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<sst xmlns="http://schemas.openxmlformats.org/spreadsheetml/2006/main" uniqueCount="81">
  <si>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12月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</si>
  <si>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</si>
  <si>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</si>
  <si>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</si>
  <si>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</si>
  <si>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</si>
  <si>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</si>
  <si>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</si>
  <si>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</si>
  <si>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</si>
  <si>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</si>
  <si>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</si>
  <si>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</si>
  <si>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</si>
  <si>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</si>
  <si>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</si>
  <si>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</si>
  <si>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</si>
  <si>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</si>
  <si>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</si>
  <si>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</si>
  <si>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</si>
  <si>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</si>
  <si>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</si>
  <si>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</si>
  <si>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</si>
  <si>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</si>
  <si>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</si>
  <si>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</si>
  <si>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</si>
  <si>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</si>
  <si>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</si>
  <si>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</si>
  <si>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</si>
  <si>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</si>
  <si>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</si>
  <si>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</si>
  <si>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</si>
  <si>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</si>
  <si>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</si>
  <si>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</si>
  <si>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</si>
  <si>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</si>
  <si>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</si>
  <si>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</si>
  <si>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</si>
  <si>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</si>
  <si>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</si>
  <si>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</si>
  <si>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</si>
  <si>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</si>
  <si>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</si>
  <si>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</si>
  <si>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</si>
  <si>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</si>
  <si>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</si>
  <si>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</si>
  <si>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</si>
  <si>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12/1～12/31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</si>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</sst>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2.6159586265165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2423968</v>
      </c>
      <c r="I6" s="60">
        <v>2390</v>
      </c>
      <c r="J6" s="60">
        <v>0</v>
      </c>
      <c r="K6" s="60">
        <v>80076</v>
      </c>
      <c r="L6" s="71">
        <v>852</v>
      </c>
      <c r="M6" s="61">
        <f>IFERROR(L6/K6,"-")</f>
        <v>0.010639892102503</v>
      </c>
      <c r="N6" s="60">
        <v>32</v>
      </c>
      <c r="O6" s="60">
        <v>280</v>
      </c>
      <c r="P6" s="61">
        <f>IFERROR(N6/(L6),"-")</f>
        <v>0.037558685446009</v>
      </c>
      <c r="Q6" s="62">
        <f>IFERROR(H6/SUM(L6:L6),"-")</f>
        <v>2845.0328638498</v>
      </c>
      <c r="R6" s="63">
        <v>110</v>
      </c>
      <c r="S6" s="61">
        <f>IF(L6=0,"-",R6/L6)</f>
        <v>0.12910798122066</v>
      </c>
      <c r="T6" s="164">
        <v>6341000</v>
      </c>
      <c r="U6" s="165">
        <f>IFERROR(T6/L6,"-")</f>
        <v>7442.4882629108</v>
      </c>
      <c r="V6" s="165">
        <f>IFERROR(T6/R6,"-")</f>
        <v>57645.454545455</v>
      </c>
      <c r="W6" s="159">
        <f>SUM(T6:T6)-SUM(H6:H6)</f>
        <v>3917032</v>
      </c>
      <c r="X6" s="65">
        <f>SUM(T6:T6)/SUM(H6:H6)</f>
        <v>2.6159586265165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>
        <v>8</v>
      </c>
      <c r="AS6" s="85">
        <f>IF(L6=0,"",IF(AR6=0,"",(AR6/L6)))</f>
        <v>0.0093896713615023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22</v>
      </c>
      <c r="BB6" s="91">
        <f>IF(L6=0,"",IF(BA6=0,"",(BA6/L6)))</f>
        <v>0.025821596244131</v>
      </c>
      <c r="BC6" s="90">
        <v>1</v>
      </c>
      <c r="BD6" s="92">
        <f>IFERROR(BC6/BA6,"-")</f>
        <v>0.045454545454545</v>
      </c>
      <c r="BE6" s="93">
        <v>3000</v>
      </c>
      <c r="BF6" s="94">
        <f>IFERROR(BE6/BA6,"-")</f>
        <v>136.36363636364</v>
      </c>
      <c r="BG6" s="95">
        <v>1</v>
      </c>
      <c r="BH6" s="95"/>
      <c r="BI6" s="95"/>
      <c r="BJ6" s="97">
        <v>523</v>
      </c>
      <c r="BK6" s="98">
        <f>IF(L6=0,"",IF(BJ6=0,"",(BJ6/L6)))</f>
        <v>0.61384976525822</v>
      </c>
      <c r="BL6" s="99">
        <v>47</v>
      </c>
      <c r="BM6" s="100">
        <f>IFERROR(BL6/BJ6,"-")</f>
        <v>0.089866156787763</v>
      </c>
      <c r="BN6" s="101">
        <v>2239000</v>
      </c>
      <c r="BO6" s="102">
        <f>IFERROR(BN6/BJ6,"-")</f>
        <v>4281.0707456979</v>
      </c>
      <c r="BP6" s="103">
        <v>18</v>
      </c>
      <c r="BQ6" s="103">
        <v>10</v>
      </c>
      <c r="BR6" s="103">
        <v>19</v>
      </c>
      <c r="BS6" s="104">
        <v>264</v>
      </c>
      <c r="BT6" s="105">
        <f>IF(L6=0,"",IF(BS6=0,"",(BS6/L6)))</f>
        <v>0.30985915492958</v>
      </c>
      <c r="BU6" s="106">
        <v>51</v>
      </c>
      <c r="BV6" s="107">
        <f>IFERROR(BU6/BS6,"-")</f>
        <v>0.19318181818182</v>
      </c>
      <c r="BW6" s="108">
        <v>3326000</v>
      </c>
      <c r="BX6" s="109">
        <f>IFERROR(BW6/BS6,"-")</f>
        <v>12598.484848485</v>
      </c>
      <c r="BY6" s="110">
        <v>14</v>
      </c>
      <c r="BZ6" s="110">
        <v>4</v>
      </c>
      <c r="CA6" s="110">
        <v>33</v>
      </c>
      <c r="CB6" s="111">
        <v>35</v>
      </c>
      <c r="CC6" s="112">
        <f>IF(L6=0,"",IF(CB6=0,"",(CB6/L6)))</f>
        <v>0.041079812206573</v>
      </c>
      <c r="CD6" s="113">
        <v>11</v>
      </c>
      <c r="CE6" s="114">
        <f>IFERROR(CD6/CB6,"-")</f>
        <v>0.31428571428571</v>
      </c>
      <c r="CF6" s="115">
        <v>773000</v>
      </c>
      <c r="CG6" s="116">
        <f>IFERROR(CF6/CB6,"-")</f>
        <v>22085.714285714</v>
      </c>
      <c r="CH6" s="117">
        <v>7</v>
      </c>
      <c r="CI6" s="117">
        <v>1</v>
      </c>
      <c r="CJ6" s="117">
        <v>3</v>
      </c>
      <c r="CK6" s="118">
        <v>110</v>
      </c>
      <c r="CL6" s="119">
        <v>6341000</v>
      </c>
      <c r="CM6" s="119">
        <v>1273000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13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1</v>
      </c>
      <c r="J9" s="60">
        <v>0</v>
      </c>
      <c r="K9" s="60">
        <v>2</v>
      </c>
      <c r="L9" s="71">
        <v>1</v>
      </c>
      <c r="M9" s="61">
        <f>IFERROR(L9/K9,"-")</f>
        <v>0.5</v>
      </c>
      <c r="N9" s="60">
        <v>0</v>
      </c>
      <c r="O9" s="60">
        <v>0</v>
      </c>
      <c r="P9" s="61">
        <f>IFERROR(N9/(L9),"-")</f>
        <v>0</v>
      </c>
      <c r="Q9" s="62">
        <f>IFERROR(H9/SUM(L9:L9),"-")</f>
        <v>0</v>
      </c>
      <c r="R9" s="63">
        <v>0</v>
      </c>
      <c r="S9" s="61">
        <f>IF(L9=0,"-",R9/L9)</f>
        <v>0</v>
      </c>
      <c r="T9" s="164"/>
      <c r="U9" s="165">
        <f>IFERROR(T9/L9,"-")</f>
        <v>0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>
        <f>IF(L9=0,"",IF(Z9=0,"",(Z9/L9)))</f>
        <v>0</v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>
        <f>IF(L9=0,"",IF(AI9=0,"",(AI9/L9)))</f>
        <v>0</v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>
        <f>IF(L9=0,"",IF(AR9=0,"",(AR9/L9)))</f>
        <v>0</v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>
        <f>IF(L9=0,"",IF(BA9=0,"",(BA9/L9)))</f>
        <v>0</v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>
        <v>1</v>
      </c>
      <c r="BK9" s="98">
        <f>IF(L9=0,"",IF(BJ9=0,"",(BJ9/L9)))</f>
        <v>1</v>
      </c>
      <c r="BL9" s="99"/>
      <c r="BM9" s="100">
        <f>IFERROR(BL9/BJ9,"-")</f>
        <v>0</v>
      </c>
      <c r="BN9" s="101"/>
      <c r="BO9" s="102">
        <f>IFERROR(BN9/BJ9,"-")</f>
        <v>0</v>
      </c>
      <c r="BP9" s="103"/>
      <c r="BQ9" s="103"/>
      <c r="BR9" s="103"/>
      <c r="BS9" s="104"/>
      <c r="BT9" s="105">
        <f>IF(L9=0,"",IF(BS9=0,"",(BS9/L9)))</f>
        <v>0</v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>
        <f>IF(L9=0,"",IF(CB9=0,"",(CB9/L9)))</f>
        <v>0</v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2</v>
      </c>
      <c r="L10" s="71">
        <v>0</v>
      </c>
      <c r="M10" s="61">
        <f>IFERROR(L10/K10,"-")</f>
        <v>0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2391</v>
      </c>
      <c r="J13" s="24">
        <f>SUM(J6:J12)</f>
        <v>0</v>
      </c>
      <c r="K13" s="24">
        <f>SUM(K6:K12)</f>
        <v>80093</v>
      </c>
      <c r="L13" s="24">
        <f>SUM(L6:L12)</f>
        <v>853</v>
      </c>
      <c r="M13" s="25">
        <f>IFERROR(L13/K13,"-")</f>
        <v>0.010650119236388</v>
      </c>
      <c r="N13" s="57">
        <f>SUM(N6:N12)</f>
        <v>32</v>
      </c>
      <c r="O13" s="57">
        <f>SUM(O6:O12)</f>
        <v>280</v>
      </c>
      <c r="P13" s="25">
        <f>IFERROR(N13/L13,"-")</f>
        <v>0.037514654161782</v>
      </c>
      <c r="Q13" s="26">
        <f>IFERROR(H13/L13,"-")</f>
        <v>0</v>
      </c>
      <c r="R13" s="27">
        <f>SUM(R6:R12)</f>
        <v>110</v>
      </c>
      <c r="S13" s="25">
        <f>IFERROR(R13/L13,"-")</f>
        <v>0.12895662368113</v>
      </c>
      <c r="T13" s="162">
        <f>SUM(T6:T12)</f>
        <v>6341000</v>
      </c>
      <c r="U13" s="162">
        <f>IFERROR(T13/L13,"-")</f>
        <v>7433.7631887456</v>
      </c>
      <c r="V13" s="162">
        <f>IFERROR(T13/R13,"-")</f>
        <v>57645.454545455</v>
      </c>
      <c r="W13" s="162">
        <f>T13-H13</f>
        <v>6341000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