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VD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<sst xmlns="http://schemas.openxmlformats.org/spreadsheetml/2006/main" uniqueCount="78">
  <si>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03月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</si>
  <si>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</si>
  <si>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</si>
  <si>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</si>
  <si>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</si>
  <si>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</si>
  <si>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</si>
  <si>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</si>
  <si>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●DVD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</si>
  <si>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</si>
  <si>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</si>
  <si>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</si>
  <si>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</si>
  <si>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</si>
  <si>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</si>
  <si>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</si>
  <si>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</si>
  <si>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</si>
  <si>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</si>
  <si>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</si>
  <si>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</si>
  <si>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</si>
  <si>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</si>
  <si>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</si>
  <si>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</si>
  <si>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</si>
  <si>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</si>
  <si>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</si>
  <si>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</si>
  <si>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</si>
  <si>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</si>
  <si>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</si>
  <si>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</si>
  <si>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</si>
  <si>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</si>
  <si>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</si>
  <si>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</si>
  <si>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</si>
  <si>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</si>
  <si>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</si>
  <si>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</si>
  <si>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</si>
  <si>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</si>
  <si>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</si>
  <si>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</si>
  <si>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</si>
  <si>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</si>
  <si>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</si>
  <si>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</si>
  <si>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</si>
  <si>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</si>
  <si>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</si>
  <si>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</si>
  <si>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</si>
  <si>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</si>
  <si>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</si>
  <si>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</si>
  <si>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pk288</t>
  </si>
  <si>
    <t>アドライヴ</t>
  </si>
  <si>
    <t>文友舎</t>
  </si>
  <si>
    <t>DVD漫画たかし</t>
  </si>
  <si>
    <t>毎月売</t>
  </si>
  <si>
    <t>lp02</t>
  </si>
  <si>
    <t>EXCITING MAX!SPECIAL</t>
  </si>
  <si>
    <t>DVD袋裏1C+コンテンツ枠</t>
  </si>
  <si>
    <t>3月11日(月)</t>
  </si>
  <si>
    <t>pk289</t>
  </si>
  <si>
    <t>空電</t>
  </si>
  <si>
    <t>DVD TOTAL</t>
  </si>
  <si>
    <t>●リスティング 広告</t>
  </si>
  <si>
    <t>UA</t>
  </si>
  <si>
    <t>adyd</t>
  </si>
  <si>
    <t>ADIT</t>
  </si>
  <si>
    <t>YDN（ディスプレイ広告）</t>
  </si>
  <si>
    <t>3/1～3/31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</si>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</sst>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 t="s">
        <v>59</v>
      </c>
      <c r="E6" s="184" t="s">
        <v>60</v>
      </c>
      <c r="F6" s="184" t="s">
        <v>61</v>
      </c>
      <c r="G6" s="184" t="s">
        <v>62</v>
      </c>
      <c r="H6" s="87" t="s">
        <v>63</v>
      </c>
      <c r="I6" s="87" t="s">
        <v>64</v>
      </c>
      <c r="J6" s="87" t="s">
        <v>65</v>
      </c>
      <c r="K6" s="176">
        <v>125000</v>
      </c>
      <c r="L6" s="79"/>
      <c r="M6" s="79"/>
      <c r="N6" s="79"/>
      <c r="O6" s="88"/>
      <c r="P6" s="89"/>
      <c r="Q6" s="90">
        <f>O6+P6</f>
        <v>0</v>
      </c>
      <c r="R6" s="80" t="str">
        <f>IFERROR(Q6/N6,"-")</f>
        <v>-</v>
      </c>
      <c r="S6" s="79"/>
      <c r="T6" s="79"/>
      <c r="U6" s="80" t="str">
        <f>IFERROR(T6/(Q6),"-")</f>
        <v>-</v>
      </c>
      <c r="V6" s="81" t="str">
        <f>IFERROR(K6/SUM(Q6:Q7),"-")</f>
        <v>-</v>
      </c>
      <c r="W6" s="82"/>
      <c r="X6" s="80" t="str">
        <f>IF(Q6=0,"-",W6/Q6)</f>
        <v>-</v>
      </c>
      <c r="Y6" s="181"/>
      <c r="Z6" s="182" t="str">
        <f>IFERROR(Y6/Q6,"-")</f>
        <v>-</v>
      </c>
      <c r="AA6" s="182" t="str">
        <f>IFERROR(Y6/W6,"-")</f>
        <v>-</v>
      </c>
      <c r="AB6" s="176">
        <f>SUM(Y6:Y7)-SUM(K6:K7)</f>
        <v>-125000</v>
      </c>
      <c r="AC6" s="83">
        <f>SUM(Y6:Y7)/SUM(K6:K7)</f>
        <v>0</v>
      </c>
      <c r="AD6" s="77"/>
      <c r="AE6" s="91"/>
      <c r="AF6" s="92" t="str">
        <f>IF(Q6=0,"",IF(AE6=0,"",(AE6/Q6)))</f>
        <v/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 t="str">
        <f>IF(Q6=0,"",IF(AN6=0,"",(AN6/Q6)))</f>
        <v/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 t="str">
        <f>IF(Q6=0,"",IF(AW6=0,"",(AW6/Q6)))</f>
        <v/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 t="str">
        <f>IF(Q6=0,"",IF(BF6=0,"",(BF6/Q6)))</f>
        <v/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 t="str">
        <f>IF(Q6=0,"",IF(BO6=0,"",(BO6/Q6)))</f>
        <v/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 t="str">
        <f>IF(Q6=0,"",IF(BX6=0,"",(BX6/Q6)))</f>
        <v/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 t="str">
        <f>IF(Q6=0,"",IF(CG6=0,"",(CG6/Q6)))</f>
        <v/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/>
      <c r="CQ6" s="138"/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66</v>
      </c>
      <c r="C7" s="184" t="s">
        <v>58</v>
      </c>
      <c r="D7" s="184"/>
      <c r="E7" s="184"/>
      <c r="F7" s="184"/>
      <c r="G7" s="184" t="s">
        <v>67</v>
      </c>
      <c r="H7" s="87"/>
      <c r="I7" s="87"/>
      <c r="J7" s="87"/>
      <c r="K7" s="176"/>
      <c r="L7" s="79"/>
      <c r="M7" s="79"/>
      <c r="N7" s="79"/>
      <c r="O7" s="88"/>
      <c r="P7" s="89"/>
      <c r="Q7" s="90">
        <f>O7+P7</f>
        <v>0</v>
      </c>
      <c r="R7" s="80" t="str">
        <f>IFERROR(Q7/N7,"-")</f>
        <v>-</v>
      </c>
      <c r="S7" s="79"/>
      <c r="T7" s="79"/>
      <c r="U7" s="80" t="str">
        <f>IFERROR(T7/(Q7),"-")</f>
        <v>-</v>
      </c>
      <c r="V7" s="81"/>
      <c r="W7" s="82"/>
      <c r="X7" s="80" t="str">
        <f>IF(Q7=0,"-",W7/Q7)</f>
        <v>-</v>
      </c>
      <c r="Y7" s="181"/>
      <c r="Z7" s="182" t="str">
        <f>IFERROR(Y7/Q7,"-")</f>
        <v>-</v>
      </c>
      <c r="AA7" s="182" t="str">
        <f>IFERROR(Y7/W7,"-")</f>
        <v>-</v>
      </c>
      <c r="AB7" s="176"/>
      <c r="AC7" s="83"/>
      <c r="AD7" s="77"/>
      <c r="AE7" s="91"/>
      <c r="AF7" s="92" t="str">
        <f>IF(Q7=0,"",IF(AE7=0,"",(AE7/Q7)))</f>
        <v/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 t="str">
        <f>IF(Q7=0,"",IF(AN7=0,"",(AN7/Q7)))</f>
        <v/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 t="str">
        <f>IF(Q7=0,"",IF(AW7=0,"",(AW7/Q7)))</f>
        <v/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 t="str">
        <f>IF(Q7=0,"",IF(BF7=0,"",(BF7/Q7)))</f>
        <v/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 t="str">
        <f>IF(Q7=0,"",IF(BO7=0,"",(BO7/Q7)))</f>
        <v/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/>
      <c r="BY7" s="124" t="str">
        <f>IF(Q7=0,"",IF(BX7=0,"",(BX7/Q7)))</f>
        <v/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 t="str">
        <f>IF(Q7=0,"",IF(CG7=0,"",(CG7/Q7)))</f>
        <v/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/>
      <c r="CQ7" s="138"/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</v>
      </c>
      <c r="B10" s="39"/>
      <c r="C10" s="39"/>
      <c r="D10" s="39"/>
      <c r="E10" s="39"/>
      <c r="F10" s="39"/>
      <c r="G10" s="39"/>
      <c r="H10" s="40" t="s">
        <v>68</v>
      </c>
      <c r="I10" s="40"/>
      <c r="J10" s="40"/>
      <c r="K10" s="179">
        <f>SUM(K6:K9)</f>
        <v>125000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1">
        <f>SUM(Q6:Q9)</f>
        <v>0</v>
      </c>
      <c r="R10" s="42" t="str">
        <f>IFERROR(Q10/N10,"-")</f>
        <v>-</v>
      </c>
      <c r="S10" s="76">
        <f>SUM(S6:S9)</f>
        <v>0</v>
      </c>
      <c r="T10" s="76">
        <f>SUM(T6:T9)</f>
        <v>0</v>
      </c>
      <c r="U10" s="42" t="str">
        <f>IFERROR(S10/Q10,"-")</f>
        <v>-</v>
      </c>
      <c r="V10" s="43" t="str">
        <f>IFERROR(K10/Q10,"-")</f>
        <v>-</v>
      </c>
      <c r="W10" s="44">
        <f>SUM(W6:W9)</f>
        <v>0</v>
      </c>
      <c r="X10" s="42" t="str">
        <f>IFERROR(W10/Q10,"-")</f>
        <v>-</v>
      </c>
      <c r="Y10" s="179">
        <f>SUM(Y6:Y9)</f>
        <v>0</v>
      </c>
      <c r="Z10" s="179" t="str">
        <f>IFERROR(Y10/Q10,"-")</f>
        <v>-</v>
      </c>
      <c r="AA10" s="179" t="str">
        <f>IFERROR(Y10/W10,"-")</f>
        <v>-</v>
      </c>
      <c r="AB10" s="179">
        <f>Y10-K10</f>
        <v>-125000</v>
      </c>
      <c r="AC10" s="45">
        <f>Y10/K10</f>
        <v>0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69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70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 t="str">
        <f>X6</f>
        <v>0</v>
      </c>
      <c r="B6" s="184" t="s">
        <v>71</v>
      </c>
      <c r="C6" s="184" t="s">
        <v>72</v>
      </c>
      <c r="D6" s="184"/>
      <c r="E6" s="184"/>
      <c r="F6" s="87" t="s">
        <v>73</v>
      </c>
      <c r="G6" s="87" t="s">
        <v>74</v>
      </c>
      <c r="H6" s="176">
        <v>0</v>
      </c>
      <c r="I6" s="79"/>
      <c r="J6" s="79"/>
      <c r="K6" s="79"/>
      <c r="L6" s="90">
        <v>0</v>
      </c>
      <c r="M6" s="80" t="str">
        <f>IFERROR(L6/K6,"-")</f>
        <v>-</v>
      </c>
      <c r="N6" s="79"/>
      <c r="O6" s="79"/>
      <c r="P6" s="80" t="str">
        <f>IFERROR(N6/(L6),"-")</f>
        <v>-</v>
      </c>
      <c r="Q6" s="81" t="str">
        <f>IFERROR(H6/SUM(L6:L6),"-")</f>
        <v>-</v>
      </c>
      <c r="R6" s="82"/>
      <c r="S6" s="80" t="str">
        <f>IF(L6=0,"-",R6/L6)</f>
        <v>-</v>
      </c>
      <c r="T6" s="181"/>
      <c r="U6" s="182" t="str">
        <f>IFERROR(T6/L6,"-")</f>
        <v>-</v>
      </c>
      <c r="V6" s="182" t="str">
        <f>IFERROR(T6/R6,"-")</f>
        <v>-</v>
      </c>
      <c r="W6" s="176">
        <f>SUM(T6:T6)-SUM(H6:H6)</f>
        <v>0</v>
      </c>
      <c r="X6" s="83" t="str">
        <f>SUM(T6:T6)/SUM(H6:H6)</f>
        <v>0</v>
      </c>
      <c r="Y6" s="77"/>
      <c r="Z6" s="91"/>
      <c r="AA6" s="92" t="str">
        <f>IF(L6=0,"",IF(Z6=0,"",(Z6/L6)))</f>
        <v/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 t="str">
        <f>IF(L6=0,"",IF(AI6=0,"",(AI6/L6)))</f>
        <v/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 t="str">
        <f>IF(L6=0,"",IF(AR6=0,"",(AR6/L6)))</f>
        <v/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/>
      <c r="BB6" s="110" t="str">
        <f>IF(L6=0,"",IF(BA6=0,"",(BA6/L6)))</f>
        <v/>
      </c>
      <c r="BC6" s="109"/>
      <c r="BD6" s="111" t="str">
        <f>IFERROR(BC6/BA6,"-")</f>
        <v>-</v>
      </c>
      <c r="BE6" s="112"/>
      <c r="BF6" s="113" t="str">
        <f>IFERROR(BE6/BA6,"-")</f>
        <v>-</v>
      </c>
      <c r="BG6" s="114"/>
      <c r="BH6" s="114"/>
      <c r="BI6" s="114"/>
      <c r="BJ6" s="116"/>
      <c r="BK6" s="117" t="str">
        <f>IF(L6=0,"",IF(BJ6=0,"",(BJ6/L6)))</f>
        <v/>
      </c>
      <c r="BL6" s="118"/>
      <c r="BM6" s="119" t="str">
        <f>IFERROR(BL6/BJ6,"-")</f>
        <v>-</v>
      </c>
      <c r="BN6" s="120"/>
      <c r="BO6" s="121" t="str">
        <f>IFERROR(BN6/BJ6,"-")</f>
        <v>-</v>
      </c>
      <c r="BP6" s="122"/>
      <c r="BQ6" s="122"/>
      <c r="BR6" s="122"/>
      <c r="BS6" s="123"/>
      <c r="BT6" s="124" t="str">
        <f>IF(L6=0,"",IF(BS6=0,"",(BS6/L6)))</f>
        <v/>
      </c>
      <c r="BU6" s="125"/>
      <c r="BV6" s="126" t="str">
        <f>IFERROR(BU6/BS6,"-")</f>
        <v>-</v>
      </c>
      <c r="BW6" s="127"/>
      <c r="BX6" s="128" t="str">
        <f>IFERROR(BW6/BS6,"-")</f>
        <v>-</v>
      </c>
      <c r="BY6" s="129"/>
      <c r="BZ6" s="129"/>
      <c r="CA6" s="129"/>
      <c r="CB6" s="130"/>
      <c r="CC6" s="131" t="str">
        <f>IF(L6=0,"",IF(CB6=0,"",(CB6/L6)))</f>
        <v/>
      </c>
      <c r="CD6" s="132"/>
      <c r="CE6" s="133" t="str">
        <f>IFERROR(CD6/CB6,"-")</f>
        <v>-</v>
      </c>
      <c r="CF6" s="134"/>
      <c r="CG6" s="135" t="str">
        <f>IFERROR(CF6/CB6,"-")</f>
        <v>-</v>
      </c>
      <c r="CH6" s="136"/>
      <c r="CI6" s="136"/>
      <c r="CJ6" s="136"/>
      <c r="CK6" s="137"/>
      <c r="CL6" s="138"/>
      <c r="CM6" s="138"/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75</v>
      </c>
      <c r="C7" s="184" t="s">
        <v>72</v>
      </c>
      <c r="D7" s="184"/>
      <c r="E7" s="184"/>
      <c r="F7" s="87" t="s">
        <v>76</v>
      </c>
      <c r="G7" s="87" t="s">
        <v>74</v>
      </c>
      <c r="H7" s="176">
        <v>0</v>
      </c>
      <c r="I7" s="79"/>
      <c r="J7" s="79"/>
      <c r="K7" s="79"/>
      <c r="L7" s="90">
        <v>0</v>
      </c>
      <c r="M7" s="80" t="str">
        <f>IFERROR(L7/K7,"-")</f>
        <v>-</v>
      </c>
      <c r="N7" s="79"/>
      <c r="O7" s="79"/>
      <c r="P7" s="80" t="str">
        <f>IFERROR(N7/(L7),"-")</f>
        <v>-</v>
      </c>
      <c r="Q7" s="81" t="str">
        <f>IFERROR(H7/SUM(L7:L7),"-")</f>
        <v>-</v>
      </c>
      <c r="R7" s="82"/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/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77</v>
      </c>
      <c r="G10" s="40"/>
      <c r="H10" s="179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0</v>
      </c>
      <c r="M10" s="42" t="str">
        <f>IFERROR(L10/K10,"-")</f>
        <v>-</v>
      </c>
      <c r="N10" s="76">
        <f>SUM(N6:N9)</f>
        <v>0</v>
      </c>
      <c r="O10" s="76">
        <f>SUM(O6:O9)</f>
        <v>0</v>
      </c>
      <c r="P10" s="42" t="str">
        <f>IFERROR(N10/L10,"-")</f>
        <v>-</v>
      </c>
      <c r="Q10" s="43" t="str">
        <f>IFERROR(H10/L10,"-")</f>
        <v>-</v>
      </c>
      <c r="R10" s="44">
        <f>SUM(R6:R9)</f>
        <v>0</v>
      </c>
      <c r="S10" s="42" t="str">
        <f>IFERROR(R10/L10,"-")</f>
        <v>-</v>
      </c>
      <c r="T10" s="179">
        <f>SUM(T6:T9)</f>
        <v>0</v>
      </c>
      <c r="U10" s="179" t="str">
        <f>IFERROR(T10/L10,"-")</f>
        <v>-</v>
      </c>
      <c r="V10" s="179" t="str">
        <f>IFERROR(T10/R10,"-")</f>
        <v>-</v>
      </c>
      <c r="W10" s="179">
        <f>T10-H10</f>
        <v>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