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<sst xmlns="http://schemas.openxmlformats.org/spreadsheetml/2006/main" uniqueCount="115">
  <si>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</si>
  <si>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</si>
  <si>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</si>
  <si>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</si>
  <si>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</si>
  <si>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</si>
  <si>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</si>
  <si>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</si>
  <si>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</si>
  <si>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</si>
  <si>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</si>
  <si>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</si>
  <si>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</si>
  <si>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</si>
  <si>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</si>
  <si>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</si>
  <si>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</si>
  <si>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</si>
  <si>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</si>
  <si>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</si>
  <si>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</si>
  <si>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</si>
  <si>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</si>
  <si>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</si>
  <si>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アフィリエイト</t>
  </si>
  <si>
    <t>リスティング</t>
  </si>
  <si>
    <t>02月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</si>
  <si>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</si>
  <si>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</si>
  <si>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</si>
  <si>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</si>
  <si>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</si>
  <si>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</si>
  <si>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</si>
  <si>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</si>
  <si>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</si>
  <si>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</si>
  <si>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</si>
  <si>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</si>
  <si>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</si>
  <si>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</si>
  <si>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</si>
  <si>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</si>
  <si>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</si>
  <si>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</si>
  <si>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</si>
  <si>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</si>
  <si>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</si>
  <si>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</si>
  <si>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</si>
  <si>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</si>
  <si>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</si>
  <si>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</si>
  <si>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</si>
  <si>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</si>
  <si>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</si>
  <si>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</si>
  <si>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</si>
  <si>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</si>
  <si>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</si>
  <si>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</si>
  <si>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</si>
  <si>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za288</t>
  </si>
  <si>
    <t>日本ジャーナル出版</t>
  </si>
  <si>
    <t>男女募集版（高宮菜々子）</t>
  </si>
  <si>
    <t>インタビュー・エロ</t>
  </si>
  <si>
    <t>lp01</t>
  </si>
  <si>
    <t>週刊実話</t>
  </si>
  <si>
    <t>1C2P</t>
  </si>
  <si>
    <t>2月12日(木)</t>
  </si>
  <si>
    <t>za289</t>
  </si>
  <si>
    <t>空電</t>
  </si>
  <si>
    <t>ad977</t>
  </si>
  <si>
    <t>大洋図書</t>
  </si>
  <si>
    <t>2P縦書き(記事風)版-アレンジ</t>
  </si>
  <si>
    <t>y21</t>
  </si>
  <si>
    <t>金のEX DVD</t>
  </si>
  <si>
    <t>4C2P</t>
  </si>
  <si>
    <t>2月04日(水)</t>
  </si>
  <si>
    <t>ad978</t>
  </si>
  <si>
    <t>ad979</t>
  </si>
  <si>
    <t>1P電車吊り革風版</t>
  </si>
  <si>
    <t>臨時増刊ラヴァーズ</t>
  </si>
  <si>
    <t>表4</t>
  </si>
  <si>
    <t>2月09日(月)</t>
  </si>
  <si>
    <t>ad980</t>
  </si>
  <si>
    <t>雑誌 TOTAL</t>
  </si>
  <si>
    <t>●アフィリエイト 広告</t>
  </si>
  <si>
    <t>UA</t>
  </si>
  <si>
    <t>AF単価</t>
  </si>
  <si>
    <t>20歳以上</t>
  </si>
  <si>
    <t>fr002</t>
  </si>
  <si>
    <t>lp07</t>
  </si>
  <si>
    <t>おまたせ出会いNavi</t>
  </si>
  <si>
    <t>2/1～2/28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</si>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</sst>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5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6</v>
      </c>
      <c r="D6" s="330">
        <v>380000</v>
      </c>
      <c r="E6" s="79">
        <v>0</v>
      </c>
      <c r="F6" s="79">
        <v>0</v>
      </c>
      <c r="G6" s="79">
        <v>0</v>
      </c>
      <c r="H6" s="89">
        <v>0</v>
      </c>
      <c r="I6" s="90">
        <v>0</v>
      </c>
      <c r="J6" s="143">
        <f>H6+I6</f>
        <v>0</v>
      </c>
      <c r="K6" s="80" t="str">
        <f>IFERROR(J6/G6,"-")</f>
        <v>-</v>
      </c>
      <c r="L6" s="79">
        <v>0</v>
      </c>
      <c r="M6" s="79">
        <v>0</v>
      </c>
      <c r="N6" s="80" t="str">
        <f>IFERROR(L6/J6,"-")</f>
        <v>-</v>
      </c>
      <c r="O6" s="81" t="str">
        <f>IFERROR(D6/J6,"-")</f>
        <v>-</v>
      </c>
      <c r="P6" s="82">
        <v>0</v>
      </c>
      <c r="Q6" s="80" t="str">
        <f>IFERROR(P6/J6,"-")</f>
        <v>-</v>
      </c>
      <c r="R6" s="335">
        <v>0</v>
      </c>
      <c r="S6" s="336" t="str">
        <f>IFERROR(R6/J6,"-")</f>
        <v>-</v>
      </c>
      <c r="T6" s="336" t="str">
        <f>IFERROR(R6/P6,"-")</f>
        <v>-</v>
      </c>
      <c r="U6" s="330">
        <f>IFERROR(R6-D6,"-")</f>
        <v>-380000</v>
      </c>
      <c r="V6" s="83">
        <f>R6/D6</f>
        <v>0</v>
      </c>
      <c r="W6" s="77"/>
      <c r="X6" s="142"/>
    </row>
    <row r="7" spans="1:24">
      <c r="A7" s="78"/>
      <c r="B7" s="84" t="s">
        <v>24</v>
      </c>
      <c r="C7" s="84">
        <v>2</v>
      </c>
      <c r="D7" s="330">
        <v>0</v>
      </c>
      <c r="E7" s="79">
        <v>0</v>
      </c>
      <c r="F7" s="79">
        <v>0</v>
      </c>
      <c r="G7" s="79">
        <v>0</v>
      </c>
      <c r="H7" s="89">
        <v>0</v>
      </c>
      <c r="I7" s="90">
        <v>0</v>
      </c>
      <c r="J7" s="143">
        <f>H7+I7</f>
        <v>0</v>
      </c>
      <c r="K7" s="80" t="str">
        <f>IFERROR(J7/G7,"-")</f>
        <v>-</v>
      </c>
      <c r="L7" s="79">
        <v>0</v>
      </c>
      <c r="M7" s="79">
        <v>0</v>
      </c>
      <c r="N7" s="80" t="str">
        <f>IFERROR(L7/J7,"-")</f>
        <v>-</v>
      </c>
      <c r="O7" s="81" t="str">
        <f>IFERROR(D7/J7,"-")</f>
        <v>-</v>
      </c>
      <c r="P7" s="82">
        <v>0</v>
      </c>
      <c r="Q7" s="80" t="str">
        <f>IFERROR(P7/J7,"-")</f>
        <v>-</v>
      </c>
      <c r="R7" s="335">
        <v>0</v>
      </c>
      <c r="S7" s="336" t="str">
        <f>IFERROR(R7/J7,"-")</f>
        <v>-</v>
      </c>
      <c r="T7" s="336" t="str">
        <f>IFERROR(R7/P7,"-")</f>
        <v>-</v>
      </c>
      <c r="U7" s="330">
        <f>IFERROR(R7-D7,"-")</f>
        <v>0</v>
      </c>
      <c r="V7" s="83" t="str">
        <f>R7/D7</f>
        <v>0</v>
      </c>
      <c r="W7" s="77"/>
      <c r="X7" s="142"/>
    </row>
    <row r="8" spans="1:24">
      <c r="A8" s="78"/>
      <c r="B8" s="84" t="s">
        <v>25</v>
      </c>
      <c r="C8" s="84">
        <v>7</v>
      </c>
      <c r="D8" s="330">
        <v>0</v>
      </c>
      <c r="E8" s="79">
        <v>0</v>
      </c>
      <c r="F8" s="79">
        <v>0</v>
      </c>
      <c r="G8" s="79">
        <v>0</v>
      </c>
      <c r="H8" s="89">
        <v>0</v>
      </c>
      <c r="I8" s="90">
        <v>0</v>
      </c>
      <c r="J8" s="143">
        <f>H8+I8</f>
        <v>0</v>
      </c>
      <c r="K8" s="80" t="str">
        <f>IFERROR(J8/G8,"-")</f>
        <v>-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30"/>
      <c r="B9" s="85"/>
      <c r="C9" s="85"/>
      <c r="D9" s="331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337"/>
      <c r="S9" s="337"/>
      <c r="T9" s="337"/>
      <c r="U9" s="337"/>
      <c r="V9" s="33"/>
      <c r="W9" s="59"/>
      <c r="X9" s="142"/>
    </row>
    <row r="10" spans="1:24">
      <c r="A10" s="30"/>
      <c r="B10" s="37"/>
      <c r="C10" s="37"/>
      <c r="D10" s="332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19"/>
      <c r="B11" s="41"/>
      <c r="C11" s="41"/>
      <c r="D11" s="333">
        <f>SUM(D6:D9)</f>
        <v>380000</v>
      </c>
      <c r="E11" s="41">
        <f>SUM(E6:E9)</f>
        <v>0</v>
      </c>
      <c r="F11" s="41">
        <f>SUM(F6:F9)</f>
        <v>0</v>
      </c>
      <c r="G11" s="41">
        <f>SUM(G6:G9)</f>
        <v>0</v>
      </c>
      <c r="H11" s="41">
        <f>SUM(H6:H9)</f>
        <v>0</v>
      </c>
      <c r="I11" s="41">
        <f>SUM(I6:I9)</f>
        <v>0</v>
      </c>
      <c r="J11" s="41">
        <f>SUM(J6:J9)</f>
        <v>0</v>
      </c>
      <c r="K11" s="42" t="str">
        <f>IFERROR(J11/G11,"-")</f>
        <v>-</v>
      </c>
      <c r="L11" s="76">
        <f>SUM(L6:L9)</f>
        <v>0</v>
      </c>
      <c r="M11" s="76">
        <f>SUM(M6:M9)</f>
        <v>0</v>
      </c>
      <c r="N11" s="42" t="str">
        <f>IFERROR(L11/J11,"-")</f>
        <v>-</v>
      </c>
      <c r="O11" s="43" t="str">
        <f>IFERROR(D11/J11,"-")</f>
        <v>-</v>
      </c>
      <c r="P11" s="44">
        <f>SUM(P6:P9)</f>
        <v>0</v>
      </c>
      <c r="Q11" s="42" t="str">
        <f>IFERROR(P11/J11,"-")</f>
        <v>-</v>
      </c>
      <c r="R11" s="333">
        <f>SUM(R6:R9)</f>
        <v>0</v>
      </c>
      <c r="S11" s="333" t="str">
        <f>IFERROR(R11/J11,"-")</f>
        <v>-</v>
      </c>
      <c r="T11" s="333" t="str">
        <f>IFERROR(R11/P11,"-")</f>
        <v>-</v>
      </c>
      <c r="U11" s="333">
        <f>SUM(U6:U9)</f>
        <v>-380000</v>
      </c>
      <c r="V11" s="45">
        <f>IFERROR(R11/D11,"-")</f>
        <v>0</v>
      </c>
      <c r="W11" s="58"/>
      <c r="X11" s="142"/>
    </row>
    <row r="12" spans="1:24">
      <c r="X12" s="142"/>
    </row>
    <row r="13" spans="1:24">
      <c r="X13" s="142"/>
    </row>
    <row r="14" spans="1:24">
      <c r="X14" s="142"/>
    </row>
    <row r="15" spans="1:24">
      <c r="X15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26</v>
      </c>
      <c r="B2" s="27" t="s">
        <v>27</v>
      </c>
      <c r="C2" s="1"/>
      <c r="G2" s="74"/>
      <c r="H2" s="74"/>
      <c r="I2" s="74"/>
      <c r="J2" s="75"/>
      <c r="K2" s="75"/>
      <c r="L2" s="75" t="s">
        <v>28</v>
      </c>
      <c r="M2" s="1"/>
      <c r="N2" s="1"/>
      <c r="O2" s="12" t="s">
        <v>29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30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31</v>
      </c>
      <c r="CP2" s="273" t="s">
        <v>32</v>
      </c>
      <c r="CQ2" s="261" t="s">
        <v>33</v>
      </c>
      <c r="CR2" s="262"/>
      <c r="CS2" s="263"/>
    </row>
    <row r="3" spans="1:98" customHeight="1" ht="14.25">
      <c r="A3" s="11" t="s">
        <v>34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35</v>
      </c>
      <c r="AE3" s="265"/>
      <c r="AF3" s="265"/>
      <c r="AG3" s="265"/>
      <c r="AH3" s="265"/>
      <c r="AI3" s="265"/>
      <c r="AJ3" s="265"/>
      <c r="AK3" s="265"/>
      <c r="AL3" s="265"/>
      <c r="AM3" s="276" t="s">
        <v>36</v>
      </c>
      <c r="AN3" s="277"/>
      <c r="AO3" s="277"/>
      <c r="AP3" s="277"/>
      <c r="AQ3" s="277"/>
      <c r="AR3" s="277"/>
      <c r="AS3" s="277"/>
      <c r="AT3" s="277"/>
      <c r="AU3" s="278"/>
      <c r="AV3" s="279" t="s">
        <v>37</v>
      </c>
      <c r="AW3" s="280"/>
      <c r="AX3" s="280"/>
      <c r="AY3" s="280"/>
      <c r="AZ3" s="280"/>
      <c r="BA3" s="280"/>
      <c r="BB3" s="280"/>
      <c r="BC3" s="280"/>
      <c r="BD3" s="281"/>
      <c r="BE3" s="282" t="s">
        <v>38</v>
      </c>
      <c r="BF3" s="283"/>
      <c r="BG3" s="283"/>
      <c r="BH3" s="283"/>
      <c r="BI3" s="283"/>
      <c r="BJ3" s="283"/>
      <c r="BK3" s="283"/>
      <c r="BL3" s="283"/>
      <c r="BM3" s="284"/>
      <c r="BN3" s="285" t="s">
        <v>39</v>
      </c>
      <c r="BO3" s="286"/>
      <c r="BP3" s="286"/>
      <c r="BQ3" s="286"/>
      <c r="BR3" s="286"/>
      <c r="BS3" s="286"/>
      <c r="BT3" s="286"/>
      <c r="BU3" s="286"/>
      <c r="BV3" s="287"/>
      <c r="BW3" s="288" t="s">
        <v>40</v>
      </c>
      <c r="BX3" s="289"/>
      <c r="BY3" s="289"/>
      <c r="BZ3" s="289"/>
      <c r="CA3" s="289"/>
      <c r="CB3" s="289"/>
      <c r="CC3" s="289"/>
      <c r="CD3" s="289"/>
      <c r="CE3" s="290"/>
      <c r="CF3" s="291" t="s">
        <v>41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42</v>
      </c>
      <c r="CR3" s="267"/>
      <c r="CS3" s="268" t="s">
        <v>43</v>
      </c>
    </row>
    <row r="4" spans="1:98">
      <c r="A4" s="26"/>
      <c r="B4" s="5" t="s">
        <v>44</v>
      </c>
      <c r="C4" s="5" t="s">
        <v>45</v>
      </c>
      <c r="D4" s="5" t="s">
        <v>46</v>
      </c>
      <c r="E4" s="5" t="s">
        <v>47</v>
      </c>
      <c r="F4" s="20" t="s">
        <v>48</v>
      </c>
      <c r="G4" s="5" t="s">
        <v>49</v>
      </c>
      <c r="H4" s="14" t="s">
        <v>50</v>
      </c>
      <c r="I4" s="14" t="s">
        <v>51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52</v>
      </c>
      <c r="AE4" s="46" t="s">
        <v>53</v>
      </c>
      <c r="AF4" s="46" t="s">
        <v>54</v>
      </c>
      <c r="AG4" s="46" t="s">
        <v>17</v>
      </c>
      <c r="AH4" s="46" t="s">
        <v>55</v>
      </c>
      <c r="AI4" s="46" t="s">
        <v>56</v>
      </c>
      <c r="AJ4" s="46" t="s">
        <v>57</v>
      </c>
      <c r="AK4" s="46" t="s">
        <v>58</v>
      </c>
      <c r="AL4" s="46" t="s">
        <v>59</v>
      </c>
      <c r="AM4" s="47" t="s">
        <v>52</v>
      </c>
      <c r="AN4" s="47" t="s">
        <v>53</v>
      </c>
      <c r="AO4" s="47" t="s">
        <v>54</v>
      </c>
      <c r="AP4" s="47" t="s">
        <v>17</v>
      </c>
      <c r="AQ4" s="47" t="s">
        <v>55</v>
      </c>
      <c r="AR4" s="47" t="s">
        <v>56</v>
      </c>
      <c r="AS4" s="47" t="s">
        <v>57</v>
      </c>
      <c r="AT4" s="47" t="s">
        <v>58</v>
      </c>
      <c r="AU4" s="47" t="s">
        <v>59</v>
      </c>
      <c r="AV4" s="48" t="s">
        <v>52</v>
      </c>
      <c r="AW4" s="48" t="s">
        <v>53</v>
      </c>
      <c r="AX4" s="48" t="s">
        <v>54</v>
      </c>
      <c r="AY4" s="48" t="s">
        <v>17</v>
      </c>
      <c r="AZ4" s="48" t="s">
        <v>55</v>
      </c>
      <c r="BA4" s="48" t="s">
        <v>56</v>
      </c>
      <c r="BB4" s="48" t="s">
        <v>57</v>
      </c>
      <c r="BC4" s="48" t="s">
        <v>58</v>
      </c>
      <c r="BD4" s="48" t="s">
        <v>59</v>
      </c>
      <c r="BE4" s="49" t="s">
        <v>52</v>
      </c>
      <c r="BF4" s="49" t="s">
        <v>53</v>
      </c>
      <c r="BG4" s="49" t="s">
        <v>54</v>
      </c>
      <c r="BH4" s="49" t="s">
        <v>17</v>
      </c>
      <c r="BI4" s="49" t="s">
        <v>55</v>
      </c>
      <c r="BJ4" s="49" t="s">
        <v>56</v>
      </c>
      <c r="BK4" s="49" t="s">
        <v>57</v>
      </c>
      <c r="BL4" s="49" t="s">
        <v>58</v>
      </c>
      <c r="BM4" s="49" t="s">
        <v>59</v>
      </c>
      <c r="BN4" s="116" t="s">
        <v>52</v>
      </c>
      <c r="BO4" s="116" t="s">
        <v>53</v>
      </c>
      <c r="BP4" s="116" t="s">
        <v>54</v>
      </c>
      <c r="BQ4" s="116" t="s">
        <v>17</v>
      </c>
      <c r="BR4" s="116" t="s">
        <v>55</v>
      </c>
      <c r="BS4" s="116" t="s">
        <v>56</v>
      </c>
      <c r="BT4" s="116" t="s">
        <v>57</v>
      </c>
      <c r="BU4" s="116" t="s">
        <v>58</v>
      </c>
      <c r="BV4" s="116" t="s">
        <v>59</v>
      </c>
      <c r="BW4" s="50" t="s">
        <v>52</v>
      </c>
      <c r="BX4" s="50" t="s">
        <v>53</v>
      </c>
      <c r="BY4" s="50" t="s">
        <v>54</v>
      </c>
      <c r="BZ4" s="50" t="s">
        <v>17</v>
      </c>
      <c r="CA4" s="50" t="s">
        <v>55</v>
      </c>
      <c r="CB4" s="50" t="s">
        <v>56</v>
      </c>
      <c r="CC4" s="50" t="s">
        <v>57</v>
      </c>
      <c r="CD4" s="50" t="s">
        <v>58</v>
      </c>
      <c r="CE4" s="50" t="s">
        <v>59</v>
      </c>
      <c r="CF4" s="51" t="s">
        <v>52</v>
      </c>
      <c r="CG4" s="51" t="s">
        <v>53</v>
      </c>
      <c r="CH4" s="51" t="s">
        <v>54</v>
      </c>
      <c r="CI4" s="51" t="s">
        <v>17</v>
      </c>
      <c r="CJ4" s="51" t="s">
        <v>55</v>
      </c>
      <c r="CK4" s="51" t="s">
        <v>56</v>
      </c>
      <c r="CL4" s="51" t="s">
        <v>57</v>
      </c>
      <c r="CM4" s="51" t="s">
        <v>58</v>
      </c>
      <c r="CN4" s="51" t="s">
        <v>59</v>
      </c>
      <c r="CO4" s="272"/>
      <c r="CP4" s="275"/>
      <c r="CQ4" s="52" t="s">
        <v>60</v>
      </c>
      <c r="CR4" s="52" t="s">
        <v>61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62</v>
      </c>
      <c r="C6" s="347" t="s">
        <v>63</v>
      </c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200000</v>
      </c>
      <c r="K6" s="79"/>
      <c r="L6" s="79"/>
      <c r="M6" s="79"/>
      <c r="N6" s="89"/>
      <c r="O6" s="90"/>
      <c r="P6" s="91">
        <f>N6+O6</f>
        <v>0</v>
      </c>
      <c r="Q6" s="80" t="str">
        <f>IFERROR(P6/M6,"-")</f>
        <v>-</v>
      </c>
      <c r="R6" s="79"/>
      <c r="S6" s="79"/>
      <c r="T6" s="80" t="str">
        <f>IFERROR(R6/(P6),"-")</f>
        <v>-</v>
      </c>
      <c r="U6" s="336" t="str">
        <f>IFERROR(J6/SUM(N6:O7),"-")</f>
        <v>-</v>
      </c>
      <c r="V6" s="82"/>
      <c r="W6" s="80" t="str">
        <f>IF(P6=0,"-",V6/P6)</f>
        <v>-</v>
      </c>
      <c r="X6" s="335"/>
      <c r="Y6" s="336" t="str">
        <f>IFERROR(X6/P6,"-")</f>
        <v>-</v>
      </c>
      <c r="Z6" s="336" t="str">
        <f>IFERROR(X6/V6,"-")</f>
        <v>-</v>
      </c>
      <c r="AA6" s="330">
        <f>SUM(X6:X7)-SUM(J6:J7)</f>
        <v>-200000</v>
      </c>
      <c r="AB6" s="83">
        <f>SUM(X6:X7)/SUM(J6:J7)</f>
        <v>0</v>
      </c>
      <c r="AC6" s="77"/>
      <c r="AD6" s="92"/>
      <c r="AE6" s="93" t="str">
        <f>IF(P6=0,"",IF(AD6=0,"",(AD6/P6)))</f>
        <v/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 t="str">
        <f>IF(P6=0,"",IF(AM6=0,"",(AM6/P6)))</f>
        <v/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 t="str">
        <f>IF(P6=0,"",IF(AV6=0,"",(AV6/P6)))</f>
        <v/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 t="str">
        <f>IF(P6=0,"",IF(BE6=0,"",(BE6/P6)))</f>
        <v/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 t="str">
        <f>IF(P6=0,"",IF(BN6=0,"",(BN6/P6)))</f>
        <v/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/>
      <c r="BX6" s="125" t="str">
        <f>IF(P6=0,"",IF(BW6=0,"",(BW6/P6)))</f>
        <v/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 t="str">
        <f>IF(P6=0,"",IF(CF6=0,"",(CF6/P6)))</f>
        <v/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/>
      <c r="CP6" s="139"/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/>
      <c r="E7" s="347"/>
      <c r="F7" s="347" t="s">
        <v>71</v>
      </c>
      <c r="G7" s="88"/>
      <c r="H7" s="88"/>
      <c r="I7" s="88"/>
      <c r="J7" s="330"/>
      <c r="K7" s="79"/>
      <c r="L7" s="79"/>
      <c r="M7" s="79"/>
      <c r="N7" s="89"/>
      <c r="O7" s="90"/>
      <c r="P7" s="91">
        <f>N7+O7</f>
        <v>0</v>
      </c>
      <c r="Q7" s="80" t="str">
        <f>IFERROR(P7/M7,"-")</f>
        <v>-</v>
      </c>
      <c r="R7" s="79"/>
      <c r="S7" s="79"/>
      <c r="T7" s="80" t="str">
        <f>IFERROR(R7/(P7),"-")</f>
        <v>-</v>
      </c>
      <c r="U7" s="336"/>
      <c r="V7" s="82"/>
      <c r="W7" s="80" t="str">
        <f>IF(P7=0,"-",V7/P7)</f>
        <v>-</v>
      </c>
      <c r="X7" s="335"/>
      <c r="Y7" s="336" t="str">
        <f>IFERROR(X7/P7,"-")</f>
        <v>-</v>
      </c>
      <c r="Z7" s="336" t="str">
        <f>IFERROR(X7/V7,"-")</f>
        <v>-</v>
      </c>
      <c r="AA7" s="330"/>
      <c r="AB7" s="83"/>
      <c r="AC7" s="77"/>
      <c r="AD7" s="92"/>
      <c r="AE7" s="93" t="str">
        <f>IF(P7=0,"",IF(AD7=0,"",(AD7/P7)))</f>
        <v/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 t="str">
        <f>IF(P7=0,"",IF(AM7=0,"",(AM7/P7)))</f>
        <v/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 t="str">
        <f>IF(P7=0,"",IF(AV7=0,"",(AV7/P7)))</f>
        <v/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 t="str">
        <f>IF(P7=0,"",IF(BE7=0,"",(BE7/P7)))</f>
        <v/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 t="str">
        <f>IF(P7=0,"",IF(BN7=0,"",(BN7/P7)))</f>
        <v/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/>
      <c r="BX7" s="125" t="str">
        <f>IF(P7=0,"",IF(BW7=0,"",(BW7/P7)))</f>
        <v/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 t="str">
        <f>IF(P7=0,"",IF(CF7=0,"",(CF7/P7)))</f>
        <v/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/>
      <c r="CP7" s="139"/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72</v>
      </c>
      <c r="C8" s="347" t="s">
        <v>73</v>
      </c>
      <c r="D8" s="347" t="s">
        <v>74</v>
      </c>
      <c r="E8" s="347"/>
      <c r="F8" s="347" t="s">
        <v>75</v>
      </c>
      <c r="G8" s="88" t="s">
        <v>76</v>
      </c>
      <c r="H8" s="88" t="s">
        <v>77</v>
      </c>
      <c r="I8" s="88" t="s">
        <v>78</v>
      </c>
      <c r="J8" s="330">
        <v>75000</v>
      </c>
      <c r="K8" s="79"/>
      <c r="L8" s="79"/>
      <c r="M8" s="79"/>
      <c r="N8" s="89"/>
      <c r="O8" s="90"/>
      <c r="P8" s="91">
        <f>N8+O8</f>
        <v>0</v>
      </c>
      <c r="Q8" s="80" t="str">
        <f>IFERROR(P8/M8,"-")</f>
        <v>-</v>
      </c>
      <c r="R8" s="79"/>
      <c r="S8" s="79"/>
      <c r="T8" s="80" t="str">
        <f>IFERROR(R8/(P8),"-")</f>
        <v>-</v>
      </c>
      <c r="U8" s="336" t="str">
        <f>IFERROR(J8/SUM(N8:O9),"-")</f>
        <v>-</v>
      </c>
      <c r="V8" s="82"/>
      <c r="W8" s="80" t="str">
        <f>IF(P8=0,"-",V8/P8)</f>
        <v>-</v>
      </c>
      <c r="X8" s="335"/>
      <c r="Y8" s="336" t="str">
        <f>IFERROR(X8/P8,"-")</f>
        <v>-</v>
      </c>
      <c r="Z8" s="336" t="str">
        <f>IFERROR(X8/V8,"-")</f>
        <v>-</v>
      </c>
      <c r="AA8" s="330">
        <f>SUM(X8:X9)-SUM(J8:J9)</f>
        <v>-75000</v>
      </c>
      <c r="AB8" s="83">
        <f>SUM(X8:X9)/SUM(J8:J9)</f>
        <v>0</v>
      </c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/>
      <c r="CP8" s="139"/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79</v>
      </c>
      <c r="C9" s="347"/>
      <c r="D9" s="347"/>
      <c r="E9" s="347"/>
      <c r="F9" s="347" t="s">
        <v>71</v>
      </c>
      <c r="G9" s="88"/>
      <c r="H9" s="88"/>
      <c r="I9" s="88"/>
      <c r="J9" s="330"/>
      <c r="K9" s="79"/>
      <c r="L9" s="79"/>
      <c r="M9" s="79"/>
      <c r="N9" s="89"/>
      <c r="O9" s="90"/>
      <c r="P9" s="91">
        <f>N9+O9</f>
        <v>0</v>
      </c>
      <c r="Q9" s="80" t="str">
        <f>IFERROR(P9/M9,"-")</f>
        <v>-</v>
      </c>
      <c r="R9" s="79"/>
      <c r="S9" s="79"/>
      <c r="T9" s="80" t="str">
        <f>IFERROR(R9/(P9),"-")</f>
        <v>-</v>
      </c>
      <c r="U9" s="336"/>
      <c r="V9" s="82"/>
      <c r="W9" s="80" t="str">
        <f>IF(P9=0,"-",V9/P9)</f>
        <v>-</v>
      </c>
      <c r="X9" s="335"/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/>
      <c r="CP9" s="139"/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80</v>
      </c>
      <c r="C10" s="347" t="s">
        <v>73</v>
      </c>
      <c r="D10" s="347" t="s">
        <v>81</v>
      </c>
      <c r="E10" s="347"/>
      <c r="F10" s="347" t="s">
        <v>66</v>
      </c>
      <c r="G10" s="88" t="s">
        <v>82</v>
      </c>
      <c r="H10" s="88" t="s">
        <v>83</v>
      </c>
      <c r="I10" s="88" t="s">
        <v>84</v>
      </c>
      <c r="J10" s="330">
        <v>105000</v>
      </c>
      <c r="K10" s="79"/>
      <c r="L10" s="79"/>
      <c r="M10" s="79"/>
      <c r="N10" s="89"/>
      <c r="O10" s="90"/>
      <c r="P10" s="91">
        <f>N10+O10</f>
        <v>0</v>
      </c>
      <c r="Q10" s="80" t="str">
        <f>IFERROR(P10/M10,"-")</f>
        <v>-</v>
      </c>
      <c r="R10" s="79"/>
      <c r="S10" s="79"/>
      <c r="T10" s="80" t="str">
        <f>IFERROR(R10/(P10),"-")</f>
        <v>-</v>
      </c>
      <c r="U10" s="336" t="str">
        <f>IFERROR(J10/SUM(N10:O11),"-")</f>
        <v>-</v>
      </c>
      <c r="V10" s="82"/>
      <c r="W10" s="80" t="str">
        <f>IF(P10=0,"-",V10/P10)</f>
        <v>-</v>
      </c>
      <c r="X10" s="335"/>
      <c r="Y10" s="336" t="str">
        <f>IFERROR(X10/P10,"-")</f>
        <v>-</v>
      </c>
      <c r="Z10" s="336" t="str">
        <f>IFERROR(X10/V10,"-")</f>
        <v>-</v>
      </c>
      <c r="AA10" s="330">
        <f>SUM(X10:X11)-SUM(J10:J11)</f>
        <v>-105000</v>
      </c>
      <c r="AB10" s="83">
        <f>SUM(X10:X11)/SUM(J10:J11)</f>
        <v>0</v>
      </c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/>
      <c r="CP10" s="139"/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85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/>
      <c r="L11" s="79"/>
      <c r="M11" s="79"/>
      <c r="N11" s="89"/>
      <c r="O11" s="90"/>
      <c r="P11" s="91">
        <f>N11+O11</f>
        <v>0</v>
      </c>
      <c r="Q11" s="80" t="str">
        <f>IFERROR(P11/M11,"-")</f>
        <v>-</v>
      </c>
      <c r="R11" s="79"/>
      <c r="S11" s="79"/>
      <c r="T11" s="80" t="str">
        <f>IFERROR(R11/(P11),"-")</f>
        <v>-</v>
      </c>
      <c r="U11" s="336"/>
      <c r="V11" s="82"/>
      <c r="W11" s="80" t="str">
        <f>IF(P11=0,"-",V11/P11)</f>
        <v>-</v>
      </c>
      <c r="X11" s="335"/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/>
      <c r="CP11" s="139"/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30"/>
      <c r="B12" s="85"/>
      <c r="C12" s="86"/>
      <c r="D12" s="86"/>
      <c r="E12" s="86"/>
      <c r="F12" s="87"/>
      <c r="G12" s="88"/>
      <c r="H12" s="88"/>
      <c r="I12" s="88"/>
      <c r="J12" s="331"/>
      <c r="K12" s="34"/>
      <c r="L12" s="34"/>
      <c r="M12" s="31"/>
      <c r="N12" s="23"/>
      <c r="O12" s="23"/>
      <c r="P12" s="23"/>
      <c r="Q12" s="32"/>
      <c r="R12" s="32"/>
      <c r="S12" s="23"/>
      <c r="T12" s="32"/>
      <c r="U12" s="337"/>
      <c r="V12" s="25"/>
      <c r="W12" s="25"/>
      <c r="X12" s="337"/>
      <c r="Y12" s="337"/>
      <c r="Z12" s="337"/>
      <c r="AA12" s="337"/>
      <c r="AB12" s="33"/>
      <c r="AC12" s="57"/>
      <c r="AD12" s="61"/>
      <c r="AE12" s="62"/>
      <c r="AF12" s="61"/>
      <c r="AG12" s="65"/>
      <c r="AH12" s="66"/>
      <c r="AI12" s="67"/>
      <c r="AJ12" s="68"/>
      <c r="AK12" s="68"/>
      <c r="AL12" s="68"/>
      <c r="AM12" s="61"/>
      <c r="AN12" s="62"/>
      <c r="AO12" s="61"/>
      <c r="AP12" s="65"/>
      <c r="AQ12" s="66"/>
      <c r="AR12" s="67"/>
      <c r="AS12" s="68"/>
      <c r="AT12" s="68"/>
      <c r="AU12" s="68"/>
      <c r="AV12" s="61"/>
      <c r="AW12" s="62"/>
      <c r="AX12" s="61"/>
      <c r="AY12" s="65"/>
      <c r="AZ12" s="66"/>
      <c r="BA12" s="67"/>
      <c r="BB12" s="68"/>
      <c r="BC12" s="68"/>
      <c r="BD12" s="68"/>
      <c r="BE12" s="61"/>
      <c r="BF12" s="62"/>
      <c r="BG12" s="61"/>
      <c r="BH12" s="65"/>
      <c r="BI12" s="66"/>
      <c r="BJ12" s="67"/>
      <c r="BK12" s="68"/>
      <c r="BL12" s="68"/>
      <c r="BM12" s="68"/>
      <c r="BN12" s="63"/>
      <c r="BO12" s="64"/>
      <c r="BP12" s="61"/>
      <c r="BQ12" s="65"/>
      <c r="BR12" s="66"/>
      <c r="BS12" s="67"/>
      <c r="BT12" s="68"/>
      <c r="BU12" s="68"/>
      <c r="BV12" s="68"/>
      <c r="BW12" s="63"/>
      <c r="BX12" s="64"/>
      <c r="BY12" s="61"/>
      <c r="BZ12" s="65"/>
      <c r="CA12" s="66"/>
      <c r="CB12" s="67"/>
      <c r="CC12" s="68"/>
      <c r="CD12" s="68"/>
      <c r="CE12" s="68"/>
      <c r="CF12" s="63"/>
      <c r="CG12" s="64"/>
      <c r="CH12" s="61"/>
      <c r="CI12" s="65"/>
      <c r="CJ12" s="66"/>
      <c r="CK12" s="67"/>
      <c r="CL12" s="68"/>
      <c r="CM12" s="68"/>
      <c r="CN12" s="68"/>
      <c r="CO12" s="69"/>
      <c r="CP12" s="66"/>
      <c r="CQ12" s="66"/>
      <c r="CR12" s="66"/>
      <c r="CS12" s="70"/>
    </row>
    <row r="13" spans="1:98">
      <c r="A13" s="30"/>
      <c r="B13" s="37"/>
      <c r="C13" s="21"/>
      <c r="D13" s="21"/>
      <c r="E13" s="21"/>
      <c r="F13" s="22"/>
      <c r="G13" s="36"/>
      <c r="H13" s="36"/>
      <c r="I13" s="73"/>
      <c r="J13" s="332"/>
      <c r="K13" s="34"/>
      <c r="L13" s="34"/>
      <c r="M13" s="31"/>
      <c r="N13" s="23"/>
      <c r="O13" s="23"/>
      <c r="P13" s="23"/>
      <c r="Q13" s="32"/>
      <c r="R13" s="32"/>
      <c r="S13" s="23"/>
      <c r="T13" s="32"/>
      <c r="U13" s="337"/>
      <c r="V13" s="25"/>
      <c r="W13" s="25"/>
      <c r="X13" s="337"/>
      <c r="Y13" s="337"/>
      <c r="Z13" s="337"/>
      <c r="AA13" s="337"/>
      <c r="AB13" s="33"/>
      <c r="AC13" s="59"/>
      <c r="AD13" s="61"/>
      <c r="AE13" s="62"/>
      <c r="AF13" s="61"/>
      <c r="AG13" s="65"/>
      <c r="AH13" s="66"/>
      <c r="AI13" s="67"/>
      <c r="AJ13" s="68"/>
      <c r="AK13" s="68"/>
      <c r="AL13" s="68"/>
      <c r="AM13" s="61"/>
      <c r="AN13" s="62"/>
      <c r="AO13" s="61"/>
      <c r="AP13" s="65"/>
      <c r="AQ13" s="66"/>
      <c r="AR13" s="67"/>
      <c r="AS13" s="68"/>
      <c r="AT13" s="68"/>
      <c r="AU13" s="68"/>
      <c r="AV13" s="61"/>
      <c r="AW13" s="62"/>
      <c r="AX13" s="61"/>
      <c r="AY13" s="65"/>
      <c r="AZ13" s="66"/>
      <c r="BA13" s="67"/>
      <c r="BB13" s="68"/>
      <c r="BC13" s="68"/>
      <c r="BD13" s="68"/>
      <c r="BE13" s="61"/>
      <c r="BF13" s="62"/>
      <c r="BG13" s="61"/>
      <c r="BH13" s="65"/>
      <c r="BI13" s="66"/>
      <c r="BJ13" s="67"/>
      <c r="BK13" s="68"/>
      <c r="BL13" s="68"/>
      <c r="BM13" s="68"/>
      <c r="BN13" s="63"/>
      <c r="BO13" s="64"/>
      <c r="BP13" s="61"/>
      <c r="BQ13" s="65"/>
      <c r="BR13" s="66"/>
      <c r="BS13" s="67"/>
      <c r="BT13" s="68"/>
      <c r="BU13" s="68"/>
      <c r="BV13" s="68"/>
      <c r="BW13" s="63"/>
      <c r="BX13" s="64"/>
      <c r="BY13" s="61"/>
      <c r="BZ13" s="65"/>
      <c r="CA13" s="66"/>
      <c r="CB13" s="67"/>
      <c r="CC13" s="68"/>
      <c r="CD13" s="68"/>
      <c r="CE13" s="68"/>
      <c r="CF13" s="63"/>
      <c r="CG13" s="64"/>
      <c r="CH13" s="61"/>
      <c r="CI13" s="65"/>
      <c r="CJ13" s="66"/>
      <c r="CK13" s="67"/>
      <c r="CL13" s="68"/>
      <c r="CM13" s="68"/>
      <c r="CN13" s="68"/>
      <c r="CO13" s="69"/>
      <c r="CP13" s="66"/>
      <c r="CQ13" s="66"/>
      <c r="CR13" s="66"/>
      <c r="CS13" s="70"/>
    </row>
    <row r="14" spans="1:98">
      <c r="A14" s="19">
        <f>AB14</f>
        <v>0</v>
      </c>
      <c r="B14" s="39"/>
      <c r="C14" s="39"/>
      <c r="D14" s="39"/>
      <c r="E14" s="39"/>
      <c r="F14" s="39"/>
      <c r="G14" s="40" t="s">
        <v>86</v>
      </c>
      <c r="H14" s="40"/>
      <c r="I14" s="40"/>
      <c r="J14" s="333">
        <f>SUM(J6:J13)</f>
        <v>380000</v>
      </c>
      <c r="K14" s="41">
        <f>SUM(K6:K13)</f>
        <v>0</v>
      </c>
      <c r="L14" s="41">
        <f>SUM(L6:L13)</f>
        <v>0</v>
      </c>
      <c r="M14" s="41">
        <f>SUM(M6:M13)</f>
        <v>0</v>
      </c>
      <c r="N14" s="41">
        <f>SUM(N6:N13)</f>
        <v>0</v>
      </c>
      <c r="O14" s="41">
        <f>SUM(O6:O13)</f>
        <v>0</v>
      </c>
      <c r="P14" s="41">
        <f>SUM(P6:P13)</f>
        <v>0</v>
      </c>
      <c r="Q14" s="42" t="str">
        <f>IFERROR(P14/M14,"-")</f>
        <v>-</v>
      </c>
      <c r="R14" s="76">
        <f>SUM(R6:R13)</f>
        <v>0</v>
      </c>
      <c r="S14" s="76">
        <f>SUM(S6:S13)</f>
        <v>0</v>
      </c>
      <c r="T14" s="42" t="str">
        <f>IFERROR(R14/P14,"-")</f>
        <v>-</v>
      </c>
      <c r="U14" s="338" t="str">
        <f>IFERROR(J14/P14,"-")</f>
        <v>-</v>
      </c>
      <c r="V14" s="44">
        <f>SUM(V6:V13)</f>
        <v>0</v>
      </c>
      <c r="W14" s="42" t="str">
        <f>IFERROR(V14/P14,"-")</f>
        <v>-</v>
      </c>
      <c r="X14" s="333">
        <f>SUM(X6:X13)</f>
        <v>0</v>
      </c>
      <c r="Y14" s="333" t="str">
        <f>IFERROR(X14/P14,"-")</f>
        <v>-</v>
      </c>
      <c r="Z14" s="333" t="str">
        <f>IFERROR(X14/V14,"-")</f>
        <v>-</v>
      </c>
      <c r="AA14" s="333">
        <f>X14-J14</f>
        <v>-380000</v>
      </c>
      <c r="AB14" s="45">
        <f>X14/J14</f>
        <v>0</v>
      </c>
      <c r="AC14" s="58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26</v>
      </c>
      <c r="B2" s="145" t="s">
        <v>27</v>
      </c>
      <c r="E2" s="147"/>
      <c r="F2" s="147"/>
      <c r="G2" s="147"/>
      <c r="H2" s="147"/>
      <c r="I2" s="147"/>
      <c r="J2" s="147"/>
      <c r="K2" s="148"/>
      <c r="L2" s="148" t="s">
        <v>28</v>
      </c>
      <c r="M2" s="148"/>
      <c r="N2" s="148"/>
      <c r="O2" s="148" t="s">
        <v>29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30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31</v>
      </c>
      <c r="CM2" s="307" t="s">
        <v>32</v>
      </c>
      <c r="CN2" s="310" t="s">
        <v>33</v>
      </c>
      <c r="CO2" s="311"/>
      <c r="CP2" s="312"/>
    </row>
    <row r="3" spans="1:96" customHeight="1" ht="14.25">
      <c r="A3" s="145" t="s">
        <v>87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35</v>
      </c>
      <c r="AB3" s="319"/>
      <c r="AC3" s="319"/>
      <c r="AD3" s="319"/>
      <c r="AE3" s="319"/>
      <c r="AF3" s="319"/>
      <c r="AG3" s="319"/>
      <c r="AH3" s="319"/>
      <c r="AI3" s="319"/>
      <c r="AJ3" s="320" t="s">
        <v>36</v>
      </c>
      <c r="AK3" s="321"/>
      <c r="AL3" s="321"/>
      <c r="AM3" s="321"/>
      <c r="AN3" s="321"/>
      <c r="AO3" s="321"/>
      <c r="AP3" s="321"/>
      <c r="AQ3" s="321"/>
      <c r="AR3" s="322"/>
      <c r="AS3" s="323" t="s">
        <v>37</v>
      </c>
      <c r="AT3" s="324"/>
      <c r="AU3" s="324"/>
      <c r="AV3" s="324"/>
      <c r="AW3" s="324"/>
      <c r="AX3" s="324"/>
      <c r="AY3" s="324"/>
      <c r="AZ3" s="324"/>
      <c r="BA3" s="325"/>
      <c r="BB3" s="326" t="s">
        <v>38</v>
      </c>
      <c r="BC3" s="327"/>
      <c r="BD3" s="327"/>
      <c r="BE3" s="327"/>
      <c r="BF3" s="327"/>
      <c r="BG3" s="327"/>
      <c r="BH3" s="327"/>
      <c r="BI3" s="327"/>
      <c r="BJ3" s="328"/>
      <c r="BK3" s="313" t="s">
        <v>39</v>
      </c>
      <c r="BL3" s="314"/>
      <c r="BM3" s="314"/>
      <c r="BN3" s="314"/>
      <c r="BO3" s="314"/>
      <c r="BP3" s="314"/>
      <c r="BQ3" s="314"/>
      <c r="BR3" s="314"/>
      <c r="BS3" s="315"/>
      <c r="BT3" s="294" t="s">
        <v>40</v>
      </c>
      <c r="BU3" s="295"/>
      <c r="BV3" s="295"/>
      <c r="BW3" s="295"/>
      <c r="BX3" s="295"/>
      <c r="BY3" s="295"/>
      <c r="BZ3" s="295"/>
      <c r="CA3" s="295"/>
      <c r="CB3" s="296"/>
      <c r="CC3" s="297" t="s">
        <v>41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42</v>
      </c>
      <c r="CO3" s="301"/>
      <c r="CP3" s="302" t="s">
        <v>43</v>
      </c>
    </row>
    <row r="4" spans="1:96">
      <c r="A4" s="151"/>
      <c r="B4" s="152" t="s">
        <v>44</v>
      </c>
      <c r="C4" s="152" t="s">
        <v>88</v>
      </c>
      <c r="D4" s="153" t="s">
        <v>48</v>
      </c>
      <c r="E4" s="152" t="s">
        <v>49</v>
      </c>
      <c r="F4" s="154" t="s">
        <v>51</v>
      </c>
      <c r="G4" s="152" t="s">
        <v>4</v>
      </c>
      <c r="H4" s="152" t="s">
        <v>89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90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52</v>
      </c>
      <c r="AB4" s="158" t="s">
        <v>53</v>
      </c>
      <c r="AC4" s="158" t="s">
        <v>54</v>
      </c>
      <c r="AD4" s="158" t="s">
        <v>17</v>
      </c>
      <c r="AE4" s="158" t="s">
        <v>55</v>
      </c>
      <c r="AF4" s="158" t="s">
        <v>56</v>
      </c>
      <c r="AG4" s="158" t="s">
        <v>57</v>
      </c>
      <c r="AH4" s="158" t="s">
        <v>58</v>
      </c>
      <c r="AI4" s="158" t="s">
        <v>59</v>
      </c>
      <c r="AJ4" s="159" t="s">
        <v>52</v>
      </c>
      <c r="AK4" s="159" t="s">
        <v>53</v>
      </c>
      <c r="AL4" s="159" t="s">
        <v>54</v>
      </c>
      <c r="AM4" s="159" t="s">
        <v>17</v>
      </c>
      <c r="AN4" s="159" t="s">
        <v>55</v>
      </c>
      <c r="AO4" s="159" t="s">
        <v>56</v>
      </c>
      <c r="AP4" s="159" t="s">
        <v>57</v>
      </c>
      <c r="AQ4" s="159" t="s">
        <v>58</v>
      </c>
      <c r="AR4" s="159" t="s">
        <v>59</v>
      </c>
      <c r="AS4" s="160" t="s">
        <v>52</v>
      </c>
      <c r="AT4" s="160" t="s">
        <v>53</v>
      </c>
      <c r="AU4" s="160" t="s">
        <v>54</v>
      </c>
      <c r="AV4" s="160" t="s">
        <v>17</v>
      </c>
      <c r="AW4" s="160" t="s">
        <v>55</v>
      </c>
      <c r="AX4" s="160" t="s">
        <v>56</v>
      </c>
      <c r="AY4" s="160" t="s">
        <v>57</v>
      </c>
      <c r="AZ4" s="160" t="s">
        <v>58</v>
      </c>
      <c r="BA4" s="160" t="s">
        <v>59</v>
      </c>
      <c r="BB4" s="161" t="s">
        <v>52</v>
      </c>
      <c r="BC4" s="161" t="s">
        <v>53</v>
      </c>
      <c r="BD4" s="161" t="s">
        <v>54</v>
      </c>
      <c r="BE4" s="161" t="s">
        <v>17</v>
      </c>
      <c r="BF4" s="161" t="s">
        <v>55</v>
      </c>
      <c r="BG4" s="161" t="s">
        <v>56</v>
      </c>
      <c r="BH4" s="161" t="s">
        <v>57</v>
      </c>
      <c r="BI4" s="161" t="s">
        <v>58</v>
      </c>
      <c r="BJ4" s="161" t="s">
        <v>59</v>
      </c>
      <c r="BK4" s="162" t="s">
        <v>52</v>
      </c>
      <c r="BL4" s="162" t="s">
        <v>53</v>
      </c>
      <c r="BM4" s="162" t="s">
        <v>54</v>
      </c>
      <c r="BN4" s="162" t="s">
        <v>17</v>
      </c>
      <c r="BO4" s="162" t="s">
        <v>55</v>
      </c>
      <c r="BP4" s="162" t="s">
        <v>56</v>
      </c>
      <c r="BQ4" s="162" t="s">
        <v>57</v>
      </c>
      <c r="BR4" s="162" t="s">
        <v>58</v>
      </c>
      <c r="BS4" s="162" t="s">
        <v>59</v>
      </c>
      <c r="BT4" s="163" t="s">
        <v>52</v>
      </c>
      <c r="BU4" s="163" t="s">
        <v>53</v>
      </c>
      <c r="BV4" s="163" t="s">
        <v>54</v>
      </c>
      <c r="BW4" s="163" t="s">
        <v>17</v>
      </c>
      <c r="BX4" s="163" t="s">
        <v>55</v>
      </c>
      <c r="BY4" s="163" t="s">
        <v>56</v>
      </c>
      <c r="BZ4" s="163" t="s">
        <v>57</v>
      </c>
      <c r="CA4" s="163" t="s">
        <v>58</v>
      </c>
      <c r="CB4" s="163" t="s">
        <v>59</v>
      </c>
      <c r="CC4" s="164" t="s">
        <v>52</v>
      </c>
      <c r="CD4" s="164" t="s">
        <v>53</v>
      </c>
      <c r="CE4" s="164" t="s">
        <v>54</v>
      </c>
      <c r="CF4" s="164" t="s">
        <v>17</v>
      </c>
      <c r="CG4" s="164" t="s">
        <v>55</v>
      </c>
      <c r="CH4" s="164" t="s">
        <v>56</v>
      </c>
      <c r="CI4" s="164" t="s">
        <v>57</v>
      </c>
      <c r="CJ4" s="164" t="s">
        <v>58</v>
      </c>
      <c r="CK4" s="164" t="s">
        <v>59</v>
      </c>
      <c r="CL4" s="306"/>
      <c r="CM4" s="309"/>
      <c r="CN4" s="165" t="s">
        <v>60</v>
      </c>
      <c r="CO4" s="165" t="s">
        <v>61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91</v>
      </c>
      <c r="C6" s="347"/>
      <c r="D6" s="347" t="s">
        <v>92</v>
      </c>
      <c r="E6" s="175" t="s">
        <v>93</v>
      </c>
      <c r="F6" s="175" t="s">
        <v>94</v>
      </c>
      <c r="G6" s="340">
        <v>0</v>
      </c>
      <c r="H6" s="340">
        <v>1500</v>
      </c>
      <c r="I6" s="176"/>
      <c r="J6" s="176"/>
      <c r="K6" s="176"/>
      <c r="L6" s="177">
        <v>0</v>
      </c>
      <c r="M6" s="178"/>
      <c r="N6" s="179" t="str">
        <f>IFERROR(L6/K6,"-")</f>
        <v>-</v>
      </c>
      <c r="O6" s="176"/>
      <c r="P6" s="176"/>
      <c r="Q6" s="179" t="str">
        <f>IFERROR(O6/L6,"-")</f>
        <v>-</v>
      </c>
      <c r="R6" s="180" t="str">
        <f>IFERROR(G6/SUM(L6:L6),"-")</f>
        <v>-</v>
      </c>
      <c r="S6" s="181"/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/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95</v>
      </c>
      <c r="C7" s="347"/>
      <c r="D7" s="347" t="s">
        <v>92</v>
      </c>
      <c r="E7" s="175" t="s">
        <v>96</v>
      </c>
      <c r="F7" s="175" t="s">
        <v>94</v>
      </c>
      <c r="G7" s="340">
        <v>0</v>
      </c>
      <c r="H7" s="340">
        <v>1500</v>
      </c>
      <c r="I7" s="176"/>
      <c r="J7" s="176"/>
      <c r="K7" s="176"/>
      <c r="L7" s="177">
        <v>0</v>
      </c>
      <c r="M7" s="178"/>
      <c r="N7" s="179" t="str">
        <f>IFERROR(L7/K7,"-")</f>
        <v>-</v>
      </c>
      <c r="O7" s="176"/>
      <c r="P7" s="176"/>
      <c r="Q7" s="179" t="str">
        <f>IFERROR(O7/L7,"-")</f>
        <v>-</v>
      </c>
      <c r="R7" s="180" t="str">
        <f>IFERROR(G7/SUM(L7:L7),"-")</f>
        <v>-</v>
      </c>
      <c r="S7" s="181"/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/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97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0</v>
      </c>
      <c r="L10" s="250">
        <f>SUM(L6:L9)</f>
        <v>0</v>
      </c>
      <c r="M10" s="250">
        <f>SUM(M6:M9)</f>
        <v>0</v>
      </c>
      <c r="N10" s="252" t="str">
        <f>IFERROR(L10/K10,"-")</f>
        <v>-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26</v>
      </c>
      <c r="B2" s="145" t="s">
        <v>27</v>
      </c>
      <c r="E2" s="147"/>
      <c r="F2" s="147"/>
      <c r="G2" s="147"/>
      <c r="H2" s="147"/>
      <c r="I2" s="147"/>
      <c r="J2" s="148"/>
      <c r="K2" s="148"/>
      <c r="L2" s="148" t="s">
        <v>28</v>
      </c>
      <c r="M2" s="148"/>
      <c r="N2" s="148"/>
      <c r="O2" s="148" t="s">
        <v>29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30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31</v>
      </c>
      <c r="CK2" s="307" t="s">
        <v>32</v>
      </c>
      <c r="CL2" s="310" t="s">
        <v>33</v>
      </c>
      <c r="CM2" s="311"/>
      <c r="CN2" s="312"/>
    </row>
    <row r="3" spans="1:94" customHeight="1" ht="14.25">
      <c r="A3" s="145" t="s">
        <v>98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35</v>
      </c>
      <c r="Z3" s="319"/>
      <c r="AA3" s="319"/>
      <c r="AB3" s="319"/>
      <c r="AC3" s="319"/>
      <c r="AD3" s="319"/>
      <c r="AE3" s="319"/>
      <c r="AF3" s="319"/>
      <c r="AG3" s="319"/>
      <c r="AH3" s="320" t="s">
        <v>36</v>
      </c>
      <c r="AI3" s="321"/>
      <c r="AJ3" s="321"/>
      <c r="AK3" s="321"/>
      <c r="AL3" s="321"/>
      <c r="AM3" s="321"/>
      <c r="AN3" s="321"/>
      <c r="AO3" s="321"/>
      <c r="AP3" s="322"/>
      <c r="AQ3" s="323" t="s">
        <v>37</v>
      </c>
      <c r="AR3" s="324"/>
      <c r="AS3" s="324"/>
      <c r="AT3" s="324"/>
      <c r="AU3" s="324"/>
      <c r="AV3" s="324"/>
      <c r="AW3" s="324"/>
      <c r="AX3" s="324"/>
      <c r="AY3" s="325"/>
      <c r="AZ3" s="326" t="s">
        <v>38</v>
      </c>
      <c r="BA3" s="327"/>
      <c r="BB3" s="327"/>
      <c r="BC3" s="327"/>
      <c r="BD3" s="327"/>
      <c r="BE3" s="327"/>
      <c r="BF3" s="327"/>
      <c r="BG3" s="327"/>
      <c r="BH3" s="328"/>
      <c r="BI3" s="313" t="s">
        <v>39</v>
      </c>
      <c r="BJ3" s="314"/>
      <c r="BK3" s="314"/>
      <c r="BL3" s="314"/>
      <c r="BM3" s="314"/>
      <c r="BN3" s="314"/>
      <c r="BO3" s="314"/>
      <c r="BP3" s="314"/>
      <c r="BQ3" s="315"/>
      <c r="BR3" s="294" t="s">
        <v>40</v>
      </c>
      <c r="BS3" s="295"/>
      <c r="BT3" s="295"/>
      <c r="BU3" s="295"/>
      <c r="BV3" s="295"/>
      <c r="BW3" s="295"/>
      <c r="BX3" s="295"/>
      <c r="BY3" s="295"/>
      <c r="BZ3" s="296"/>
      <c r="CA3" s="297" t="s">
        <v>41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42</v>
      </c>
      <c r="CM3" s="301"/>
      <c r="CN3" s="302" t="s">
        <v>43</v>
      </c>
    </row>
    <row r="4" spans="1:94">
      <c r="A4" s="151"/>
      <c r="B4" s="152" t="s">
        <v>44</v>
      </c>
      <c r="C4" s="152" t="s">
        <v>88</v>
      </c>
      <c r="D4" s="153" t="s">
        <v>48</v>
      </c>
      <c r="E4" s="152" t="s">
        <v>49</v>
      </c>
      <c r="F4" s="154" t="s">
        <v>51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52</v>
      </c>
      <c r="Z4" s="158" t="s">
        <v>53</v>
      </c>
      <c r="AA4" s="158" t="s">
        <v>54</v>
      </c>
      <c r="AB4" s="158" t="s">
        <v>17</v>
      </c>
      <c r="AC4" s="158" t="s">
        <v>55</v>
      </c>
      <c r="AD4" s="158" t="s">
        <v>56</v>
      </c>
      <c r="AE4" s="158" t="s">
        <v>57</v>
      </c>
      <c r="AF4" s="158" t="s">
        <v>58</v>
      </c>
      <c r="AG4" s="158" t="s">
        <v>59</v>
      </c>
      <c r="AH4" s="159" t="s">
        <v>52</v>
      </c>
      <c r="AI4" s="159" t="s">
        <v>53</v>
      </c>
      <c r="AJ4" s="159" t="s">
        <v>54</v>
      </c>
      <c r="AK4" s="159" t="s">
        <v>17</v>
      </c>
      <c r="AL4" s="159" t="s">
        <v>55</v>
      </c>
      <c r="AM4" s="159" t="s">
        <v>56</v>
      </c>
      <c r="AN4" s="159" t="s">
        <v>57</v>
      </c>
      <c r="AO4" s="159" t="s">
        <v>58</v>
      </c>
      <c r="AP4" s="159" t="s">
        <v>59</v>
      </c>
      <c r="AQ4" s="160" t="s">
        <v>52</v>
      </c>
      <c r="AR4" s="160" t="s">
        <v>53</v>
      </c>
      <c r="AS4" s="160" t="s">
        <v>54</v>
      </c>
      <c r="AT4" s="160" t="s">
        <v>17</v>
      </c>
      <c r="AU4" s="160" t="s">
        <v>55</v>
      </c>
      <c r="AV4" s="160" t="s">
        <v>56</v>
      </c>
      <c r="AW4" s="160" t="s">
        <v>57</v>
      </c>
      <c r="AX4" s="160" t="s">
        <v>58</v>
      </c>
      <c r="AY4" s="160" t="s">
        <v>59</v>
      </c>
      <c r="AZ4" s="161" t="s">
        <v>52</v>
      </c>
      <c r="BA4" s="161" t="s">
        <v>53</v>
      </c>
      <c r="BB4" s="161" t="s">
        <v>54</v>
      </c>
      <c r="BC4" s="161" t="s">
        <v>17</v>
      </c>
      <c r="BD4" s="161" t="s">
        <v>55</v>
      </c>
      <c r="BE4" s="161" t="s">
        <v>56</v>
      </c>
      <c r="BF4" s="161" t="s">
        <v>57</v>
      </c>
      <c r="BG4" s="161" t="s">
        <v>58</v>
      </c>
      <c r="BH4" s="161" t="s">
        <v>59</v>
      </c>
      <c r="BI4" s="162" t="s">
        <v>52</v>
      </c>
      <c r="BJ4" s="162" t="s">
        <v>53</v>
      </c>
      <c r="BK4" s="162" t="s">
        <v>54</v>
      </c>
      <c r="BL4" s="162" t="s">
        <v>17</v>
      </c>
      <c r="BM4" s="162" t="s">
        <v>55</v>
      </c>
      <c r="BN4" s="162" t="s">
        <v>56</v>
      </c>
      <c r="BO4" s="162" t="s">
        <v>57</v>
      </c>
      <c r="BP4" s="162" t="s">
        <v>58</v>
      </c>
      <c r="BQ4" s="162" t="s">
        <v>59</v>
      </c>
      <c r="BR4" s="163" t="s">
        <v>52</v>
      </c>
      <c r="BS4" s="163" t="s">
        <v>53</v>
      </c>
      <c r="BT4" s="163" t="s">
        <v>54</v>
      </c>
      <c r="BU4" s="163" t="s">
        <v>17</v>
      </c>
      <c r="BV4" s="163" t="s">
        <v>55</v>
      </c>
      <c r="BW4" s="163" t="s">
        <v>56</v>
      </c>
      <c r="BX4" s="163" t="s">
        <v>57</v>
      </c>
      <c r="BY4" s="163" t="s">
        <v>58</v>
      </c>
      <c r="BZ4" s="163" t="s">
        <v>59</v>
      </c>
      <c r="CA4" s="164" t="s">
        <v>52</v>
      </c>
      <c r="CB4" s="164" t="s">
        <v>53</v>
      </c>
      <c r="CC4" s="164" t="s">
        <v>54</v>
      </c>
      <c r="CD4" s="164" t="s">
        <v>17</v>
      </c>
      <c r="CE4" s="164" t="s">
        <v>55</v>
      </c>
      <c r="CF4" s="164" t="s">
        <v>56</v>
      </c>
      <c r="CG4" s="164" t="s">
        <v>57</v>
      </c>
      <c r="CH4" s="164" t="s">
        <v>58</v>
      </c>
      <c r="CI4" s="164" t="s">
        <v>59</v>
      </c>
      <c r="CJ4" s="306"/>
      <c r="CK4" s="309"/>
      <c r="CL4" s="165" t="s">
        <v>60</v>
      </c>
      <c r="CM4" s="165" t="s">
        <v>61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99</v>
      </c>
      <c r="C6" s="347" t="s">
        <v>100</v>
      </c>
      <c r="D6" s="347" t="s">
        <v>66</v>
      </c>
      <c r="E6" s="175" t="s">
        <v>101</v>
      </c>
      <c r="F6" s="175" t="s">
        <v>94</v>
      </c>
      <c r="G6" s="340">
        <v>0</v>
      </c>
      <c r="H6" s="176"/>
      <c r="I6" s="176"/>
      <c r="J6" s="176"/>
      <c r="K6" s="177">
        <v>0</v>
      </c>
      <c r="L6" s="179" t="str">
        <f>IFERROR(K6/J6,"-")</f>
        <v>-</v>
      </c>
      <c r="M6" s="176"/>
      <c r="N6" s="176"/>
      <c r="O6" s="179" t="str">
        <f>IFERROR(M6/(K6),"-")</f>
        <v>-</v>
      </c>
      <c r="P6" s="180" t="str">
        <f>IFERROR(G6/SUM(K6:K6),"-")</f>
        <v>-</v>
      </c>
      <c r="Q6" s="181"/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/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 t="str">
        <f>W7</f>
        <v>0</v>
      </c>
      <c r="B7" s="347" t="s">
        <v>102</v>
      </c>
      <c r="C7" s="347" t="s">
        <v>100</v>
      </c>
      <c r="D7" s="347" t="s">
        <v>66</v>
      </c>
      <c r="E7" s="175" t="s">
        <v>103</v>
      </c>
      <c r="F7" s="175" t="s">
        <v>94</v>
      </c>
      <c r="G7" s="340">
        <v>0</v>
      </c>
      <c r="H7" s="176"/>
      <c r="I7" s="176"/>
      <c r="J7" s="176"/>
      <c r="K7" s="177">
        <v>0</v>
      </c>
      <c r="L7" s="179" t="str">
        <f>IFERROR(K7/J7,"-")</f>
        <v>-</v>
      </c>
      <c r="M7" s="176"/>
      <c r="N7" s="176"/>
      <c r="O7" s="179" t="str">
        <f>IFERROR(M7/(K7),"-")</f>
        <v>-</v>
      </c>
      <c r="P7" s="180" t="str">
        <f>IFERROR(G7/SUM(K7:K7),"-")</f>
        <v>-</v>
      </c>
      <c r="Q7" s="181"/>
      <c r="R7" s="179" t="str">
        <f>IF(K7=0,"-",Q7/K7)</f>
        <v>-</v>
      </c>
      <c r="S7" s="345"/>
      <c r="T7" s="346" t="str">
        <f>IFERROR(S7/K7,"-")</f>
        <v>-</v>
      </c>
      <c r="U7" s="346" t="str">
        <f>IFERROR(S7/Q7,"-")</f>
        <v>-</v>
      </c>
      <c r="V7" s="340">
        <f>SUM(S7:S7)-SUM(G7:G7)</f>
        <v>0</v>
      </c>
      <c r="W7" s="183" t="str">
        <f>SUM(S7:S7)/SUM(G7:G7)</f>
        <v>0</v>
      </c>
      <c r="Y7" s="184"/>
      <c r="Z7" s="185" t="str">
        <f>IF(K7=0,"",IF(Y7=0,"",(Y7/K7)))</f>
        <v/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 t="str">
        <f>IF(K7=0,"",IF(AH7=0,"",(AH7/K7)))</f>
        <v/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/>
      <c r="AR7" s="197" t="str">
        <f>IF(K7=0,"",IF(AQ7=0,"",(AQ7/K7)))</f>
        <v/>
      </c>
      <c r="AS7" s="196"/>
      <c r="AT7" s="198" t="str">
        <f>IFERROR(AS7/AQ7,"-")</f>
        <v>-</v>
      </c>
      <c r="AU7" s="199"/>
      <c r="AV7" s="200" t="str">
        <f>IFERROR(AU7/AQ7,"-")</f>
        <v>-</v>
      </c>
      <c r="AW7" s="201"/>
      <c r="AX7" s="201"/>
      <c r="AY7" s="201"/>
      <c r="AZ7" s="202"/>
      <c r="BA7" s="203" t="str">
        <f>IF(K7=0,"",IF(AZ7=0,"",(AZ7/K7)))</f>
        <v/>
      </c>
      <c r="BB7" s="202"/>
      <c r="BC7" s="204" t="str">
        <f>IFERROR(BB7/AZ7,"-")</f>
        <v>-</v>
      </c>
      <c r="BD7" s="205"/>
      <c r="BE7" s="206" t="str">
        <f>IFERROR(BD7/AZ7,"-")</f>
        <v>-</v>
      </c>
      <c r="BF7" s="207"/>
      <c r="BG7" s="207"/>
      <c r="BH7" s="207"/>
      <c r="BI7" s="208"/>
      <c r="BJ7" s="209" t="str">
        <f>IF(K7=0,"",IF(BI7=0,"",(BI7/K7)))</f>
        <v/>
      </c>
      <c r="BK7" s="210"/>
      <c r="BL7" s="211" t="str">
        <f>IFERROR(BK7/BI7,"-")</f>
        <v>-</v>
      </c>
      <c r="BM7" s="212"/>
      <c r="BN7" s="213" t="str">
        <f>IFERROR(BM7/BI7,"-")</f>
        <v>-</v>
      </c>
      <c r="BO7" s="214"/>
      <c r="BP7" s="214"/>
      <c r="BQ7" s="214"/>
      <c r="BR7" s="215"/>
      <c r="BS7" s="216" t="str">
        <f>IF(K7=0,"",IF(BR7=0,"",(BR7/K7)))</f>
        <v/>
      </c>
      <c r="BT7" s="217"/>
      <c r="BU7" s="218" t="str">
        <f>IFERROR(BT7/BR7,"-")</f>
        <v>-</v>
      </c>
      <c r="BV7" s="219"/>
      <c r="BW7" s="220" t="str">
        <f>IFERROR(BV7/BR7,"-")</f>
        <v>-</v>
      </c>
      <c r="BX7" s="221"/>
      <c r="BY7" s="221"/>
      <c r="BZ7" s="221"/>
      <c r="CA7" s="222"/>
      <c r="CB7" s="223" t="str">
        <f>IF(K7=0,"",IF(CA7=0,"",(CA7/K7)))</f>
        <v/>
      </c>
      <c r="CC7" s="224"/>
      <c r="CD7" s="225" t="str">
        <f>IFERROR(CC7/CA7,"-")</f>
        <v>-</v>
      </c>
      <c r="CE7" s="226"/>
      <c r="CF7" s="227" t="str">
        <f>IFERROR(CE7/CA7,"-")</f>
        <v>-</v>
      </c>
      <c r="CG7" s="228"/>
      <c r="CH7" s="228"/>
      <c r="CI7" s="228"/>
      <c r="CJ7" s="229"/>
      <c r="CK7" s="230"/>
      <c r="CL7" s="230"/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 t="str">
        <f>W8</f>
        <v>0</v>
      </c>
      <c r="B8" s="347" t="s">
        <v>104</v>
      </c>
      <c r="C8" s="347" t="s">
        <v>100</v>
      </c>
      <c r="D8" s="347" t="s">
        <v>66</v>
      </c>
      <c r="E8" s="175" t="s">
        <v>105</v>
      </c>
      <c r="F8" s="175" t="s">
        <v>94</v>
      </c>
      <c r="G8" s="340">
        <v>0</v>
      </c>
      <c r="H8" s="176"/>
      <c r="I8" s="176"/>
      <c r="J8" s="176"/>
      <c r="K8" s="177">
        <v>0</v>
      </c>
      <c r="L8" s="179" t="str">
        <f>IFERROR(K8/J8,"-")</f>
        <v>-</v>
      </c>
      <c r="M8" s="176"/>
      <c r="N8" s="176"/>
      <c r="O8" s="179" t="str">
        <f>IFERROR(M8/(K8),"-")</f>
        <v>-</v>
      </c>
      <c r="P8" s="180" t="str">
        <f>IFERROR(G8/SUM(K8:K8),"-")</f>
        <v>-</v>
      </c>
      <c r="Q8" s="181"/>
      <c r="R8" s="179" t="str">
        <f>IF(K8=0,"-",Q8/K8)</f>
        <v>-</v>
      </c>
      <c r="S8" s="345"/>
      <c r="T8" s="346" t="str">
        <f>IFERROR(S8/K8,"-")</f>
        <v>-</v>
      </c>
      <c r="U8" s="346" t="str">
        <f>IFERROR(S8/Q8,"-")</f>
        <v>-</v>
      </c>
      <c r="V8" s="340">
        <f>SUM(S8:S8)-SUM(G8:G8)</f>
        <v>0</v>
      </c>
      <c r="W8" s="183" t="str">
        <f>SUM(S8:S8)/SUM(G8:G8)</f>
        <v>0</v>
      </c>
      <c r="Y8" s="184"/>
      <c r="Z8" s="185" t="str">
        <f>IF(K8=0,"",IF(Y8=0,"",(Y8/K8)))</f>
        <v/>
      </c>
      <c r="AA8" s="184"/>
      <c r="AB8" s="186" t="str">
        <f>IFERROR(AA8/Y8,"-")</f>
        <v>-</v>
      </c>
      <c r="AC8" s="187"/>
      <c r="AD8" s="188" t="str">
        <f>IFERROR(AC8/Y8,"-")</f>
        <v>-</v>
      </c>
      <c r="AE8" s="189"/>
      <c r="AF8" s="189"/>
      <c r="AG8" s="189"/>
      <c r="AH8" s="190"/>
      <c r="AI8" s="191" t="str">
        <f>IF(K8=0,"",IF(AH8=0,"",(AH8/K8)))</f>
        <v/>
      </c>
      <c r="AJ8" s="190"/>
      <c r="AK8" s="192" t="str">
        <f>IFERROR(AJ8/AH8,"-")</f>
        <v>-</v>
      </c>
      <c r="AL8" s="193"/>
      <c r="AM8" s="194" t="str">
        <f>IFERROR(AL8/AH8,"-")</f>
        <v>-</v>
      </c>
      <c r="AN8" s="195"/>
      <c r="AO8" s="195"/>
      <c r="AP8" s="195"/>
      <c r="AQ8" s="196"/>
      <c r="AR8" s="197" t="str">
        <f>IF(K8=0,"",IF(AQ8=0,"",(AQ8/K8)))</f>
        <v/>
      </c>
      <c r="AS8" s="196"/>
      <c r="AT8" s="198" t="str">
        <f>IFERROR(AS8/AQ8,"-")</f>
        <v>-</v>
      </c>
      <c r="AU8" s="199"/>
      <c r="AV8" s="200" t="str">
        <f>IFERROR(AU8/AQ8,"-")</f>
        <v>-</v>
      </c>
      <c r="AW8" s="201"/>
      <c r="AX8" s="201"/>
      <c r="AY8" s="201"/>
      <c r="AZ8" s="202"/>
      <c r="BA8" s="203" t="str">
        <f>IF(K8=0,"",IF(AZ8=0,"",(AZ8/K8)))</f>
        <v/>
      </c>
      <c r="BB8" s="202"/>
      <c r="BC8" s="204" t="str">
        <f>IFERROR(BB8/AZ8,"-")</f>
        <v>-</v>
      </c>
      <c r="BD8" s="205"/>
      <c r="BE8" s="206" t="str">
        <f>IFERROR(BD8/AZ8,"-")</f>
        <v>-</v>
      </c>
      <c r="BF8" s="207"/>
      <c r="BG8" s="207"/>
      <c r="BH8" s="207"/>
      <c r="BI8" s="208"/>
      <c r="BJ8" s="209" t="str">
        <f>IF(K8=0,"",IF(BI8=0,"",(BI8/K8)))</f>
        <v/>
      </c>
      <c r="BK8" s="210"/>
      <c r="BL8" s="211" t="str">
        <f>IFERROR(BK8/BI8,"-")</f>
        <v>-</v>
      </c>
      <c r="BM8" s="212"/>
      <c r="BN8" s="213" t="str">
        <f>IFERROR(BM8/BI8,"-")</f>
        <v>-</v>
      </c>
      <c r="BO8" s="214"/>
      <c r="BP8" s="214"/>
      <c r="BQ8" s="214"/>
      <c r="BR8" s="215"/>
      <c r="BS8" s="216" t="str">
        <f>IF(K8=0,"",IF(BR8=0,"",(BR8/K8)))</f>
        <v/>
      </c>
      <c r="BT8" s="217"/>
      <c r="BU8" s="218" t="str">
        <f>IFERROR(BT8/BR8,"-")</f>
        <v>-</v>
      </c>
      <c r="BV8" s="219"/>
      <c r="BW8" s="220" t="str">
        <f>IFERROR(BV8/BR8,"-")</f>
        <v>-</v>
      </c>
      <c r="BX8" s="221"/>
      <c r="BY8" s="221"/>
      <c r="BZ8" s="221"/>
      <c r="CA8" s="222"/>
      <c r="CB8" s="223" t="str">
        <f>IF(K8=0,"",IF(CA8=0,"",(CA8/K8)))</f>
        <v/>
      </c>
      <c r="CC8" s="224"/>
      <c r="CD8" s="225" t="str">
        <f>IFERROR(CC8/CA8,"-")</f>
        <v>-</v>
      </c>
      <c r="CE8" s="226"/>
      <c r="CF8" s="227" t="str">
        <f>IFERROR(CE8/CA8,"-")</f>
        <v>-</v>
      </c>
      <c r="CG8" s="228"/>
      <c r="CH8" s="228"/>
      <c r="CI8" s="228"/>
      <c r="CJ8" s="229"/>
      <c r="CK8" s="230"/>
      <c r="CL8" s="230"/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106</v>
      </c>
      <c r="C9" s="347" t="s">
        <v>100</v>
      </c>
      <c r="D9" s="347" t="s">
        <v>66</v>
      </c>
      <c r="E9" s="175" t="s">
        <v>107</v>
      </c>
      <c r="F9" s="175" t="s">
        <v>94</v>
      </c>
      <c r="G9" s="340">
        <v>0</v>
      </c>
      <c r="H9" s="176"/>
      <c r="I9" s="176"/>
      <c r="J9" s="176"/>
      <c r="K9" s="177">
        <v>0</v>
      </c>
      <c r="L9" s="179" t="str">
        <f>IFERROR(K9/J9,"-")</f>
        <v>-</v>
      </c>
      <c r="M9" s="176"/>
      <c r="N9" s="176"/>
      <c r="O9" s="179" t="str">
        <f>IFERROR(M9/(K9),"-")</f>
        <v>-</v>
      </c>
      <c r="P9" s="180" t="str">
        <f>IFERROR(G9/SUM(K9:K9),"-")</f>
        <v>-</v>
      </c>
      <c r="Q9" s="181"/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/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 t="str">
        <f>W10</f>
        <v>0</v>
      </c>
      <c r="B10" s="347" t="s">
        <v>108</v>
      </c>
      <c r="C10" s="347" t="s">
        <v>100</v>
      </c>
      <c r="D10" s="347" t="s">
        <v>66</v>
      </c>
      <c r="E10" s="175" t="s">
        <v>109</v>
      </c>
      <c r="F10" s="175" t="s">
        <v>94</v>
      </c>
      <c r="G10" s="340">
        <v>0</v>
      </c>
      <c r="H10" s="176"/>
      <c r="I10" s="176"/>
      <c r="J10" s="176"/>
      <c r="K10" s="177">
        <v>0</v>
      </c>
      <c r="L10" s="179" t="str">
        <f>IFERROR(K10/J10,"-")</f>
        <v>-</v>
      </c>
      <c r="M10" s="176"/>
      <c r="N10" s="176"/>
      <c r="O10" s="179" t="str">
        <f>IFERROR(M10/(K10),"-")</f>
        <v>-</v>
      </c>
      <c r="P10" s="180" t="str">
        <f>IFERROR(G10/SUM(K10:K10),"-")</f>
        <v>-</v>
      </c>
      <c r="Q10" s="181"/>
      <c r="R10" s="179" t="str">
        <f>IF(K10=0,"-",Q10/K10)</f>
        <v>-</v>
      </c>
      <c r="S10" s="345"/>
      <c r="T10" s="346" t="str">
        <f>IFERROR(S10/K10,"-")</f>
        <v>-</v>
      </c>
      <c r="U10" s="346" t="str">
        <f>IFERROR(S10/Q10,"-")</f>
        <v>-</v>
      </c>
      <c r="V10" s="340">
        <f>SUM(S10:S10)-SUM(G10:G10)</f>
        <v>0</v>
      </c>
      <c r="W10" s="183" t="str">
        <f>SUM(S10:S10)/SUM(G10:G10)</f>
        <v>0</v>
      </c>
      <c r="Y10" s="184"/>
      <c r="Z10" s="185" t="str">
        <f>IF(K10=0,"",IF(Y10=0,"",(Y10/K10)))</f>
        <v/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 t="str">
        <f>IF(K10=0,"",IF(AH10=0,"",(AH10/K10)))</f>
        <v/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 t="str">
        <f>IF(K10=0,"",IF(AQ10=0,"",(AQ10/K10)))</f>
        <v/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/>
      <c r="BA10" s="203" t="str">
        <f>IF(K10=0,"",IF(AZ10=0,"",(AZ10/K10)))</f>
        <v/>
      </c>
      <c r="BB10" s="202"/>
      <c r="BC10" s="204" t="str">
        <f>IFERROR(BB10/AZ10,"-")</f>
        <v>-</v>
      </c>
      <c r="BD10" s="205"/>
      <c r="BE10" s="206" t="str">
        <f>IFERROR(BD10/AZ10,"-")</f>
        <v>-</v>
      </c>
      <c r="BF10" s="207"/>
      <c r="BG10" s="207"/>
      <c r="BH10" s="207"/>
      <c r="BI10" s="208"/>
      <c r="BJ10" s="209" t="str">
        <f>IF(K10=0,"",IF(BI10=0,"",(BI10/K10)))</f>
        <v/>
      </c>
      <c r="BK10" s="210"/>
      <c r="BL10" s="211" t="str">
        <f>IFERROR(BK10/BI10,"-")</f>
        <v>-</v>
      </c>
      <c r="BM10" s="212"/>
      <c r="BN10" s="213" t="str">
        <f>IFERROR(BM10/BI10,"-")</f>
        <v>-</v>
      </c>
      <c r="BO10" s="214"/>
      <c r="BP10" s="214"/>
      <c r="BQ10" s="214"/>
      <c r="BR10" s="215"/>
      <c r="BS10" s="216" t="str">
        <f>IF(K10=0,"",IF(BR10=0,"",(BR10/K10)))</f>
        <v/>
      </c>
      <c r="BT10" s="217"/>
      <c r="BU10" s="218" t="str">
        <f>IFERROR(BT10/BR10,"-")</f>
        <v>-</v>
      </c>
      <c r="BV10" s="219"/>
      <c r="BW10" s="220" t="str">
        <f>IFERROR(BV10/BR10,"-")</f>
        <v>-</v>
      </c>
      <c r="BX10" s="221"/>
      <c r="BY10" s="221"/>
      <c r="BZ10" s="221"/>
      <c r="CA10" s="222"/>
      <c r="CB10" s="223" t="str">
        <f>IF(K10=0,"",IF(CA10=0,"",(CA10/K10)))</f>
        <v/>
      </c>
      <c r="CC10" s="224"/>
      <c r="CD10" s="225" t="str">
        <f>IFERROR(CC10/CA10,"-")</f>
        <v>-</v>
      </c>
      <c r="CE10" s="226"/>
      <c r="CF10" s="227" t="str">
        <f>IFERROR(CE10/CA10,"-")</f>
        <v>-</v>
      </c>
      <c r="CG10" s="228"/>
      <c r="CH10" s="228"/>
      <c r="CI10" s="228"/>
      <c r="CJ10" s="229"/>
      <c r="CK10" s="230"/>
      <c r="CL10" s="230"/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 t="str">
        <f>W11</f>
        <v>0</v>
      </c>
      <c r="B11" s="347" t="s">
        <v>110</v>
      </c>
      <c r="C11" s="347" t="s">
        <v>100</v>
      </c>
      <c r="D11" s="347" t="s">
        <v>66</v>
      </c>
      <c r="E11" s="175" t="s">
        <v>111</v>
      </c>
      <c r="F11" s="175" t="s">
        <v>94</v>
      </c>
      <c r="G11" s="340">
        <v>0</v>
      </c>
      <c r="H11" s="176"/>
      <c r="I11" s="176"/>
      <c r="J11" s="176"/>
      <c r="K11" s="177">
        <v>0</v>
      </c>
      <c r="L11" s="179" t="str">
        <f>IFERROR(K11/J11,"-")</f>
        <v>-</v>
      </c>
      <c r="M11" s="176"/>
      <c r="N11" s="176"/>
      <c r="O11" s="179" t="str">
        <f>IFERROR(M11/(K11),"-")</f>
        <v>-</v>
      </c>
      <c r="P11" s="180" t="str">
        <f>IFERROR(G11/SUM(K11:K11),"-")</f>
        <v>-</v>
      </c>
      <c r="Q11" s="181"/>
      <c r="R11" s="179" t="str">
        <f>IF(K11=0,"-",Q11/K11)</f>
        <v>-</v>
      </c>
      <c r="S11" s="345"/>
      <c r="T11" s="346" t="str">
        <f>IFERROR(S11/K11,"-")</f>
        <v>-</v>
      </c>
      <c r="U11" s="346" t="str">
        <f>IFERROR(S11/Q11,"-")</f>
        <v>-</v>
      </c>
      <c r="V11" s="340">
        <f>SUM(S11:S11)-SUM(G11:G11)</f>
        <v>0</v>
      </c>
      <c r="W11" s="183" t="str">
        <f>SUM(S11:S11)/SUM(G11:G11)</f>
        <v>0</v>
      </c>
      <c r="Y11" s="184"/>
      <c r="Z11" s="185" t="str">
        <f>IF(K11=0,"",IF(Y11=0,"",(Y11/K11)))</f>
        <v/>
      </c>
      <c r="AA11" s="184"/>
      <c r="AB11" s="186" t="str">
        <f>IFERROR(AA11/Y11,"-")</f>
        <v>-</v>
      </c>
      <c r="AC11" s="187"/>
      <c r="AD11" s="188" t="str">
        <f>IFERROR(AC11/Y11,"-")</f>
        <v>-</v>
      </c>
      <c r="AE11" s="189"/>
      <c r="AF11" s="189"/>
      <c r="AG11" s="189"/>
      <c r="AH11" s="190"/>
      <c r="AI11" s="191" t="str">
        <f>IF(K11=0,"",IF(AH11=0,"",(AH11/K11)))</f>
        <v/>
      </c>
      <c r="AJ11" s="190"/>
      <c r="AK11" s="192" t="str">
        <f>IFERROR(AJ11/AH11,"-")</f>
        <v>-</v>
      </c>
      <c r="AL11" s="193"/>
      <c r="AM11" s="194" t="str">
        <f>IFERROR(AL11/AH11,"-")</f>
        <v>-</v>
      </c>
      <c r="AN11" s="195"/>
      <c r="AO11" s="195"/>
      <c r="AP11" s="195"/>
      <c r="AQ11" s="196"/>
      <c r="AR11" s="197" t="str">
        <f>IF(K11=0,"",IF(AQ11=0,"",(AQ11/K11)))</f>
        <v/>
      </c>
      <c r="AS11" s="196"/>
      <c r="AT11" s="198" t="str">
        <f>IFERROR(AS11/AQ11,"-")</f>
        <v>-</v>
      </c>
      <c r="AU11" s="199"/>
      <c r="AV11" s="200" t="str">
        <f>IFERROR(AU11/AQ11,"-")</f>
        <v>-</v>
      </c>
      <c r="AW11" s="201"/>
      <c r="AX11" s="201"/>
      <c r="AY11" s="201"/>
      <c r="AZ11" s="202"/>
      <c r="BA11" s="203" t="str">
        <f>IF(K11=0,"",IF(AZ11=0,"",(AZ11/K11)))</f>
        <v/>
      </c>
      <c r="BB11" s="202"/>
      <c r="BC11" s="204" t="str">
        <f>IFERROR(BB11/AZ11,"-")</f>
        <v>-</v>
      </c>
      <c r="BD11" s="205"/>
      <c r="BE11" s="206" t="str">
        <f>IFERROR(BD11/AZ11,"-")</f>
        <v>-</v>
      </c>
      <c r="BF11" s="207"/>
      <c r="BG11" s="207"/>
      <c r="BH11" s="207"/>
      <c r="BI11" s="208"/>
      <c r="BJ11" s="209" t="str">
        <f>IF(K11=0,"",IF(BI11=0,"",(BI11/K11)))</f>
        <v/>
      </c>
      <c r="BK11" s="210"/>
      <c r="BL11" s="211" t="str">
        <f>IFERROR(BK11/BI11,"-")</f>
        <v>-</v>
      </c>
      <c r="BM11" s="212"/>
      <c r="BN11" s="213" t="str">
        <f>IFERROR(BM11/BI11,"-")</f>
        <v>-</v>
      </c>
      <c r="BO11" s="214"/>
      <c r="BP11" s="214"/>
      <c r="BQ11" s="214"/>
      <c r="BR11" s="215"/>
      <c r="BS11" s="216" t="str">
        <f>IF(K11=0,"",IF(BR11=0,"",(BR11/K11)))</f>
        <v/>
      </c>
      <c r="BT11" s="217"/>
      <c r="BU11" s="218" t="str">
        <f>IFERROR(BT11/BR11,"-")</f>
        <v>-</v>
      </c>
      <c r="BV11" s="219"/>
      <c r="BW11" s="220" t="str">
        <f>IFERROR(BV11/BR11,"-")</f>
        <v>-</v>
      </c>
      <c r="BX11" s="221"/>
      <c r="BY11" s="221"/>
      <c r="BZ11" s="221"/>
      <c r="CA11" s="222"/>
      <c r="CB11" s="223" t="str">
        <f>IF(K11=0,"",IF(CA11=0,"",(CA11/K11)))</f>
        <v/>
      </c>
      <c r="CC11" s="224"/>
      <c r="CD11" s="225" t="str">
        <f>IFERROR(CC11/CA11,"-")</f>
        <v>-</v>
      </c>
      <c r="CE11" s="226"/>
      <c r="CF11" s="227" t="str">
        <f>IFERROR(CE11/CA11,"-")</f>
        <v>-</v>
      </c>
      <c r="CG11" s="228"/>
      <c r="CH11" s="228"/>
      <c r="CI11" s="228"/>
      <c r="CJ11" s="229"/>
      <c r="CK11" s="230"/>
      <c r="CL11" s="230"/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 t="str">
        <f>W12</f>
        <v>0</v>
      </c>
      <c r="B12" s="347" t="s">
        <v>112</v>
      </c>
      <c r="C12" s="347" t="s">
        <v>100</v>
      </c>
      <c r="D12" s="347" t="s">
        <v>66</v>
      </c>
      <c r="E12" s="175" t="s">
        <v>113</v>
      </c>
      <c r="F12" s="175" t="s">
        <v>94</v>
      </c>
      <c r="G12" s="340">
        <v>0</v>
      </c>
      <c r="H12" s="176"/>
      <c r="I12" s="176"/>
      <c r="J12" s="176"/>
      <c r="K12" s="177">
        <v>0</v>
      </c>
      <c r="L12" s="179" t="str">
        <f>IFERROR(K12/J12,"-")</f>
        <v>-</v>
      </c>
      <c r="M12" s="176"/>
      <c r="N12" s="176"/>
      <c r="O12" s="179" t="str">
        <f>IFERROR(M12/(K12),"-")</f>
        <v>-</v>
      </c>
      <c r="P12" s="180" t="str">
        <f>IFERROR(G12/SUM(K12:K12),"-")</f>
        <v>-</v>
      </c>
      <c r="Q12" s="181"/>
      <c r="R12" s="179" t="str">
        <f>IF(K12=0,"-",Q12/K12)</f>
        <v>-</v>
      </c>
      <c r="S12" s="345"/>
      <c r="T12" s="346" t="str">
        <f>IFERROR(S12/K12,"-")</f>
        <v>-</v>
      </c>
      <c r="U12" s="346" t="str">
        <f>IFERROR(S12/Q12,"-")</f>
        <v>-</v>
      </c>
      <c r="V12" s="340">
        <f>SUM(S12:S12)-SUM(G12:G12)</f>
        <v>0</v>
      </c>
      <c r="W12" s="183" t="str">
        <f>SUM(S12:S12)/SUM(G12:G12)</f>
        <v>0</v>
      </c>
      <c r="Y12" s="184"/>
      <c r="Z12" s="185" t="str">
        <f>IF(K12=0,"",IF(Y12=0,"",(Y12/K12)))</f>
        <v/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 t="str">
        <f>IF(K12=0,"",IF(AH12=0,"",(AH12/K12)))</f>
        <v/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 t="str">
        <f>IF(K12=0,"",IF(AQ12=0,"",(AQ12/K12)))</f>
        <v/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 t="str">
        <f>IF(K12=0,"",IF(AZ12=0,"",(AZ12/K12)))</f>
        <v/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/>
      <c r="BJ12" s="209" t="str">
        <f>IF(K12=0,"",IF(BI12=0,"",(BI12/K12)))</f>
        <v/>
      </c>
      <c r="BK12" s="210"/>
      <c r="BL12" s="211" t="str">
        <f>IFERROR(BK12/BI12,"-")</f>
        <v>-</v>
      </c>
      <c r="BM12" s="212"/>
      <c r="BN12" s="213" t="str">
        <f>IFERROR(BM12/BI12,"-")</f>
        <v>-</v>
      </c>
      <c r="BO12" s="214"/>
      <c r="BP12" s="214"/>
      <c r="BQ12" s="214"/>
      <c r="BR12" s="215"/>
      <c r="BS12" s="216" t="str">
        <f>IF(K12=0,"",IF(BR12=0,"",(BR12/K12)))</f>
        <v/>
      </c>
      <c r="BT12" s="217"/>
      <c r="BU12" s="218" t="str">
        <f>IFERROR(BT12/BR12,"-")</f>
        <v>-</v>
      </c>
      <c r="BV12" s="219"/>
      <c r="BW12" s="220" t="str">
        <f>IFERROR(BV12/BR12,"-")</f>
        <v>-</v>
      </c>
      <c r="BX12" s="221"/>
      <c r="BY12" s="221"/>
      <c r="BZ12" s="221"/>
      <c r="CA12" s="222"/>
      <c r="CB12" s="223" t="str">
        <f>IF(K12=0,"",IF(CA12=0,"",(CA12/K12)))</f>
        <v/>
      </c>
      <c r="CC12" s="224"/>
      <c r="CD12" s="225" t="str">
        <f>IFERROR(CC12/CA12,"-")</f>
        <v>-</v>
      </c>
      <c r="CE12" s="226"/>
      <c r="CF12" s="227" t="str">
        <f>IFERROR(CE12/CA12,"-")</f>
        <v>-</v>
      </c>
      <c r="CG12" s="228"/>
      <c r="CH12" s="228"/>
      <c r="CI12" s="228"/>
      <c r="CJ12" s="229"/>
      <c r="CK12" s="230"/>
      <c r="CL12" s="230"/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114</v>
      </c>
      <c r="F15" s="251"/>
      <c r="G15" s="343">
        <f>SUM(G6:G14)</f>
        <v>0</v>
      </c>
      <c r="H15" s="250">
        <f>SUM(H6:H14)</f>
        <v>0</v>
      </c>
      <c r="I15" s="250">
        <f>SUM(I6:I14)</f>
        <v>0</v>
      </c>
      <c r="J15" s="250">
        <f>SUM(J6:J14)</f>
        <v>0</v>
      </c>
      <c r="K15" s="250">
        <f>SUM(K6:K14)</f>
        <v>0</v>
      </c>
      <c r="L15" s="252" t="str">
        <f>IFERROR(K15/J15,"-")</f>
        <v>-</v>
      </c>
      <c r="M15" s="253">
        <f>SUM(M6:M14)</f>
        <v>0</v>
      </c>
      <c r="N15" s="253">
        <f>SUM(N6:N14)</f>
        <v>0</v>
      </c>
      <c r="O15" s="252" t="str">
        <f>IFERROR(M15/K15,"-")</f>
        <v>-</v>
      </c>
      <c r="P15" s="254" t="str">
        <f>IFERROR(G15/K15,"-")</f>
        <v>-</v>
      </c>
      <c r="Q15" s="255">
        <f>SUM(Q6:Q14)</f>
        <v>0</v>
      </c>
      <c r="R15" s="252" t="str">
        <f>IFERROR(Q15/K15,"-")</f>
        <v>-</v>
      </c>
      <c r="S15" s="343">
        <f>SUM(S6:S14)</f>
        <v>0</v>
      </c>
      <c r="T15" s="343" t="str">
        <f>IFERROR(S15/K15,"-")</f>
        <v>-</v>
      </c>
      <c r="U15" s="343" t="str">
        <f>IFERROR(S15/Q15,"-")</f>
        <v>-</v>
      </c>
      <c r="V15" s="343">
        <f>S15-G15</f>
        <v>0</v>
      </c>
      <c r="W15" s="256" t="str">
        <f>S15/G15</f>
        <v>0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