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<sst xmlns="http://schemas.openxmlformats.org/spreadsheetml/2006/main" uniqueCount="72">
  <si>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</si>
  <si>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</si>
  <si>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</si>
  <si>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</si>
  <si>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</si>
  <si>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</si>
  <si>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</si>
  <si>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</si>
  <si>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</si>
  <si>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</si>
  <si>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</si>
  <si>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</si>
  <si>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</si>
  <si>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</si>
  <si>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</si>
  <si>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</si>
  <si>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</si>
  <si>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</si>
  <si>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</si>
  <si>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</si>
  <si>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</si>
  <si>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</si>
  <si>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</si>
  <si>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</si>
  <si>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</si>
  <si>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パートナー</t>
  </si>
  <si>
    <t>最終更新日</t>
  </si>
  <si>
    <t>10月22日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</si>
  <si>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</si>
  <si>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</si>
  <si>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</si>
  <si>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</si>
  <si>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</si>
  <si>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</si>
  <si>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</si>
  <si>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</si>
  <si>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</si>
  <si>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</si>
  <si>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</si>
  <si>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</si>
  <si>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</si>
  <si>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</si>
  <si>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</si>
  <si>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</si>
  <si>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</si>
  <si>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</si>
  <si>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</si>
  <si>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</si>
  <si>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</si>
  <si>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</si>
  <si>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</si>
  <si>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</si>
  <si>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</si>
  <si>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</si>
  <si>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</si>
  <si>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</si>
  <si>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</si>
  <si>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</si>
  <si>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</si>
  <si>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</si>
  <si>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</si>
  <si>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</si>
  <si>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8/1～8/31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</si>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</sst>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4957200</v>
      </c>
      <c r="E6" s="36">
        <v>173</v>
      </c>
      <c r="F6" s="36">
        <v>0</v>
      </c>
      <c r="G6" s="36">
        <v>1192</v>
      </c>
      <c r="H6" s="43">
        <v>53</v>
      </c>
      <c r="I6" s="44">
        <v>1</v>
      </c>
      <c r="J6" s="47">
        <f>H6+I6</f>
        <v>54</v>
      </c>
      <c r="K6" s="37">
        <f>IFERROR(J6/G6,"-")</f>
        <v>0.045302013422819</v>
      </c>
      <c r="L6" s="36">
        <v>1</v>
      </c>
      <c r="M6" s="36">
        <v>1</v>
      </c>
      <c r="N6" s="37">
        <f>IFERROR(L6/J6,"-")</f>
        <v>0.018518518518519</v>
      </c>
      <c r="O6" s="38">
        <f>IFERROR(D6/J6,"-")</f>
        <v>91800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-4957200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4957200</v>
      </c>
      <c r="E9" s="21">
        <f>SUM(E6:E7)</f>
        <v>173</v>
      </c>
      <c r="F9" s="21">
        <f>SUM(F6:F7)</f>
        <v>0</v>
      </c>
      <c r="G9" s="21">
        <f>SUM(G6:G7)</f>
        <v>1192</v>
      </c>
      <c r="H9" s="21">
        <f>SUM(H6:H7)</f>
        <v>53</v>
      </c>
      <c r="I9" s="21">
        <f>SUM(I6:I7)</f>
        <v>1</v>
      </c>
      <c r="J9" s="21">
        <f>SUM(J6:J7)</f>
        <v>54</v>
      </c>
      <c r="K9" s="22">
        <f>IFERROR(J9/G9,"-")</f>
        <v>0.045302013422819</v>
      </c>
      <c r="L9" s="33">
        <f>SUM(L6:L7)</f>
        <v>1</v>
      </c>
      <c r="M9" s="33">
        <f>SUM(M6:M7)</f>
        <v>1</v>
      </c>
      <c r="N9" s="22">
        <f>IFERROR(L9/J9,"-")</f>
        <v>0.018518518518519</v>
      </c>
      <c r="O9" s="23">
        <f>IFERROR(D9/J9,"-")</f>
        <v>91800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-4957200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4957200</v>
      </c>
      <c r="H8" s="201">
        <v>1700</v>
      </c>
      <c r="I8" s="80">
        <v>173</v>
      </c>
      <c r="J8" s="80">
        <v>0</v>
      </c>
      <c r="K8" s="80">
        <v>1192</v>
      </c>
      <c r="L8" s="81">
        <v>54</v>
      </c>
      <c r="M8" s="82">
        <v>47</v>
      </c>
      <c r="N8" s="83">
        <f>IFERROR(L8/K8,"-")</f>
        <v>0.045302013422819</v>
      </c>
      <c r="O8" s="80">
        <v>1</v>
      </c>
      <c r="P8" s="80">
        <v>1</v>
      </c>
      <c r="Q8" s="83">
        <f>IFERROR(O8/L8,"-")</f>
        <v>0.018518518518519</v>
      </c>
      <c r="R8" s="84">
        <f>IFERROR(G8/SUM(L8:L8),"-")</f>
        <v>91800</v>
      </c>
      <c r="S8" s="85">
        <v>0</v>
      </c>
      <c r="T8" s="83">
        <f>IF(L8=0,"-",S8/L8)</f>
        <v>0</v>
      </c>
      <c r="U8" s="206"/>
      <c r="V8" s="207">
        <f>IFERROR(U8/L8,"-")</f>
        <v>0</v>
      </c>
      <c r="W8" s="207" t="str">
        <f>IFERROR(U8/S8,"-")</f>
        <v>-</v>
      </c>
      <c r="X8" s="208">
        <f>SUM(U8:U8)-SUM(G8:G8)</f>
        <v>-4957200</v>
      </c>
      <c r="Y8" s="87">
        <f>SUM(U8:U8)/SUM(G8:G8)</f>
        <v>0</v>
      </c>
      <c r="AA8" s="88">
        <v>7</v>
      </c>
      <c r="AB8" s="89">
        <f>IF(L8=0,"",IF(AA8=0,"",(AA8/L8)))</f>
        <v>0.12962962962963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1</v>
      </c>
      <c r="AK8" s="95">
        <f>IF(L8=0,"",IF(AJ8=0,"",(AJ8/L8)))</f>
        <v>0.018518518518519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5</v>
      </c>
      <c r="AT8" s="101">
        <f>IF(L8=0,"",IF(AS8=0,"",(AS8/L8)))</f>
        <v>0.092592592592593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5</v>
      </c>
      <c r="BC8" s="107">
        <f>IF(L8=0,"",IF(BB8=0,"",(BB8/L8)))</f>
        <v>0.092592592592593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10</v>
      </c>
      <c r="BL8" s="113">
        <f>IF(L8=0,"",IF(BK8=0,"",(BK8/L8)))</f>
        <v>0.18518518518519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14</v>
      </c>
      <c r="BU8" s="120">
        <f>IF(L8=0,"",IF(BT8=0,"",(BT8/L8)))</f>
        <v>0.25925925925926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12</v>
      </c>
      <c r="CD8" s="127">
        <f>IF(L8=0,"",IF(CC8=0,"",(CC8/L8)))</f>
        <v>0.22222222222222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4957200</v>
      </c>
      <c r="H13" s="204"/>
      <c r="I13" s="154">
        <f>SUM(I6:I12)</f>
        <v>173</v>
      </c>
      <c r="J13" s="154">
        <f>SUM(J6:J12)</f>
        <v>0</v>
      </c>
      <c r="K13" s="154">
        <f>SUM(K6:K12)</f>
        <v>1192</v>
      </c>
      <c r="L13" s="154">
        <f>SUM(L6:L12)</f>
        <v>54</v>
      </c>
      <c r="M13" s="154">
        <f>SUM(M6:M12)</f>
        <v>47</v>
      </c>
      <c r="N13" s="156">
        <f>IFERROR(L13/K13,"-")</f>
        <v>0.045302013422819</v>
      </c>
      <c r="O13" s="157">
        <f>SUM(O6:O12)</f>
        <v>1</v>
      </c>
      <c r="P13" s="157">
        <f>SUM(P6:P12)</f>
        <v>1</v>
      </c>
      <c r="Q13" s="156">
        <f>IFERROR(O13/L13,"-")</f>
        <v>0.018518518518519</v>
      </c>
      <c r="R13" s="158">
        <f>IFERROR(G13/L13,"-")</f>
        <v>91800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-4957200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