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アフィリエイト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<sst xmlns="http://schemas.openxmlformats.org/spreadsheetml/2006/main" uniqueCount="72">
  <si>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</si>
  <si>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</si>
  <si>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</si>
  <si>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</si>
  <si>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</si>
  <si>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</si>
  <si>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</si>
  <si>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</si>
  <si>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</si>
  <si>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</si>
  <si>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</si>
  <si>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</si>
  <si>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</si>
  <si>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</si>
  <si>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</si>
  <si>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</si>
  <si>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</si>
  <si>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</si>
  <si>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</si>
  <si>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</si>
  <si>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</si>
  <si>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</si>
  <si>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</si>
  <si>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アフィリエイト</t>
  </si>
  <si>
    <t>10月</t>
  </si>
  <si>
    <t>パートナー</t>
  </si>
  <si>
    <t>最終更新日</t>
  </si>
  <si>
    <t>11月06日</t>
  </si>
  <si>
    <t>年齢分布（才）</t>
  </si>
  <si>
    <t>入金者
合計</t>
  </si>
  <si>
    <t>課金額計</t>
  </si>
  <si>
    <t>高額check</t>
  </si>
  <si>
    <t>●アフィリエイト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</si>
  <si>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</si>
  <si>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</si>
  <si>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</si>
  <si>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</si>
  <si>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</si>
  <si>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</si>
  <si>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</si>
  <si>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</si>
  <si>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</si>
  <si>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</si>
  <si>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</si>
  <si>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</si>
  <si>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</si>
  <si>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</si>
  <si>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AF単価</t>
  </si>
  <si>
    <t>20歳以上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</si>
  <si>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</si>
  <si>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</si>
  <si>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</si>
  <si>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</si>
  <si>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</si>
  <si>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</si>
  <si>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</si>
  <si>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</si>
  <si>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</si>
  <si>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</si>
  <si>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opt001</t>
  </si>
  <si>
    <t>TOP</t>
  </si>
  <si>
    <t>ゼロチャ</t>
  </si>
  <si>
    <t>10/1～10/31</t>
  </si>
  <si>
    <t>opt002</t>
  </si>
  <si>
    <t>チャットコレクション</t>
  </si>
  <si>
    <t>opt003</t>
  </si>
  <si>
    <t>LINE@</t>
  </si>
  <si>
    <t>opt004</t>
  </si>
  <si>
    <t>NXネットワーク</t>
  </si>
  <si>
    <t>opt005</t>
  </si>
  <si>
    <t>MDメルマガ</t>
  </si>
  <si>
    <t>アフィリエイト TOTAL</t>
  </si>
</sst>
</file>

<file path=xl/styles.xml><?xml version="1.0" encoding="utf-8"?>
<styleSheet xmlns="http://schemas.openxmlformats.org/spreadsheetml/2006/main" xml:space="preserve">
  <numFmts count="7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#,##0_);[Red]\(#,##0\)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CC99FF"/>
        <bgColor rgb="FFCC99F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20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0">
      <alignment horizontal="general" vertical="center" textRotation="0" wrapText="false" shrinkToFit="false"/>
    </xf>
    <xf xfId="0" fontId="1" numFmtId="170" fillId="2" borderId="2" applyFont="1" applyNumberFormat="1" applyFill="0" applyBorder="1" applyAlignment="1">
      <alignment horizontal="right" vertical="center" textRotation="0" wrapText="false" shrinkToFit="false"/>
    </xf>
    <xf xfId="0" fontId="1" numFmtId="170" fillId="2" borderId="10" applyFont="1" applyNumberFormat="1" applyFill="0" applyBorder="1" applyAlignment="1">
      <alignment horizontal="general" vertical="bottom" textRotation="0" wrapText="false" shrinkToFit="false"/>
    </xf>
    <xf xfId="0" fontId="1" numFmtId="170" fillId="2" borderId="2" applyFont="1" applyNumberFormat="1" applyFill="0" applyBorder="1" applyAlignment="0">
      <alignment horizontal="general" vertical="center" textRotation="0" wrapText="false" shrinkToFit="false"/>
    </xf>
    <xf xfId="0" fontId="2" numFmtId="170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3" t="s">
        <v>1</v>
      </c>
      <c r="F3" s="164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10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5"/>
      <c r="S5" s="215"/>
      <c r="T5" s="215"/>
      <c r="U5" s="215"/>
      <c r="V5" s="4"/>
      <c r="W5" s="30"/>
      <c r="X5" s="46"/>
    </row>
    <row r="6" spans="1:24">
      <c r="A6" s="35"/>
      <c r="B6" s="41" t="s">
        <v>23</v>
      </c>
      <c r="C6" s="41">
        <v>5</v>
      </c>
      <c r="D6" s="211">
        <v>2327300</v>
      </c>
      <c r="E6" s="36">
        <v>98</v>
      </c>
      <c r="F6" s="36">
        <v>0</v>
      </c>
      <c r="G6" s="36">
        <v>786</v>
      </c>
      <c r="H6" s="43">
        <v>36</v>
      </c>
      <c r="I6" s="44">
        <v>1</v>
      </c>
      <c r="J6" s="47">
        <f>H6+I6</f>
        <v>37</v>
      </c>
      <c r="K6" s="37">
        <f>IFERROR(J6/G6,"-")</f>
        <v>0.047073791348601</v>
      </c>
      <c r="L6" s="36">
        <v>6</v>
      </c>
      <c r="M6" s="36">
        <v>3</v>
      </c>
      <c r="N6" s="37">
        <f>IFERROR(L6/J6,"-")</f>
        <v>0.16216216216216</v>
      </c>
      <c r="O6" s="38">
        <f>IFERROR(D6/J6,"-")</f>
        <v>62900</v>
      </c>
      <c r="P6" s="39">
        <v>2</v>
      </c>
      <c r="Q6" s="37">
        <f>IFERROR(P6/J6,"-")</f>
        <v>0.054054054054054</v>
      </c>
      <c r="R6" s="216">
        <v>42000</v>
      </c>
      <c r="S6" s="217">
        <f>IFERROR(R6/J6,"-")</f>
        <v>1135.1351351351</v>
      </c>
      <c r="T6" s="217">
        <f>IFERROR(R6/P6,"-")</f>
        <v>21000</v>
      </c>
      <c r="U6" s="211">
        <f>IFERROR(R6-D6,"-")</f>
        <v>-2285300</v>
      </c>
      <c r="V6" s="40">
        <f>R6/D6</f>
        <v>0.018046663515662</v>
      </c>
      <c r="W6" s="34"/>
      <c r="X6" s="46"/>
    </row>
    <row r="7" spans="1:24">
      <c r="A7" s="15"/>
      <c r="B7" s="42"/>
      <c r="C7" s="42"/>
      <c r="D7" s="212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8"/>
      <c r="S7" s="218"/>
      <c r="T7" s="218"/>
      <c r="U7" s="218"/>
      <c r="V7" s="17"/>
      <c r="W7" s="30"/>
      <c r="X7" s="46"/>
    </row>
    <row r="8" spans="1:24">
      <c r="A8" s="15"/>
      <c r="B8" s="19"/>
      <c r="C8" s="19"/>
      <c r="D8" s="213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8"/>
      <c r="S8" s="218"/>
      <c r="T8" s="218"/>
      <c r="U8" s="218"/>
      <c r="V8" s="17"/>
      <c r="W8" s="30"/>
      <c r="X8" s="46"/>
    </row>
    <row r="9" spans="1:24">
      <c r="A9" s="8"/>
      <c r="B9" s="21"/>
      <c r="C9" s="21"/>
      <c r="D9" s="214">
        <f>SUM(D6:D7)</f>
        <v>2327300</v>
      </c>
      <c r="E9" s="21">
        <f>SUM(E6:E7)</f>
        <v>98</v>
      </c>
      <c r="F9" s="21">
        <f>SUM(F6:F7)</f>
        <v>0</v>
      </c>
      <c r="G9" s="21">
        <f>SUM(G6:G7)</f>
        <v>786</v>
      </c>
      <c r="H9" s="21">
        <f>SUM(H6:H7)</f>
        <v>36</v>
      </c>
      <c r="I9" s="21">
        <f>SUM(I6:I7)</f>
        <v>1</v>
      </c>
      <c r="J9" s="21">
        <f>SUM(J6:J7)</f>
        <v>37</v>
      </c>
      <c r="K9" s="22">
        <f>IFERROR(J9/G9,"-")</f>
        <v>0.047073791348601</v>
      </c>
      <c r="L9" s="33">
        <f>SUM(L6:L7)</f>
        <v>6</v>
      </c>
      <c r="M9" s="33">
        <f>SUM(M6:M7)</f>
        <v>3</v>
      </c>
      <c r="N9" s="22">
        <f>IFERROR(L9/J9,"-")</f>
        <v>0.16216216216216</v>
      </c>
      <c r="O9" s="23">
        <f>IFERROR(D9/J9,"-")</f>
        <v>62900</v>
      </c>
      <c r="P9" s="24">
        <f>SUM(P6:P7)</f>
        <v>2</v>
      </c>
      <c r="Q9" s="22">
        <f>IFERROR(P9/J9,"-")</f>
        <v>0.054054054054054</v>
      </c>
      <c r="R9" s="25">
        <f>SUM(R6:R7)</f>
        <v>42000</v>
      </c>
      <c r="S9" s="25">
        <f>IFERROR(R9/J9,"-")</f>
        <v>1135.1351351351</v>
      </c>
      <c r="T9" s="25">
        <f>IFERROR(R9/P9,"-")</f>
        <v>21000</v>
      </c>
      <c r="U9" s="26">
        <f>SUM(U6:U7)</f>
        <v>-2285300</v>
      </c>
      <c r="V9" s="27">
        <f>IFERROR(R9/D9,"-")</f>
        <v>0.018046663515662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R13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8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10.375" customWidth="true" style="50"/>
    <col min="15" max="15" width="10.375" customWidth="true" style="50"/>
    <col min="16" max="16" width="7.375" customWidth="true" style="50"/>
    <col min="17" max="17" width="9" customWidth="true" style="50"/>
    <col min="18" max="18" width="9" customWidth="true" style="50"/>
    <col min="19" max="19" width="6.75" customWidth="true" style="50"/>
    <col min="20" max="20" width="7.875" customWidth="true" style="50"/>
    <col min="21" max="21" width="10" customWidth="true" style="50"/>
    <col min="22" max="22" width="9" customWidth="true" style="50"/>
    <col min="23" max="23" width="9" customWidth="true" style="50"/>
    <col min="24" max="24" width="12.375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  <col min="95" max="95" width="9" customWidth="true" style="50"/>
    <col min="96" max="96" width="9" customWidth="true" style="50"/>
  </cols>
  <sheetData>
    <row r="2" spans="1:96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1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175" t="s">
        <v>28</v>
      </c>
      <c r="AB2" s="175"/>
      <c r="AC2" s="175"/>
      <c r="AD2" s="175"/>
      <c r="AE2" s="175"/>
      <c r="AF2" s="175"/>
      <c r="AG2" s="175"/>
      <c r="AH2" s="175"/>
      <c r="AI2" s="175"/>
      <c r="AJ2" s="175"/>
      <c r="AK2" s="175"/>
      <c r="AL2" s="175"/>
      <c r="AM2" s="175"/>
      <c r="AN2" s="175"/>
      <c r="AO2" s="175"/>
      <c r="AP2" s="175"/>
      <c r="AQ2" s="175"/>
      <c r="AR2" s="175"/>
      <c r="AS2" s="175"/>
      <c r="AT2" s="175"/>
      <c r="AU2" s="175"/>
      <c r="AV2" s="175"/>
      <c r="AW2" s="175"/>
      <c r="AX2" s="175"/>
      <c r="AY2" s="175"/>
      <c r="AZ2" s="175"/>
      <c r="BA2" s="175"/>
      <c r="BB2" s="175"/>
      <c r="BC2" s="175"/>
      <c r="BD2" s="175"/>
      <c r="BE2" s="175"/>
      <c r="BF2" s="175"/>
      <c r="BG2" s="175"/>
      <c r="BH2" s="175"/>
      <c r="BI2" s="175"/>
      <c r="BJ2" s="175"/>
      <c r="BK2" s="175"/>
      <c r="BL2" s="175"/>
      <c r="BM2" s="175"/>
      <c r="BN2" s="175"/>
      <c r="BO2" s="175"/>
      <c r="BP2" s="175"/>
      <c r="BQ2" s="175"/>
      <c r="BR2" s="175"/>
      <c r="BS2" s="175"/>
      <c r="BT2" s="175"/>
      <c r="BU2" s="175"/>
      <c r="BV2" s="175"/>
      <c r="BW2" s="175"/>
      <c r="BX2" s="175"/>
      <c r="BY2" s="175"/>
      <c r="BZ2" s="175"/>
      <c r="CA2" s="175"/>
      <c r="CB2" s="175"/>
      <c r="CC2" s="175"/>
      <c r="CD2" s="175"/>
      <c r="CE2" s="175"/>
      <c r="CF2" s="175"/>
      <c r="CG2" s="175"/>
      <c r="CH2" s="175"/>
      <c r="CI2" s="175"/>
      <c r="CJ2" s="175"/>
      <c r="CK2" s="175"/>
      <c r="CL2" s="176" t="s">
        <v>29</v>
      </c>
      <c r="CM2" s="178" t="s">
        <v>30</v>
      </c>
      <c r="CN2" s="181" t="s">
        <v>31</v>
      </c>
      <c r="CO2" s="182"/>
      <c r="CP2" s="183"/>
    </row>
    <row r="3" spans="1:96" customHeight="1" ht="14.25">
      <c r="A3" s="49" t="s">
        <v>32</v>
      </c>
      <c r="B3" s="53"/>
      <c r="C3" s="53"/>
      <c r="D3" s="53"/>
      <c r="E3" s="54"/>
      <c r="F3" s="52"/>
      <c r="G3" s="52"/>
      <c r="H3" s="52"/>
      <c r="I3" s="184" t="s">
        <v>1</v>
      </c>
      <c r="J3" s="185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52"/>
      <c r="W3" s="52"/>
      <c r="X3" s="52"/>
      <c r="Y3" s="52"/>
      <c r="Z3" s="52"/>
      <c r="AA3" s="186" t="s">
        <v>33</v>
      </c>
      <c r="AB3" s="187"/>
      <c r="AC3" s="187"/>
      <c r="AD3" s="187"/>
      <c r="AE3" s="187"/>
      <c r="AF3" s="187"/>
      <c r="AG3" s="187"/>
      <c r="AH3" s="187"/>
      <c r="AI3" s="187"/>
      <c r="AJ3" s="188" t="s">
        <v>34</v>
      </c>
      <c r="AK3" s="189"/>
      <c r="AL3" s="189"/>
      <c r="AM3" s="189"/>
      <c r="AN3" s="189"/>
      <c r="AO3" s="189"/>
      <c r="AP3" s="189"/>
      <c r="AQ3" s="189"/>
      <c r="AR3" s="190"/>
      <c r="AS3" s="191" t="s">
        <v>35</v>
      </c>
      <c r="AT3" s="192"/>
      <c r="AU3" s="192"/>
      <c r="AV3" s="192"/>
      <c r="AW3" s="192"/>
      <c r="AX3" s="192"/>
      <c r="AY3" s="192"/>
      <c r="AZ3" s="192"/>
      <c r="BA3" s="193"/>
      <c r="BB3" s="194" t="s">
        <v>36</v>
      </c>
      <c r="BC3" s="195"/>
      <c r="BD3" s="195"/>
      <c r="BE3" s="195"/>
      <c r="BF3" s="195"/>
      <c r="BG3" s="195"/>
      <c r="BH3" s="195"/>
      <c r="BI3" s="195"/>
      <c r="BJ3" s="196"/>
      <c r="BK3" s="197" t="s">
        <v>37</v>
      </c>
      <c r="BL3" s="198"/>
      <c r="BM3" s="198"/>
      <c r="BN3" s="198"/>
      <c r="BO3" s="198"/>
      <c r="BP3" s="198"/>
      <c r="BQ3" s="198"/>
      <c r="BR3" s="198"/>
      <c r="BS3" s="199"/>
      <c r="BT3" s="165" t="s">
        <v>38</v>
      </c>
      <c r="BU3" s="166"/>
      <c r="BV3" s="166"/>
      <c r="BW3" s="166"/>
      <c r="BX3" s="166"/>
      <c r="BY3" s="166"/>
      <c r="BZ3" s="166"/>
      <c r="CA3" s="166"/>
      <c r="CB3" s="167"/>
      <c r="CC3" s="168" t="s">
        <v>39</v>
      </c>
      <c r="CD3" s="169"/>
      <c r="CE3" s="169"/>
      <c r="CF3" s="169"/>
      <c r="CG3" s="169"/>
      <c r="CH3" s="169"/>
      <c r="CI3" s="169"/>
      <c r="CJ3" s="169"/>
      <c r="CK3" s="170"/>
      <c r="CL3" s="176"/>
      <c r="CM3" s="179"/>
      <c r="CN3" s="171" t="s">
        <v>40</v>
      </c>
      <c r="CO3" s="172"/>
      <c r="CP3" s="173" t="s">
        <v>41</v>
      </c>
    </row>
    <row r="4" spans="1:96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6" t="s">
        <v>47</v>
      </c>
      <c r="I4" s="59" t="s">
        <v>5</v>
      </c>
      <c r="J4" s="59" t="s">
        <v>6</v>
      </c>
      <c r="K4" s="59" t="s">
        <v>7</v>
      </c>
      <c r="L4" s="60" t="s">
        <v>10</v>
      </c>
      <c r="M4" s="56" t="s">
        <v>48</v>
      </c>
      <c r="N4" s="56" t="s">
        <v>11</v>
      </c>
      <c r="O4" s="59" t="s">
        <v>12</v>
      </c>
      <c r="P4" s="56" t="s">
        <v>13</v>
      </c>
      <c r="Q4" s="56" t="s">
        <v>14</v>
      </c>
      <c r="R4" s="56" t="s">
        <v>15</v>
      </c>
      <c r="S4" s="56" t="s">
        <v>16</v>
      </c>
      <c r="T4" s="56" t="s">
        <v>17</v>
      </c>
      <c r="U4" s="59" t="s">
        <v>18</v>
      </c>
      <c r="V4" s="56" t="s">
        <v>19</v>
      </c>
      <c r="W4" s="56" t="s">
        <v>20</v>
      </c>
      <c r="X4" s="56" t="s">
        <v>21</v>
      </c>
      <c r="Y4" s="56" t="s">
        <v>22</v>
      </c>
      <c r="Z4" s="61"/>
      <c r="AA4" s="62" t="s">
        <v>49</v>
      </c>
      <c r="AB4" s="62" t="s">
        <v>50</v>
      </c>
      <c r="AC4" s="62" t="s">
        <v>51</v>
      </c>
      <c r="AD4" s="62" t="s">
        <v>17</v>
      </c>
      <c r="AE4" s="62" t="s">
        <v>52</v>
      </c>
      <c r="AF4" s="62" t="s">
        <v>53</v>
      </c>
      <c r="AG4" s="62" t="s">
        <v>54</v>
      </c>
      <c r="AH4" s="62" t="s">
        <v>55</v>
      </c>
      <c r="AI4" s="62" t="s">
        <v>56</v>
      </c>
      <c r="AJ4" s="63" t="s">
        <v>49</v>
      </c>
      <c r="AK4" s="63" t="s">
        <v>50</v>
      </c>
      <c r="AL4" s="63" t="s">
        <v>51</v>
      </c>
      <c r="AM4" s="63" t="s">
        <v>17</v>
      </c>
      <c r="AN4" s="63" t="s">
        <v>52</v>
      </c>
      <c r="AO4" s="63" t="s">
        <v>53</v>
      </c>
      <c r="AP4" s="63" t="s">
        <v>54</v>
      </c>
      <c r="AQ4" s="63" t="s">
        <v>55</v>
      </c>
      <c r="AR4" s="63" t="s">
        <v>56</v>
      </c>
      <c r="AS4" s="64" t="s">
        <v>49</v>
      </c>
      <c r="AT4" s="64" t="s">
        <v>50</v>
      </c>
      <c r="AU4" s="64" t="s">
        <v>51</v>
      </c>
      <c r="AV4" s="64" t="s">
        <v>17</v>
      </c>
      <c r="AW4" s="64" t="s">
        <v>52</v>
      </c>
      <c r="AX4" s="64" t="s">
        <v>53</v>
      </c>
      <c r="AY4" s="64" t="s">
        <v>54</v>
      </c>
      <c r="AZ4" s="64" t="s">
        <v>55</v>
      </c>
      <c r="BA4" s="64" t="s">
        <v>56</v>
      </c>
      <c r="BB4" s="65" t="s">
        <v>49</v>
      </c>
      <c r="BC4" s="65" t="s">
        <v>50</v>
      </c>
      <c r="BD4" s="65" t="s">
        <v>51</v>
      </c>
      <c r="BE4" s="65" t="s">
        <v>17</v>
      </c>
      <c r="BF4" s="65" t="s">
        <v>52</v>
      </c>
      <c r="BG4" s="65" t="s">
        <v>53</v>
      </c>
      <c r="BH4" s="65" t="s">
        <v>54</v>
      </c>
      <c r="BI4" s="65" t="s">
        <v>55</v>
      </c>
      <c r="BJ4" s="65" t="s">
        <v>56</v>
      </c>
      <c r="BK4" s="66" t="s">
        <v>49</v>
      </c>
      <c r="BL4" s="66" t="s">
        <v>50</v>
      </c>
      <c r="BM4" s="66" t="s">
        <v>51</v>
      </c>
      <c r="BN4" s="66" t="s">
        <v>17</v>
      </c>
      <c r="BO4" s="66" t="s">
        <v>52</v>
      </c>
      <c r="BP4" s="66" t="s">
        <v>53</v>
      </c>
      <c r="BQ4" s="66" t="s">
        <v>54</v>
      </c>
      <c r="BR4" s="66" t="s">
        <v>55</v>
      </c>
      <c r="BS4" s="66" t="s">
        <v>56</v>
      </c>
      <c r="BT4" s="67" t="s">
        <v>49</v>
      </c>
      <c r="BU4" s="67" t="s">
        <v>50</v>
      </c>
      <c r="BV4" s="67" t="s">
        <v>51</v>
      </c>
      <c r="BW4" s="67" t="s">
        <v>17</v>
      </c>
      <c r="BX4" s="67" t="s">
        <v>52</v>
      </c>
      <c r="BY4" s="67" t="s">
        <v>53</v>
      </c>
      <c r="BZ4" s="67" t="s">
        <v>54</v>
      </c>
      <c r="CA4" s="67" t="s">
        <v>55</v>
      </c>
      <c r="CB4" s="67" t="s">
        <v>56</v>
      </c>
      <c r="CC4" s="68" t="s">
        <v>49</v>
      </c>
      <c r="CD4" s="68" t="s">
        <v>50</v>
      </c>
      <c r="CE4" s="68" t="s">
        <v>51</v>
      </c>
      <c r="CF4" s="68" t="s">
        <v>17</v>
      </c>
      <c r="CG4" s="68" t="s">
        <v>52</v>
      </c>
      <c r="CH4" s="68" t="s">
        <v>53</v>
      </c>
      <c r="CI4" s="68" t="s">
        <v>54</v>
      </c>
      <c r="CJ4" s="68" t="s">
        <v>55</v>
      </c>
      <c r="CK4" s="68" t="s">
        <v>56</v>
      </c>
      <c r="CL4" s="177"/>
      <c r="CM4" s="180"/>
      <c r="CN4" s="69" t="s">
        <v>57</v>
      </c>
      <c r="CO4" s="69" t="s">
        <v>58</v>
      </c>
      <c r="CP4" s="174"/>
    </row>
    <row r="5" spans="1:96">
      <c r="A5" s="70"/>
      <c r="B5" s="71"/>
      <c r="C5" s="55"/>
      <c r="D5" s="55"/>
      <c r="E5" s="55"/>
      <c r="F5" s="72"/>
      <c r="G5" s="200"/>
      <c r="H5" s="200"/>
      <c r="I5" s="73"/>
      <c r="J5" s="55"/>
      <c r="K5" s="55"/>
      <c r="L5" s="55"/>
      <c r="M5" s="55"/>
      <c r="N5" s="74"/>
      <c r="O5" s="74"/>
      <c r="P5" s="55"/>
      <c r="Q5" s="74"/>
      <c r="R5" s="75"/>
      <c r="S5" s="75"/>
      <c r="T5" s="75"/>
      <c r="U5" s="205"/>
      <c r="V5" s="205"/>
      <c r="W5" s="205"/>
      <c r="X5" s="205"/>
      <c r="Y5" s="74"/>
      <c r="Z5" s="76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  <c r="CO5" s="77"/>
      <c r="CP5" s="77"/>
    </row>
    <row r="6" spans="1:96">
      <c r="A6" s="78" t="str">
        <f>Y6</f>
        <v>0</v>
      </c>
      <c r="B6" s="219" t="s">
        <v>59</v>
      </c>
      <c r="C6" s="219"/>
      <c r="D6" s="219" t="s">
        <v>60</v>
      </c>
      <c r="E6" s="79" t="s">
        <v>61</v>
      </c>
      <c r="F6" s="79" t="s">
        <v>62</v>
      </c>
      <c r="G6" s="201">
        <v>0</v>
      </c>
      <c r="H6" s="201">
        <v>1700</v>
      </c>
      <c r="I6" s="80">
        <v>0</v>
      </c>
      <c r="J6" s="80">
        <v>0</v>
      </c>
      <c r="K6" s="80">
        <v>0</v>
      </c>
      <c r="L6" s="81">
        <v>0</v>
      </c>
      <c r="M6" s="82">
        <v>0</v>
      </c>
      <c r="N6" s="83" t="str">
        <f>IFERROR(L6/K6,"-")</f>
        <v>-</v>
      </c>
      <c r="O6" s="80">
        <v>0</v>
      </c>
      <c r="P6" s="80">
        <v>0</v>
      </c>
      <c r="Q6" s="83" t="str">
        <f>IFERROR(O6/L6,"-")</f>
        <v>-</v>
      </c>
      <c r="R6" s="84" t="str">
        <f>IFERROR(G6/SUM(L6:L6),"-")</f>
        <v>-</v>
      </c>
      <c r="S6" s="85">
        <v>0</v>
      </c>
      <c r="T6" s="83" t="str">
        <f>IF(L6=0,"-",S6/L6)</f>
        <v>-</v>
      </c>
      <c r="U6" s="206"/>
      <c r="V6" s="207" t="str">
        <f>IFERROR(U6/L6,"-")</f>
        <v>-</v>
      </c>
      <c r="W6" s="207" t="str">
        <f>IFERROR(U6/S6,"-")</f>
        <v>-</v>
      </c>
      <c r="X6" s="208">
        <f>SUM(U6:U6)-SUM(G6:G6)</f>
        <v>0</v>
      </c>
      <c r="Y6" s="87" t="str">
        <f>SUM(U6:U6)/SUM(G6:G6)</f>
        <v>0</v>
      </c>
      <c r="AA6" s="88"/>
      <c r="AB6" s="89" t="str">
        <f>IF(L6=0,"",IF(AA6=0,"",(AA6/L6)))</f>
        <v/>
      </c>
      <c r="AC6" s="88"/>
      <c r="AD6" s="90" t="str">
        <f>IFERROR(AC6/AA6,"-")</f>
        <v>-</v>
      </c>
      <c r="AE6" s="91"/>
      <c r="AF6" s="92" t="str">
        <f>IFERROR(AE6/AA6,"-")</f>
        <v>-</v>
      </c>
      <c r="AG6" s="93"/>
      <c r="AH6" s="93"/>
      <c r="AI6" s="93"/>
      <c r="AJ6" s="94"/>
      <c r="AK6" s="95" t="str">
        <f>IF(L6=0,"",IF(AJ6=0,"",(AJ6/L6)))</f>
        <v/>
      </c>
      <c r="AL6" s="94"/>
      <c r="AM6" s="96" t="str">
        <f>IFERROR(AL6/AJ6,"-")</f>
        <v>-</v>
      </c>
      <c r="AN6" s="97"/>
      <c r="AO6" s="98" t="str">
        <f>IFERROR(AN6/AJ6,"-")</f>
        <v>-</v>
      </c>
      <c r="AP6" s="99"/>
      <c r="AQ6" s="99"/>
      <c r="AR6" s="99"/>
      <c r="AS6" s="100"/>
      <c r="AT6" s="101" t="str">
        <f>IF(L6=0,"",IF(AS6=0,"",(AS6/L6)))</f>
        <v/>
      </c>
      <c r="AU6" s="100"/>
      <c r="AV6" s="102" t="str">
        <f>IFERROR(AU6/AS6,"-")</f>
        <v>-</v>
      </c>
      <c r="AW6" s="103"/>
      <c r="AX6" s="104" t="str">
        <f>IFERROR(AW6/AS6,"-")</f>
        <v>-</v>
      </c>
      <c r="AY6" s="105"/>
      <c r="AZ6" s="105"/>
      <c r="BA6" s="105"/>
      <c r="BB6" s="106"/>
      <c r="BC6" s="107" t="str">
        <f>IF(L6=0,"",IF(BB6=0,"",(BB6/L6)))</f>
        <v/>
      </c>
      <c r="BD6" s="106"/>
      <c r="BE6" s="108" t="str">
        <f>IFERROR(BD6/BB6,"-")</f>
        <v>-</v>
      </c>
      <c r="BF6" s="109"/>
      <c r="BG6" s="110" t="str">
        <f>IFERROR(BF6/BB6,"-")</f>
        <v>-</v>
      </c>
      <c r="BH6" s="111"/>
      <c r="BI6" s="111"/>
      <c r="BJ6" s="111"/>
      <c r="BK6" s="112"/>
      <c r="BL6" s="113" t="str">
        <f>IF(L6=0,"",IF(BK6=0,"",(BK6/L6)))</f>
        <v/>
      </c>
      <c r="BM6" s="114"/>
      <c r="BN6" s="115" t="str">
        <f>IFERROR(BM6/BK6,"-")</f>
        <v>-</v>
      </c>
      <c r="BO6" s="116"/>
      <c r="BP6" s="117" t="str">
        <f>IFERROR(BO6/BK6,"-")</f>
        <v>-</v>
      </c>
      <c r="BQ6" s="118"/>
      <c r="BR6" s="118"/>
      <c r="BS6" s="118"/>
      <c r="BT6" s="119"/>
      <c r="BU6" s="120" t="str">
        <f>IF(L6=0,"",IF(BT6=0,"",(BT6/L6)))</f>
        <v/>
      </c>
      <c r="BV6" s="121"/>
      <c r="BW6" s="122" t="str">
        <f>IFERROR(BV6/BT6,"-")</f>
        <v>-</v>
      </c>
      <c r="BX6" s="123"/>
      <c r="BY6" s="124" t="str">
        <f>IFERROR(BX6/BT6,"-")</f>
        <v>-</v>
      </c>
      <c r="BZ6" s="125"/>
      <c r="CA6" s="125"/>
      <c r="CB6" s="125"/>
      <c r="CC6" s="126"/>
      <c r="CD6" s="127" t="str">
        <f>IF(L6=0,"",IF(CC6=0,"",(CC6/L6)))</f>
        <v/>
      </c>
      <c r="CE6" s="128"/>
      <c r="CF6" s="129" t="str">
        <f>IFERROR(CE6/CC6,"-")</f>
        <v>-</v>
      </c>
      <c r="CG6" s="130"/>
      <c r="CH6" s="131" t="str">
        <f>IFERROR(CG6/CC6,"-")</f>
        <v>-</v>
      </c>
      <c r="CI6" s="132"/>
      <c r="CJ6" s="132"/>
      <c r="CK6" s="132"/>
      <c r="CL6" s="133">
        <v>0</v>
      </c>
      <c r="CM6" s="134"/>
      <c r="CN6" s="134"/>
      <c r="CO6" s="134"/>
      <c r="CP6" s="135" t="str">
        <f>IF(AND(CN6=0,CO6=0),"",IF(AND(CN6&lt;=100000,CO6&lt;=100000),"",IF(CN6/CM6&gt;0.7,"男高",IF(CO6/CM6&gt;0.7,"女高",""))))</f>
        <v/>
      </c>
    </row>
    <row r="7" spans="1:96">
      <c r="A7" s="78" t="str">
        <f>Y7</f>
        <v>0</v>
      </c>
      <c r="B7" s="219" t="s">
        <v>63</v>
      </c>
      <c r="C7" s="219"/>
      <c r="D7" s="219" t="s">
        <v>60</v>
      </c>
      <c r="E7" s="79" t="s">
        <v>64</v>
      </c>
      <c r="F7" s="79" t="s">
        <v>62</v>
      </c>
      <c r="G7" s="201">
        <v>0</v>
      </c>
      <c r="H7" s="201">
        <v>1700</v>
      </c>
      <c r="I7" s="80">
        <v>0</v>
      </c>
      <c r="J7" s="80">
        <v>0</v>
      </c>
      <c r="K7" s="80">
        <v>0</v>
      </c>
      <c r="L7" s="81">
        <v>0</v>
      </c>
      <c r="M7" s="82">
        <v>0</v>
      </c>
      <c r="N7" s="83" t="str">
        <f>IFERROR(L7/K7,"-")</f>
        <v>-</v>
      </c>
      <c r="O7" s="80">
        <v>0</v>
      </c>
      <c r="P7" s="80">
        <v>0</v>
      </c>
      <c r="Q7" s="83" t="str">
        <f>IFERROR(O7/L7,"-")</f>
        <v>-</v>
      </c>
      <c r="R7" s="84" t="str">
        <f>IFERROR(G7/SUM(L7:L7),"-")</f>
        <v>-</v>
      </c>
      <c r="S7" s="85">
        <v>0</v>
      </c>
      <c r="T7" s="83" t="str">
        <f>IF(L7=0,"-",S7/L7)</f>
        <v>-</v>
      </c>
      <c r="U7" s="206"/>
      <c r="V7" s="207" t="str">
        <f>IFERROR(U7/L7,"-")</f>
        <v>-</v>
      </c>
      <c r="W7" s="207" t="str">
        <f>IFERROR(U7/S7,"-")</f>
        <v>-</v>
      </c>
      <c r="X7" s="208">
        <f>SUM(U7:U7)-SUM(G7:G7)</f>
        <v>0</v>
      </c>
      <c r="Y7" s="87" t="str">
        <f>SUM(U7:U7)/SUM(G7:G7)</f>
        <v>0</v>
      </c>
      <c r="AA7" s="88"/>
      <c r="AB7" s="89" t="str">
        <f>IF(L7=0,"",IF(AA7=0,"",(AA7/L7)))</f>
        <v/>
      </c>
      <c r="AC7" s="88"/>
      <c r="AD7" s="90" t="str">
        <f>IFERROR(AC7/AA7,"-")</f>
        <v>-</v>
      </c>
      <c r="AE7" s="91"/>
      <c r="AF7" s="92" t="str">
        <f>IFERROR(AE7/AA7,"-")</f>
        <v>-</v>
      </c>
      <c r="AG7" s="93"/>
      <c r="AH7" s="93"/>
      <c r="AI7" s="93"/>
      <c r="AJ7" s="94"/>
      <c r="AK7" s="95" t="str">
        <f>IF(L7=0,"",IF(AJ7=0,"",(AJ7/L7)))</f>
        <v/>
      </c>
      <c r="AL7" s="94"/>
      <c r="AM7" s="96" t="str">
        <f>IFERROR(AL7/AJ7,"-")</f>
        <v>-</v>
      </c>
      <c r="AN7" s="97"/>
      <c r="AO7" s="98" t="str">
        <f>IFERROR(AN7/AJ7,"-")</f>
        <v>-</v>
      </c>
      <c r="AP7" s="99"/>
      <c r="AQ7" s="99"/>
      <c r="AR7" s="99"/>
      <c r="AS7" s="100"/>
      <c r="AT7" s="101" t="str">
        <f>IF(L7=0,"",IF(AS7=0,"",(AS7/L7)))</f>
        <v/>
      </c>
      <c r="AU7" s="100"/>
      <c r="AV7" s="102" t="str">
        <f>IFERROR(AU7/AS7,"-")</f>
        <v>-</v>
      </c>
      <c r="AW7" s="103"/>
      <c r="AX7" s="104" t="str">
        <f>IFERROR(AW7/AS7,"-")</f>
        <v>-</v>
      </c>
      <c r="AY7" s="105"/>
      <c r="AZ7" s="105"/>
      <c r="BA7" s="105"/>
      <c r="BB7" s="106"/>
      <c r="BC7" s="107" t="str">
        <f>IF(L7=0,"",IF(BB7=0,"",(BB7/L7)))</f>
        <v/>
      </c>
      <c r="BD7" s="106"/>
      <c r="BE7" s="108" t="str">
        <f>IFERROR(BD7/BB7,"-")</f>
        <v>-</v>
      </c>
      <c r="BF7" s="109"/>
      <c r="BG7" s="110" t="str">
        <f>IFERROR(BF7/BB7,"-")</f>
        <v>-</v>
      </c>
      <c r="BH7" s="111"/>
      <c r="BI7" s="111"/>
      <c r="BJ7" s="111"/>
      <c r="BK7" s="112"/>
      <c r="BL7" s="113" t="str">
        <f>IF(L7=0,"",IF(BK7=0,"",(BK7/L7)))</f>
        <v/>
      </c>
      <c r="BM7" s="114"/>
      <c r="BN7" s="115" t="str">
        <f>IFERROR(BM7/BK7,"-")</f>
        <v>-</v>
      </c>
      <c r="BO7" s="116"/>
      <c r="BP7" s="117" t="str">
        <f>IFERROR(BO7/BK7,"-")</f>
        <v>-</v>
      </c>
      <c r="BQ7" s="118"/>
      <c r="BR7" s="118"/>
      <c r="BS7" s="118"/>
      <c r="BT7" s="119"/>
      <c r="BU7" s="120" t="str">
        <f>IF(L7=0,"",IF(BT7=0,"",(BT7/L7)))</f>
        <v/>
      </c>
      <c r="BV7" s="121"/>
      <c r="BW7" s="122" t="str">
        <f>IFERROR(BV7/BT7,"-")</f>
        <v>-</v>
      </c>
      <c r="BX7" s="123"/>
      <c r="BY7" s="124" t="str">
        <f>IFERROR(BX7/BT7,"-")</f>
        <v>-</v>
      </c>
      <c r="BZ7" s="125"/>
      <c r="CA7" s="125"/>
      <c r="CB7" s="125"/>
      <c r="CC7" s="126"/>
      <c r="CD7" s="127" t="str">
        <f>IF(L7=0,"",IF(CC7=0,"",(CC7/L7)))</f>
        <v/>
      </c>
      <c r="CE7" s="128"/>
      <c r="CF7" s="129" t="str">
        <f>IFERROR(CE7/CC7,"-")</f>
        <v>-</v>
      </c>
      <c r="CG7" s="130"/>
      <c r="CH7" s="131" t="str">
        <f>IFERROR(CG7/CC7,"-")</f>
        <v>-</v>
      </c>
      <c r="CI7" s="132"/>
      <c r="CJ7" s="132"/>
      <c r="CK7" s="132"/>
      <c r="CL7" s="133">
        <v>0</v>
      </c>
      <c r="CM7" s="134"/>
      <c r="CN7" s="134"/>
      <c r="CO7" s="134"/>
      <c r="CP7" s="135" t="str">
        <f>IF(AND(CN7=0,CO7=0),"",IF(AND(CN7&lt;=100000,CO7&lt;=100000),"",IF(CN7/CM7&gt;0.7,"男高",IF(CO7/CM7&gt;0.7,"女高",""))))</f>
        <v/>
      </c>
    </row>
    <row r="8" spans="1:96">
      <c r="A8" s="78">
        <f>Y8</f>
        <v>0.018046663515662</v>
      </c>
      <c r="B8" s="219" t="s">
        <v>65</v>
      </c>
      <c r="C8" s="219"/>
      <c r="D8" s="219" t="s">
        <v>60</v>
      </c>
      <c r="E8" s="79" t="s">
        <v>66</v>
      </c>
      <c r="F8" s="79" t="s">
        <v>62</v>
      </c>
      <c r="G8" s="201">
        <v>2327300</v>
      </c>
      <c r="H8" s="201">
        <v>1700</v>
      </c>
      <c r="I8" s="80">
        <v>98</v>
      </c>
      <c r="J8" s="80">
        <v>0</v>
      </c>
      <c r="K8" s="80">
        <v>786</v>
      </c>
      <c r="L8" s="81">
        <v>37</v>
      </c>
      <c r="M8" s="82">
        <v>33</v>
      </c>
      <c r="N8" s="83">
        <f>IFERROR(L8/K8,"-")</f>
        <v>0.047073791348601</v>
      </c>
      <c r="O8" s="80">
        <v>6</v>
      </c>
      <c r="P8" s="80">
        <v>3</v>
      </c>
      <c r="Q8" s="83">
        <f>IFERROR(O8/L8,"-")</f>
        <v>0.16216216216216</v>
      </c>
      <c r="R8" s="84">
        <f>IFERROR(G8/SUM(L8:L8),"-")</f>
        <v>62900</v>
      </c>
      <c r="S8" s="85">
        <v>2</v>
      </c>
      <c r="T8" s="83">
        <f>IF(L8=0,"-",S8/L8)</f>
        <v>0.054054054054054</v>
      </c>
      <c r="U8" s="206">
        <v>42000</v>
      </c>
      <c r="V8" s="207">
        <f>IFERROR(U8/L8,"-")</f>
        <v>1135.1351351351</v>
      </c>
      <c r="W8" s="207">
        <f>IFERROR(U8/S8,"-")</f>
        <v>21000</v>
      </c>
      <c r="X8" s="208">
        <f>SUM(U8:U8)-SUM(G8:G8)</f>
        <v>-2285300</v>
      </c>
      <c r="Y8" s="87">
        <f>SUM(U8:U8)/SUM(G8:G8)</f>
        <v>0.018046663515662</v>
      </c>
      <c r="AA8" s="88">
        <v>4</v>
      </c>
      <c r="AB8" s="89">
        <f>IF(L8=0,"",IF(AA8=0,"",(AA8/L8)))</f>
        <v>0.10810810810811</v>
      </c>
      <c r="AC8" s="88"/>
      <c r="AD8" s="90">
        <f>IFERROR(AC8/AA8,"-")</f>
        <v>0</v>
      </c>
      <c r="AE8" s="91"/>
      <c r="AF8" s="92">
        <f>IFERROR(AE8/AA8,"-")</f>
        <v>0</v>
      </c>
      <c r="AG8" s="93"/>
      <c r="AH8" s="93"/>
      <c r="AI8" s="93"/>
      <c r="AJ8" s="94">
        <v>7</v>
      </c>
      <c r="AK8" s="95">
        <f>IF(L8=0,"",IF(AJ8=0,"",(AJ8/L8)))</f>
        <v>0.18918918918919</v>
      </c>
      <c r="AL8" s="94"/>
      <c r="AM8" s="96">
        <f>IFERROR(AL8/AJ8,"-")</f>
        <v>0</v>
      </c>
      <c r="AN8" s="97"/>
      <c r="AO8" s="98">
        <f>IFERROR(AN8/AJ8,"-")</f>
        <v>0</v>
      </c>
      <c r="AP8" s="99"/>
      <c r="AQ8" s="99"/>
      <c r="AR8" s="99"/>
      <c r="AS8" s="100">
        <v>5</v>
      </c>
      <c r="AT8" s="101">
        <f>IF(L8=0,"",IF(AS8=0,"",(AS8/L8)))</f>
        <v>0.13513513513514</v>
      </c>
      <c r="AU8" s="100"/>
      <c r="AV8" s="102">
        <f>IFERROR(AU8/AS8,"-")</f>
        <v>0</v>
      </c>
      <c r="AW8" s="103"/>
      <c r="AX8" s="104">
        <f>IFERROR(AW8/AS8,"-")</f>
        <v>0</v>
      </c>
      <c r="AY8" s="105"/>
      <c r="AZ8" s="105"/>
      <c r="BA8" s="105"/>
      <c r="BB8" s="106">
        <v>5</v>
      </c>
      <c r="BC8" s="107">
        <f>IF(L8=0,"",IF(BB8=0,"",(BB8/L8)))</f>
        <v>0.13513513513514</v>
      </c>
      <c r="BD8" s="106"/>
      <c r="BE8" s="108">
        <f>IFERROR(BD8/BB8,"-")</f>
        <v>0</v>
      </c>
      <c r="BF8" s="109"/>
      <c r="BG8" s="110">
        <f>IFERROR(BF8/BB8,"-")</f>
        <v>0</v>
      </c>
      <c r="BH8" s="111"/>
      <c r="BI8" s="111"/>
      <c r="BJ8" s="111"/>
      <c r="BK8" s="112">
        <v>8</v>
      </c>
      <c r="BL8" s="113">
        <f>IF(L8=0,"",IF(BK8=0,"",(BK8/L8)))</f>
        <v>0.21621621621622</v>
      </c>
      <c r="BM8" s="114">
        <v>1</v>
      </c>
      <c r="BN8" s="115">
        <f>IFERROR(BM8/BK8,"-")</f>
        <v>0.125</v>
      </c>
      <c r="BO8" s="116">
        <v>4000</v>
      </c>
      <c r="BP8" s="117">
        <f>IFERROR(BO8/BK8,"-")</f>
        <v>500</v>
      </c>
      <c r="BQ8" s="118">
        <v>1</v>
      </c>
      <c r="BR8" s="118"/>
      <c r="BS8" s="118"/>
      <c r="BT8" s="119">
        <v>7</v>
      </c>
      <c r="BU8" s="120">
        <f>IF(L8=0,"",IF(BT8=0,"",(BT8/L8)))</f>
        <v>0.18918918918919</v>
      </c>
      <c r="BV8" s="121"/>
      <c r="BW8" s="122">
        <f>IFERROR(BV8/BT8,"-")</f>
        <v>0</v>
      </c>
      <c r="BX8" s="123"/>
      <c r="BY8" s="124">
        <f>IFERROR(BX8/BT8,"-")</f>
        <v>0</v>
      </c>
      <c r="BZ8" s="125"/>
      <c r="CA8" s="125"/>
      <c r="CB8" s="125"/>
      <c r="CC8" s="126">
        <v>1</v>
      </c>
      <c r="CD8" s="127">
        <f>IF(L8=0,"",IF(CC8=0,"",(CC8/L8)))</f>
        <v>0.027027027027027</v>
      </c>
      <c r="CE8" s="128">
        <v>1</v>
      </c>
      <c r="CF8" s="129">
        <f>IFERROR(CE8/CC8,"-")</f>
        <v>1</v>
      </c>
      <c r="CG8" s="130">
        <v>38000</v>
      </c>
      <c r="CH8" s="131">
        <f>IFERROR(CG8/CC8,"-")</f>
        <v>38000</v>
      </c>
      <c r="CI8" s="132"/>
      <c r="CJ8" s="132"/>
      <c r="CK8" s="132">
        <v>1</v>
      </c>
      <c r="CL8" s="133">
        <v>2</v>
      </c>
      <c r="CM8" s="134">
        <v>42000</v>
      </c>
      <c r="CN8" s="134">
        <v>38000</v>
      </c>
      <c r="CO8" s="134"/>
      <c r="CP8" s="135" t="str">
        <f>IF(AND(CN8=0,CO8=0),"",IF(AND(CN8&lt;=100000,CO8&lt;=100000),"",IF(CN8/CM8&gt;0.7,"男高",IF(CO8/CM8&gt;0.7,"女高",""))))</f>
        <v/>
      </c>
    </row>
    <row r="9" spans="1:96">
      <c r="A9" s="78" t="str">
        <f>Y9</f>
        <v>0</v>
      </c>
      <c r="B9" s="219" t="s">
        <v>67</v>
      </c>
      <c r="C9" s="219"/>
      <c r="D9" s="219" t="s">
        <v>60</v>
      </c>
      <c r="E9" s="79" t="s">
        <v>68</v>
      </c>
      <c r="F9" s="79" t="s">
        <v>62</v>
      </c>
      <c r="G9" s="201">
        <v>0</v>
      </c>
      <c r="H9" s="201">
        <v>1700</v>
      </c>
      <c r="I9" s="80">
        <v>0</v>
      </c>
      <c r="J9" s="80">
        <v>0</v>
      </c>
      <c r="K9" s="80">
        <v>0</v>
      </c>
      <c r="L9" s="81">
        <v>0</v>
      </c>
      <c r="M9" s="82">
        <v>0</v>
      </c>
      <c r="N9" s="83" t="str">
        <f>IFERROR(L9/K9,"-")</f>
        <v>-</v>
      </c>
      <c r="O9" s="80">
        <v>0</v>
      </c>
      <c r="P9" s="80">
        <v>0</v>
      </c>
      <c r="Q9" s="83" t="str">
        <f>IFERROR(O9/L9,"-")</f>
        <v>-</v>
      </c>
      <c r="R9" s="84" t="str">
        <f>IFERROR(G9/SUM(L9:L9),"-")</f>
        <v>-</v>
      </c>
      <c r="S9" s="85">
        <v>0</v>
      </c>
      <c r="T9" s="83" t="str">
        <f>IF(L9=0,"-",S9/L9)</f>
        <v>-</v>
      </c>
      <c r="U9" s="206"/>
      <c r="V9" s="207" t="str">
        <f>IFERROR(U9/L9,"-")</f>
        <v>-</v>
      </c>
      <c r="W9" s="207" t="str">
        <f>IFERROR(U9/S9,"-")</f>
        <v>-</v>
      </c>
      <c r="X9" s="208">
        <f>SUM(U9:U9)-SUM(G9:G9)</f>
        <v>0</v>
      </c>
      <c r="Y9" s="87" t="str">
        <f>SUM(U9:U9)/SUM(G9:G9)</f>
        <v>0</v>
      </c>
      <c r="AA9" s="88"/>
      <c r="AB9" s="89" t="str">
        <f>IF(L9=0,"",IF(AA9=0,"",(AA9/L9)))</f>
        <v/>
      </c>
      <c r="AC9" s="88"/>
      <c r="AD9" s="90" t="str">
        <f>IFERROR(AC9/AA9,"-")</f>
        <v>-</v>
      </c>
      <c r="AE9" s="91"/>
      <c r="AF9" s="92" t="str">
        <f>IFERROR(AE9/AA9,"-")</f>
        <v>-</v>
      </c>
      <c r="AG9" s="93"/>
      <c r="AH9" s="93"/>
      <c r="AI9" s="93"/>
      <c r="AJ9" s="94"/>
      <c r="AK9" s="95" t="str">
        <f>IF(L9=0,"",IF(AJ9=0,"",(AJ9/L9)))</f>
        <v/>
      </c>
      <c r="AL9" s="94"/>
      <c r="AM9" s="96" t="str">
        <f>IFERROR(AL9/AJ9,"-")</f>
        <v>-</v>
      </c>
      <c r="AN9" s="97"/>
      <c r="AO9" s="98" t="str">
        <f>IFERROR(AN9/AJ9,"-")</f>
        <v>-</v>
      </c>
      <c r="AP9" s="99"/>
      <c r="AQ9" s="99"/>
      <c r="AR9" s="99"/>
      <c r="AS9" s="100"/>
      <c r="AT9" s="101" t="str">
        <f>IF(L9=0,"",IF(AS9=0,"",(AS9/L9)))</f>
        <v/>
      </c>
      <c r="AU9" s="100"/>
      <c r="AV9" s="102" t="str">
        <f>IFERROR(AU9/AS9,"-")</f>
        <v>-</v>
      </c>
      <c r="AW9" s="103"/>
      <c r="AX9" s="104" t="str">
        <f>IFERROR(AW9/AS9,"-")</f>
        <v>-</v>
      </c>
      <c r="AY9" s="105"/>
      <c r="AZ9" s="105"/>
      <c r="BA9" s="105"/>
      <c r="BB9" s="106"/>
      <c r="BC9" s="107" t="str">
        <f>IF(L9=0,"",IF(BB9=0,"",(BB9/L9)))</f>
        <v/>
      </c>
      <c r="BD9" s="106"/>
      <c r="BE9" s="108" t="str">
        <f>IFERROR(BD9/BB9,"-")</f>
        <v>-</v>
      </c>
      <c r="BF9" s="109"/>
      <c r="BG9" s="110" t="str">
        <f>IFERROR(BF9/BB9,"-")</f>
        <v>-</v>
      </c>
      <c r="BH9" s="111"/>
      <c r="BI9" s="111"/>
      <c r="BJ9" s="111"/>
      <c r="BK9" s="112"/>
      <c r="BL9" s="113" t="str">
        <f>IF(L9=0,"",IF(BK9=0,"",(BK9/L9)))</f>
        <v/>
      </c>
      <c r="BM9" s="114"/>
      <c r="BN9" s="115" t="str">
        <f>IFERROR(BM9/BK9,"-")</f>
        <v>-</v>
      </c>
      <c r="BO9" s="116"/>
      <c r="BP9" s="117" t="str">
        <f>IFERROR(BO9/BK9,"-")</f>
        <v>-</v>
      </c>
      <c r="BQ9" s="118"/>
      <c r="BR9" s="118"/>
      <c r="BS9" s="118"/>
      <c r="BT9" s="119"/>
      <c r="BU9" s="120" t="str">
        <f>IF(L9=0,"",IF(BT9=0,"",(BT9/L9)))</f>
        <v/>
      </c>
      <c r="BV9" s="121"/>
      <c r="BW9" s="122" t="str">
        <f>IFERROR(BV9/BT9,"-")</f>
        <v>-</v>
      </c>
      <c r="BX9" s="123"/>
      <c r="BY9" s="124" t="str">
        <f>IFERROR(BX9/BT9,"-")</f>
        <v>-</v>
      </c>
      <c r="BZ9" s="125"/>
      <c r="CA9" s="125"/>
      <c r="CB9" s="125"/>
      <c r="CC9" s="126"/>
      <c r="CD9" s="127" t="str">
        <f>IF(L9=0,"",IF(CC9=0,"",(CC9/L9)))</f>
        <v/>
      </c>
      <c r="CE9" s="128"/>
      <c r="CF9" s="129" t="str">
        <f>IFERROR(CE9/CC9,"-")</f>
        <v>-</v>
      </c>
      <c r="CG9" s="130"/>
      <c r="CH9" s="131" t="str">
        <f>IFERROR(CG9/CC9,"-")</f>
        <v>-</v>
      </c>
      <c r="CI9" s="132"/>
      <c r="CJ9" s="132"/>
      <c r="CK9" s="132"/>
      <c r="CL9" s="133">
        <v>0</v>
      </c>
      <c r="CM9" s="134"/>
      <c r="CN9" s="134"/>
      <c r="CO9" s="134"/>
      <c r="CP9" s="135" t="str">
        <f>IF(AND(CN9=0,CO9=0),"",IF(AND(CN9&lt;=100000,CO9&lt;=100000),"",IF(CN9/CM9&gt;0.7,"男高",IF(CO9/CM9&gt;0.7,"女高",""))))</f>
        <v/>
      </c>
    </row>
    <row r="10" spans="1:96">
      <c r="A10" s="78" t="str">
        <f>Y10</f>
        <v>0</v>
      </c>
      <c r="B10" s="219" t="s">
        <v>69</v>
      </c>
      <c r="C10" s="219"/>
      <c r="D10" s="219" t="s">
        <v>60</v>
      </c>
      <c r="E10" s="79" t="s">
        <v>70</v>
      </c>
      <c r="F10" s="79" t="s">
        <v>62</v>
      </c>
      <c r="G10" s="201">
        <v>0</v>
      </c>
      <c r="H10" s="201">
        <v>1700</v>
      </c>
      <c r="I10" s="80">
        <v>0</v>
      </c>
      <c r="J10" s="80">
        <v>0</v>
      </c>
      <c r="K10" s="80">
        <v>0</v>
      </c>
      <c r="L10" s="81">
        <v>0</v>
      </c>
      <c r="M10" s="82">
        <v>0</v>
      </c>
      <c r="N10" s="83" t="str">
        <f>IFERROR(L10/K10,"-")</f>
        <v>-</v>
      </c>
      <c r="O10" s="80">
        <v>0</v>
      </c>
      <c r="P10" s="80">
        <v>0</v>
      </c>
      <c r="Q10" s="83" t="str">
        <f>IFERROR(O10/L10,"-")</f>
        <v>-</v>
      </c>
      <c r="R10" s="84" t="str">
        <f>IFERROR(G10/SUM(L10:L10),"-")</f>
        <v>-</v>
      </c>
      <c r="S10" s="85">
        <v>0</v>
      </c>
      <c r="T10" s="83" t="str">
        <f>IF(L10=0,"-",S10/L10)</f>
        <v>-</v>
      </c>
      <c r="U10" s="206"/>
      <c r="V10" s="207" t="str">
        <f>IFERROR(U10/L10,"-")</f>
        <v>-</v>
      </c>
      <c r="W10" s="207" t="str">
        <f>IFERROR(U10/S10,"-")</f>
        <v>-</v>
      </c>
      <c r="X10" s="208">
        <f>SUM(U10:U10)-SUM(G10:G10)</f>
        <v>0</v>
      </c>
      <c r="Y10" s="87" t="str">
        <f>SUM(U10:U10)/SUM(G10:G10)</f>
        <v>0</v>
      </c>
      <c r="AA10" s="88"/>
      <c r="AB10" s="89" t="str">
        <f>IF(L10=0,"",IF(AA10=0,"",(AA10/L10)))</f>
        <v/>
      </c>
      <c r="AC10" s="88"/>
      <c r="AD10" s="90" t="str">
        <f>IFERROR(AC10/AA10,"-")</f>
        <v>-</v>
      </c>
      <c r="AE10" s="91"/>
      <c r="AF10" s="92" t="str">
        <f>IFERROR(AE10/AA10,"-")</f>
        <v>-</v>
      </c>
      <c r="AG10" s="93"/>
      <c r="AH10" s="93"/>
      <c r="AI10" s="93"/>
      <c r="AJ10" s="94"/>
      <c r="AK10" s="95" t="str">
        <f>IF(L10=0,"",IF(AJ10=0,"",(AJ10/L10)))</f>
        <v/>
      </c>
      <c r="AL10" s="94"/>
      <c r="AM10" s="96" t="str">
        <f>IFERROR(AL10/AJ10,"-")</f>
        <v>-</v>
      </c>
      <c r="AN10" s="97"/>
      <c r="AO10" s="98" t="str">
        <f>IFERROR(AN10/AJ10,"-")</f>
        <v>-</v>
      </c>
      <c r="AP10" s="99"/>
      <c r="AQ10" s="99"/>
      <c r="AR10" s="99"/>
      <c r="AS10" s="100"/>
      <c r="AT10" s="101" t="str">
        <f>IF(L10=0,"",IF(AS10=0,"",(AS10/L10)))</f>
        <v/>
      </c>
      <c r="AU10" s="100"/>
      <c r="AV10" s="102" t="str">
        <f>IFERROR(AU10/AS10,"-")</f>
        <v>-</v>
      </c>
      <c r="AW10" s="103"/>
      <c r="AX10" s="104" t="str">
        <f>IFERROR(AW10/AS10,"-")</f>
        <v>-</v>
      </c>
      <c r="AY10" s="105"/>
      <c r="AZ10" s="105"/>
      <c r="BA10" s="105"/>
      <c r="BB10" s="106"/>
      <c r="BC10" s="107" t="str">
        <f>IF(L10=0,"",IF(BB10=0,"",(BB10/L10)))</f>
        <v/>
      </c>
      <c r="BD10" s="106"/>
      <c r="BE10" s="108" t="str">
        <f>IFERROR(BD10/BB10,"-")</f>
        <v>-</v>
      </c>
      <c r="BF10" s="109"/>
      <c r="BG10" s="110" t="str">
        <f>IFERROR(BF10/BB10,"-")</f>
        <v>-</v>
      </c>
      <c r="BH10" s="111"/>
      <c r="BI10" s="111"/>
      <c r="BJ10" s="111"/>
      <c r="BK10" s="112"/>
      <c r="BL10" s="113" t="str">
        <f>IF(L10=0,"",IF(BK10=0,"",(BK10/L10)))</f>
        <v/>
      </c>
      <c r="BM10" s="114"/>
      <c r="BN10" s="115" t="str">
        <f>IFERROR(BM10/BK10,"-")</f>
        <v>-</v>
      </c>
      <c r="BO10" s="116"/>
      <c r="BP10" s="117" t="str">
        <f>IFERROR(BO10/BK10,"-")</f>
        <v>-</v>
      </c>
      <c r="BQ10" s="118"/>
      <c r="BR10" s="118"/>
      <c r="BS10" s="118"/>
      <c r="BT10" s="119"/>
      <c r="BU10" s="120" t="str">
        <f>IF(L10=0,"",IF(BT10=0,"",(BT10/L10)))</f>
        <v/>
      </c>
      <c r="BV10" s="121"/>
      <c r="BW10" s="122" t="str">
        <f>IFERROR(BV10/BT10,"-")</f>
        <v>-</v>
      </c>
      <c r="BX10" s="123"/>
      <c r="BY10" s="124" t="str">
        <f>IFERROR(BX10/BT10,"-")</f>
        <v>-</v>
      </c>
      <c r="BZ10" s="125"/>
      <c r="CA10" s="125"/>
      <c r="CB10" s="125"/>
      <c r="CC10" s="126"/>
      <c r="CD10" s="127" t="str">
        <f>IF(L10=0,"",IF(CC10=0,"",(CC10/L10)))</f>
        <v/>
      </c>
      <c r="CE10" s="128"/>
      <c r="CF10" s="129" t="str">
        <f>IFERROR(CE10/CC10,"-")</f>
        <v>-</v>
      </c>
      <c r="CG10" s="130"/>
      <c r="CH10" s="131" t="str">
        <f>IFERROR(CG10/CC10,"-")</f>
        <v>-</v>
      </c>
      <c r="CI10" s="132"/>
      <c r="CJ10" s="132"/>
      <c r="CK10" s="132"/>
      <c r="CL10" s="133">
        <v>0</v>
      </c>
      <c r="CM10" s="134"/>
      <c r="CN10" s="134"/>
      <c r="CO10" s="134"/>
      <c r="CP10" s="135" t="str">
        <f>IF(AND(CN10=0,CO10=0),"",IF(AND(CN10&lt;=100000,CO10&lt;=100000),"",IF(CN10/CM10&gt;0.7,"男高",IF(CO10/CM10&gt;0.7,"女高",""))))</f>
        <v/>
      </c>
    </row>
    <row r="11" spans="1:96">
      <c r="A11" s="136"/>
      <c r="B11" s="55"/>
      <c r="C11" s="137"/>
      <c r="D11" s="138"/>
      <c r="E11" s="79"/>
      <c r="F11" s="79"/>
      <c r="G11" s="202"/>
      <c r="H11" s="202"/>
      <c r="I11" s="139"/>
      <c r="J11" s="139"/>
      <c r="K11" s="80"/>
      <c r="L11" s="80"/>
      <c r="M11" s="80"/>
      <c r="N11" s="140"/>
      <c r="O11" s="140"/>
      <c r="P11" s="80"/>
      <c r="Q11" s="140"/>
      <c r="R11" s="86"/>
      <c r="S11" s="86"/>
      <c r="T11" s="86"/>
      <c r="U11" s="206"/>
      <c r="V11" s="206"/>
      <c r="W11" s="206"/>
      <c r="X11" s="206"/>
      <c r="Y11" s="140"/>
      <c r="Z11" s="76"/>
      <c r="AA11" s="141"/>
      <c r="AB11" s="142"/>
      <c r="AC11" s="141"/>
      <c r="AD11" s="143"/>
      <c r="AE11" s="144"/>
      <c r="AF11" s="145"/>
      <c r="AG11" s="146"/>
      <c r="AH11" s="146"/>
      <c r="AI11" s="146"/>
      <c r="AJ11" s="141"/>
      <c r="AK11" s="142"/>
      <c r="AL11" s="141"/>
      <c r="AM11" s="143"/>
      <c r="AN11" s="144"/>
      <c r="AO11" s="145"/>
      <c r="AP11" s="146"/>
      <c r="AQ11" s="146"/>
      <c r="AR11" s="146"/>
      <c r="AS11" s="141"/>
      <c r="AT11" s="142"/>
      <c r="AU11" s="141"/>
      <c r="AV11" s="143"/>
      <c r="AW11" s="144"/>
      <c r="AX11" s="145"/>
      <c r="AY11" s="146"/>
      <c r="AZ11" s="146"/>
      <c r="BA11" s="146"/>
      <c r="BB11" s="141"/>
      <c r="BC11" s="142"/>
      <c r="BD11" s="141"/>
      <c r="BE11" s="143"/>
      <c r="BF11" s="144"/>
      <c r="BG11" s="145"/>
      <c r="BH11" s="146"/>
      <c r="BI11" s="146"/>
      <c r="BJ11" s="146"/>
      <c r="BK11" s="77"/>
      <c r="BL11" s="147"/>
      <c r="BM11" s="141"/>
      <c r="BN11" s="143"/>
      <c r="BO11" s="144"/>
      <c r="BP11" s="145"/>
      <c r="BQ11" s="146"/>
      <c r="BR11" s="146"/>
      <c r="BS11" s="146"/>
      <c r="BT11" s="77"/>
      <c r="BU11" s="147"/>
      <c r="BV11" s="141"/>
      <c r="BW11" s="143"/>
      <c r="BX11" s="144"/>
      <c r="BY11" s="145"/>
      <c r="BZ11" s="146"/>
      <c r="CA11" s="146"/>
      <c r="CB11" s="146"/>
      <c r="CC11" s="77"/>
      <c r="CD11" s="147"/>
      <c r="CE11" s="141"/>
      <c r="CF11" s="143"/>
      <c r="CG11" s="144"/>
      <c r="CH11" s="145"/>
      <c r="CI11" s="146"/>
      <c r="CJ11" s="146"/>
      <c r="CK11" s="146"/>
      <c r="CL11" s="148"/>
      <c r="CM11" s="144"/>
      <c r="CN11" s="144"/>
      <c r="CO11" s="144"/>
      <c r="CP11" s="149"/>
    </row>
    <row r="12" spans="1:96">
      <c r="A12" s="136"/>
      <c r="B12" s="150"/>
      <c r="C12" s="80"/>
      <c r="D12" s="80"/>
      <c r="E12" s="151"/>
      <c r="F12" s="152"/>
      <c r="G12" s="203"/>
      <c r="H12" s="203"/>
      <c r="I12" s="139"/>
      <c r="J12" s="139"/>
      <c r="K12" s="80"/>
      <c r="L12" s="80"/>
      <c r="M12" s="80"/>
      <c r="N12" s="140"/>
      <c r="O12" s="140"/>
      <c r="P12" s="80"/>
      <c r="Q12" s="140"/>
      <c r="R12" s="86"/>
      <c r="S12" s="86"/>
      <c r="T12" s="86"/>
      <c r="U12" s="206"/>
      <c r="V12" s="206"/>
      <c r="W12" s="206"/>
      <c r="X12" s="206"/>
      <c r="Y12" s="140"/>
      <c r="Z12" s="153"/>
      <c r="AA12" s="141"/>
      <c r="AB12" s="142"/>
      <c r="AC12" s="141"/>
      <c r="AD12" s="143"/>
      <c r="AE12" s="144"/>
      <c r="AF12" s="145"/>
      <c r="AG12" s="146"/>
      <c r="AH12" s="146"/>
      <c r="AI12" s="146"/>
      <c r="AJ12" s="141"/>
      <c r="AK12" s="142"/>
      <c r="AL12" s="141"/>
      <c r="AM12" s="143"/>
      <c r="AN12" s="144"/>
      <c r="AO12" s="145"/>
      <c r="AP12" s="146"/>
      <c r="AQ12" s="146"/>
      <c r="AR12" s="146"/>
      <c r="AS12" s="141"/>
      <c r="AT12" s="142"/>
      <c r="AU12" s="141"/>
      <c r="AV12" s="143"/>
      <c r="AW12" s="144"/>
      <c r="AX12" s="145"/>
      <c r="AY12" s="146"/>
      <c r="AZ12" s="146"/>
      <c r="BA12" s="146"/>
      <c r="BB12" s="141"/>
      <c r="BC12" s="142"/>
      <c r="BD12" s="141"/>
      <c r="BE12" s="143"/>
      <c r="BF12" s="144"/>
      <c r="BG12" s="145"/>
      <c r="BH12" s="146"/>
      <c r="BI12" s="146"/>
      <c r="BJ12" s="146"/>
      <c r="BK12" s="77"/>
      <c r="BL12" s="147"/>
      <c r="BM12" s="141"/>
      <c r="BN12" s="143"/>
      <c r="BO12" s="144"/>
      <c r="BP12" s="145"/>
      <c r="BQ12" s="146"/>
      <c r="BR12" s="146"/>
      <c r="BS12" s="146"/>
      <c r="BT12" s="77"/>
      <c r="BU12" s="147"/>
      <c r="BV12" s="141"/>
      <c r="BW12" s="143"/>
      <c r="BX12" s="144"/>
      <c r="BY12" s="145"/>
      <c r="BZ12" s="146"/>
      <c r="CA12" s="146"/>
      <c r="CB12" s="146"/>
      <c r="CC12" s="77"/>
      <c r="CD12" s="147"/>
      <c r="CE12" s="141"/>
      <c r="CF12" s="143"/>
      <c r="CG12" s="144"/>
      <c r="CH12" s="145"/>
      <c r="CI12" s="146"/>
      <c r="CJ12" s="146"/>
      <c r="CK12" s="146"/>
      <c r="CL12" s="148"/>
      <c r="CM12" s="144"/>
      <c r="CN12" s="144"/>
      <c r="CO12" s="144"/>
      <c r="CP12" s="149"/>
    </row>
    <row r="13" spans="1:96">
      <c r="A13" s="70">
        <f>Y13</f>
        <v>0.018046663515662</v>
      </c>
      <c r="B13" s="154"/>
      <c r="C13" s="154"/>
      <c r="D13" s="154"/>
      <c r="E13" s="155" t="s">
        <v>71</v>
      </c>
      <c r="F13" s="155"/>
      <c r="G13" s="204">
        <f>SUM(G6:G12)</f>
        <v>2327300</v>
      </c>
      <c r="H13" s="204"/>
      <c r="I13" s="154">
        <f>SUM(I6:I12)</f>
        <v>98</v>
      </c>
      <c r="J13" s="154">
        <f>SUM(J6:J12)</f>
        <v>0</v>
      </c>
      <c r="K13" s="154">
        <f>SUM(K6:K12)</f>
        <v>786</v>
      </c>
      <c r="L13" s="154">
        <f>SUM(L6:L12)</f>
        <v>37</v>
      </c>
      <c r="M13" s="154">
        <f>SUM(M6:M12)</f>
        <v>33</v>
      </c>
      <c r="N13" s="156">
        <f>IFERROR(L13/K13,"-")</f>
        <v>0.047073791348601</v>
      </c>
      <c r="O13" s="157">
        <f>SUM(O6:O12)</f>
        <v>6</v>
      </c>
      <c r="P13" s="157">
        <f>SUM(P6:P12)</f>
        <v>3</v>
      </c>
      <c r="Q13" s="156">
        <f>IFERROR(O13/L13,"-")</f>
        <v>0.16216216216216</v>
      </c>
      <c r="R13" s="158">
        <f>IFERROR(G13/L13,"-")</f>
        <v>62900</v>
      </c>
      <c r="S13" s="159">
        <f>SUM(S6:S12)</f>
        <v>2</v>
      </c>
      <c r="T13" s="156">
        <f>IFERROR(S13/L13,"-")</f>
        <v>0.054054054054054</v>
      </c>
      <c r="U13" s="209">
        <f>SUM(U6:U12)</f>
        <v>42000</v>
      </c>
      <c r="V13" s="209">
        <f>IFERROR(U13/L13,"-")</f>
        <v>1135.1351351351</v>
      </c>
      <c r="W13" s="209">
        <f>IFERROR(U13/S13,"-")</f>
        <v>21000</v>
      </c>
      <c r="X13" s="209">
        <f>U13-G13</f>
        <v>-2285300</v>
      </c>
      <c r="Y13" s="160">
        <f>U13/G13</f>
        <v>0.018046663515662</v>
      </c>
      <c r="Z13" s="161"/>
      <c r="AA13" s="162"/>
      <c r="AB13" s="162"/>
      <c r="AC13" s="162"/>
      <c r="AD13" s="162"/>
      <c r="AE13" s="162"/>
      <c r="AF13" s="162"/>
      <c r="AG13" s="162"/>
      <c r="AH13" s="162"/>
      <c r="AI13" s="162"/>
      <c r="AJ13" s="162"/>
      <c r="AK13" s="162"/>
      <c r="AL13" s="162"/>
      <c r="AM13" s="162"/>
      <c r="AN13" s="162"/>
      <c r="AO13" s="162"/>
      <c r="AP13" s="162"/>
      <c r="AQ13" s="162"/>
      <c r="AR13" s="162"/>
      <c r="AS13" s="162"/>
      <c r="AT13" s="162"/>
      <c r="AU13" s="162"/>
      <c r="AV13" s="162"/>
      <c r="AW13" s="162"/>
      <c r="AX13" s="162"/>
      <c r="AY13" s="162"/>
      <c r="AZ13" s="162"/>
      <c r="BA13" s="162"/>
      <c r="BB13" s="162"/>
      <c r="BC13" s="162"/>
      <c r="BD13" s="162"/>
      <c r="BE13" s="162"/>
      <c r="BF13" s="162"/>
      <c r="BG13" s="162"/>
      <c r="BH13" s="162"/>
      <c r="BI13" s="162"/>
      <c r="BJ13" s="162"/>
      <c r="BK13" s="162"/>
      <c r="BL13" s="162"/>
      <c r="BM13" s="162"/>
      <c r="BN13" s="162"/>
      <c r="BO13" s="162"/>
      <c r="BP13" s="162"/>
      <c r="BQ13" s="162"/>
      <c r="BR13" s="162"/>
      <c r="BS13" s="162"/>
      <c r="BT13" s="162"/>
      <c r="BU13" s="162"/>
      <c r="BV13" s="162"/>
      <c r="BW13" s="162"/>
      <c r="BX13" s="162"/>
      <c r="BY13" s="162"/>
      <c r="BZ13" s="162"/>
      <c r="CA13" s="162"/>
      <c r="CB13" s="162"/>
      <c r="CC13" s="162"/>
      <c r="CD13" s="162"/>
      <c r="CE13" s="162"/>
      <c r="CF13" s="162"/>
      <c r="CG13" s="162"/>
      <c r="CH13" s="162"/>
      <c r="CI13" s="162"/>
      <c r="CJ13" s="162"/>
      <c r="CK13" s="162"/>
      <c r="CL13" s="162"/>
      <c r="CM13" s="162"/>
      <c r="CN13" s="162"/>
      <c r="CO13" s="162"/>
      <c r="CP13" s="1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AA3:AI3"/>
    <mergeCell ref="AJ3:AR3"/>
    <mergeCell ref="AS3:BA3"/>
    <mergeCell ref="BB3:BJ3"/>
    <mergeCell ref="BT3:CB3"/>
    <mergeCell ref="CC3:CK3"/>
    <mergeCell ref="CN3:CO3"/>
    <mergeCell ref="CP3:CP4"/>
    <mergeCell ref="AA2:CK2"/>
    <mergeCell ref="CL2:CL4"/>
    <mergeCell ref="CM2:CM4"/>
    <mergeCell ref="CN2:CP2"/>
    <mergeCell ref="BK3:BS3"/>
    <mergeCell ref="A6:A6"/>
    <mergeCell ref="G6:G6"/>
    <mergeCell ref="H6:H6"/>
    <mergeCell ref="R6:R6"/>
    <mergeCell ref="X6:X6"/>
    <mergeCell ref="Y6:Y6"/>
    <mergeCell ref="A7:A7"/>
    <mergeCell ref="G7:G7"/>
    <mergeCell ref="H7:H7"/>
    <mergeCell ref="R7:R7"/>
    <mergeCell ref="X7:X7"/>
    <mergeCell ref="Y7:Y7"/>
    <mergeCell ref="A8:A8"/>
    <mergeCell ref="G8:G8"/>
    <mergeCell ref="H8:H8"/>
    <mergeCell ref="R8:R8"/>
    <mergeCell ref="X8:X8"/>
    <mergeCell ref="Y8:Y8"/>
    <mergeCell ref="A9:A9"/>
    <mergeCell ref="G9:G9"/>
    <mergeCell ref="H9:H9"/>
    <mergeCell ref="R9:R9"/>
    <mergeCell ref="X9:X9"/>
    <mergeCell ref="Y9:Y9"/>
    <mergeCell ref="A10:A10"/>
    <mergeCell ref="G10:G10"/>
    <mergeCell ref="H10:H10"/>
    <mergeCell ref="R10:R10"/>
    <mergeCell ref="X10:X10"/>
    <mergeCell ref="Y10:Y10"/>
  </mergeCells>
  <conditionalFormatting sqref="G2:J2">
    <cfRule type="expression" dxfId="2" priority="1">
      <formula>WEEKDAY(G2)=7</formula>
    </cfRule>
  </conditionalFormatting>
  <conditionalFormatting sqref="G2:J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アフィリエイト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