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<sst xmlns="http://schemas.openxmlformats.org/spreadsheetml/2006/main" uniqueCount="80">
  <si>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</si>
  <si>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</si>
  <si>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</si>
  <si>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</si>
  <si>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</si>
  <si>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</si>
  <si>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</si>
  <si>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</si>
  <si>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</si>
  <si>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</si>
  <si>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</si>
  <si>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</si>
  <si>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</si>
  <si>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</si>
  <si>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</si>
  <si>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</si>
  <si>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</si>
  <si>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</si>
  <si>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</si>
  <si>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</si>
  <si>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</si>
  <si>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</si>
  <si>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</si>
  <si>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</si>
  <si>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リスティング</t>
  </si>
  <si>
    <t>03月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</si>
  <si>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</si>
  <si>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</si>
  <si>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</si>
  <si>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</si>
  <si>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</si>
  <si>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</si>
  <si>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</si>
  <si>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</si>
  <si>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</si>
  <si>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</si>
  <si>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</si>
  <si>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</si>
  <si>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</si>
  <si>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</si>
  <si>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</si>
  <si>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</si>
  <si>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</si>
  <si>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</si>
  <si>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</si>
  <si>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</si>
  <si>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</si>
  <si>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</si>
  <si>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</si>
  <si>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</si>
  <si>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</si>
  <si>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</si>
  <si>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</si>
  <si>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</si>
  <si>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</si>
  <si>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</si>
  <si>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</si>
  <si>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</si>
  <si>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</si>
  <si>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</si>
  <si>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</si>
  <si>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pk288</t>
  </si>
  <si>
    <t>文友舎</t>
  </si>
  <si>
    <t>DVD漫画たかし</t>
  </si>
  <si>
    <t>毎月売</t>
  </si>
  <si>
    <t>lp02</t>
  </si>
  <si>
    <t>EXCITING MAX!SPECIAL</t>
  </si>
  <si>
    <t>DVD袋裏1C+コンテンツ枠</t>
  </si>
  <si>
    <t>3月11日(月)</t>
  </si>
  <si>
    <t>pk289</t>
  </si>
  <si>
    <t>空電</t>
  </si>
  <si>
    <t>DVD TOTAL</t>
  </si>
  <si>
    <t>●リスティング 広告</t>
  </si>
  <si>
    <t>UA</t>
  </si>
  <si>
    <t>adyd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</si>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</sst>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2</v>
      </c>
      <c r="D6" s="329">
        <v>150000</v>
      </c>
      <c r="E6" s="79">
        <v>0</v>
      </c>
      <c r="F6" s="79">
        <v>0</v>
      </c>
      <c r="G6" s="79">
        <v>0</v>
      </c>
      <c r="H6" s="89">
        <v>0</v>
      </c>
      <c r="I6" s="90">
        <v>0</v>
      </c>
      <c r="J6" s="143">
        <f>H6+I6</f>
        <v>0</v>
      </c>
      <c r="K6" s="80" t="str">
        <f>IFERROR(J6/G6,"-")</f>
        <v>-</v>
      </c>
      <c r="L6" s="79">
        <v>0</v>
      </c>
      <c r="M6" s="79">
        <v>0</v>
      </c>
      <c r="N6" s="80" t="str">
        <f>IFERROR(L6/J6,"-")</f>
        <v>-</v>
      </c>
      <c r="O6" s="81" t="str">
        <f>IFERROR(D6/J6,"-")</f>
        <v>-</v>
      </c>
      <c r="P6" s="82">
        <v>0</v>
      </c>
      <c r="Q6" s="80" t="str">
        <f>IFERROR(P6/J6,"-")</f>
        <v>-</v>
      </c>
      <c r="R6" s="334">
        <v>0</v>
      </c>
      <c r="S6" s="335" t="str">
        <f>IFERROR(R6/J6,"-")</f>
        <v>-</v>
      </c>
      <c r="T6" s="335" t="str">
        <f>IFERROR(R6/P6,"-")</f>
        <v>-</v>
      </c>
      <c r="U6" s="329">
        <f>IFERROR(R6-D6,"-")</f>
        <v>-150000</v>
      </c>
      <c r="V6" s="83">
        <f>R6/D6</f>
        <v>0</v>
      </c>
      <c r="W6" s="77"/>
      <c r="X6" s="142"/>
    </row>
    <row r="7" spans="1:24">
      <c r="A7" s="78"/>
      <c r="B7" s="84" t="s">
        <v>24</v>
      </c>
      <c r="C7" s="84">
        <v>2</v>
      </c>
      <c r="D7" s="329">
        <v>0</v>
      </c>
      <c r="E7" s="79">
        <v>0</v>
      </c>
      <c r="F7" s="79">
        <v>0</v>
      </c>
      <c r="G7" s="79">
        <v>0</v>
      </c>
      <c r="H7" s="89">
        <v>0</v>
      </c>
      <c r="I7" s="90">
        <v>0</v>
      </c>
      <c r="J7" s="143">
        <f>H7+I7</f>
        <v>0</v>
      </c>
      <c r="K7" s="80" t="str">
        <f>IFERROR(J7/G7,"-")</f>
        <v>-</v>
      </c>
      <c r="L7" s="79">
        <v>0</v>
      </c>
      <c r="M7" s="79">
        <v>0</v>
      </c>
      <c r="N7" s="80" t="str">
        <f>IFERROR(L7/J7,"-")</f>
        <v>-</v>
      </c>
      <c r="O7" s="81" t="str">
        <f>IFERROR(D7/J7,"-")</f>
        <v>-</v>
      </c>
      <c r="P7" s="82">
        <v>0</v>
      </c>
      <c r="Q7" s="80" t="str">
        <f>IFERROR(P7/J7,"-")</f>
        <v>-</v>
      </c>
      <c r="R7" s="334">
        <v>0</v>
      </c>
      <c r="S7" s="335" t="str">
        <f>IFERROR(R7/J7,"-")</f>
        <v>-</v>
      </c>
      <c r="T7" s="335" t="str">
        <f>IFERROR(R7/P7,"-")</f>
        <v>-</v>
      </c>
      <c r="U7" s="329">
        <f>IFERROR(R7-D7,"-")</f>
        <v>0</v>
      </c>
      <c r="V7" s="83" t="str">
        <f>R7/D7</f>
        <v>0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150000</v>
      </c>
      <c r="E10" s="41">
        <f>SUM(E6:E8)</f>
        <v>0</v>
      </c>
      <c r="F10" s="41">
        <f>SUM(F6:F8)</f>
        <v>0</v>
      </c>
      <c r="G10" s="41">
        <f>SUM(G6:G8)</f>
        <v>0</v>
      </c>
      <c r="H10" s="41">
        <f>SUM(H6:H8)</f>
        <v>0</v>
      </c>
      <c r="I10" s="41">
        <f>SUM(I6:I8)</f>
        <v>0</v>
      </c>
      <c r="J10" s="41">
        <f>SUM(J6:J8)</f>
        <v>0</v>
      </c>
      <c r="K10" s="42" t="str">
        <f>IFERROR(J10/G10,"-")</f>
        <v>-</v>
      </c>
      <c r="L10" s="76">
        <f>SUM(L6:L8)</f>
        <v>0</v>
      </c>
      <c r="M10" s="76">
        <f>SUM(M6:M8)</f>
        <v>0</v>
      </c>
      <c r="N10" s="42" t="str">
        <f>IFERROR(L10/J10,"-")</f>
        <v>-</v>
      </c>
      <c r="O10" s="43" t="str">
        <f>IFERROR(D10/J10,"-")</f>
        <v>-</v>
      </c>
      <c r="P10" s="44">
        <f>SUM(P6:P8)</f>
        <v>0</v>
      </c>
      <c r="Q10" s="42" t="str">
        <f>IFERROR(P10/J10,"-")</f>
        <v>-</v>
      </c>
      <c r="R10" s="332">
        <f>SUM(R6:R8)</f>
        <v>0</v>
      </c>
      <c r="S10" s="332" t="str">
        <f>IFERROR(R10/J10,"-")</f>
        <v>-</v>
      </c>
      <c r="T10" s="332" t="str">
        <f>IFERROR(R10/P10,"-")</f>
        <v>-</v>
      </c>
      <c r="U10" s="332">
        <f>SUM(U6:U8)</f>
        <v>-150000</v>
      </c>
      <c r="V10" s="45">
        <f>IFERROR(R10/D10,"-")</f>
        <v>0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6" t="s">
        <v>61</v>
      </c>
      <c r="C6" s="346" t="s">
        <v>62</v>
      </c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88" t="s">
        <v>68</v>
      </c>
      <c r="J6" s="329">
        <v>150000</v>
      </c>
      <c r="K6" s="79"/>
      <c r="L6" s="79"/>
      <c r="M6" s="79"/>
      <c r="N6" s="89"/>
      <c r="O6" s="90"/>
      <c r="P6" s="91">
        <f>N6+O6</f>
        <v>0</v>
      </c>
      <c r="Q6" s="80" t="str">
        <f>IFERROR(P6/M6,"-")</f>
        <v>-</v>
      </c>
      <c r="R6" s="79"/>
      <c r="S6" s="79"/>
      <c r="T6" s="80" t="str">
        <f>IFERROR(R6/(P6),"-")</f>
        <v>-</v>
      </c>
      <c r="U6" s="335" t="str">
        <f>IFERROR(J6/SUM(N6:O7),"-")</f>
        <v>-</v>
      </c>
      <c r="V6" s="82"/>
      <c r="W6" s="80" t="str">
        <f>IF(P6=0,"-",V6/P6)</f>
        <v>-</v>
      </c>
      <c r="X6" s="334"/>
      <c r="Y6" s="335" t="str">
        <f>IFERROR(X6/P6,"-")</f>
        <v>-</v>
      </c>
      <c r="Z6" s="335" t="str">
        <f>IFERROR(X6/V6,"-")</f>
        <v>-</v>
      </c>
      <c r="AA6" s="329">
        <f>SUM(X6:X7)-SUM(J6:J7)</f>
        <v>-150000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/>
      <c r="CP6" s="139"/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/>
      <c r="E7" s="346"/>
      <c r="F7" s="346" t="s">
        <v>70</v>
      </c>
      <c r="G7" s="88"/>
      <c r="H7" s="88"/>
      <c r="I7" s="88"/>
      <c r="J7" s="329"/>
      <c r="K7" s="79"/>
      <c r="L7" s="79"/>
      <c r="M7" s="79"/>
      <c r="N7" s="89"/>
      <c r="O7" s="90"/>
      <c r="P7" s="91">
        <f>N7+O7</f>
        <v>0</v>
      </c>
      <c r="Q7" s="80" t="str">
        <f>IFERROR(P7/M7,"-")</f>
        <v>-</v>
      </c>
      <c r="R7" s="79"/>
      <c r="S7" s="79"/>
      <c r="T7" s="80" t="str">
        <f>IFERROR(R7/(P7),"-")</f>
        <v>-</v>
      </c>
      <c r="U7" s="335"/>
      <c r="V7" s="82"/>
      <c r="W7" s="80" t="str">
        <f>IF(P7=0,"-",V7/P7)</f>
        <v>-</v>
      </c>
      <c r="X7" s="334"/>
      <c r="Y7" s="335" t="str">
        <f>IFERROR(X7/P7,"-")</f>
        <v>-</v>
      </c>
      <c r="Z7" s="335" t="str">
        <f>IFERROR(X7/V7,"-")</f>
        <v>-</v>
      </c>
      <c r="AA7" s="329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/>
      <c r="CP7" s="139"/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71</v>
      </c>
      <c r="H10" s="40"/>
      <c r="I10" s="40"/>
      <c r="J10" s="332">
        <f>SUM(J6:J9)</f>
        <v>150000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1">
        <f>SUM(O6:O9)</f>
        <v>0</v>
      </c>
      <c r="P10" s="41">
        <f>SUM(P6:P9)</f>
        <v>0</v>
      </c>
      <c r="Q10" s="42" t="str">
        <f>IFERROR(P10/M10,"-")</f>
        <v>-</v>
      </c>
      <c r="R10" s="76">
        <f>SUM(R6:R9)</f>
        <v>0</v>
      </c>
      <c r="S10" s="76">
        <f>SUM(S6:S9)</f>
        <v>0</v>
      </c>
      <c r="T10" s="42" t="str">
        <f>IFERROR(R10/P10,"-")</f>
        <v>-</v>
      </c>
      <c r="U10" s="337" t="str">
        <f>IFERROR(J10/P10,"-")</f>
        <v>-</v>
      </c>
      <c r="V10" s="44">
        <f>SUM(V6:V9)</f>
        <v>0</v>
      </c>
      <c r="W10" s="42" t="str">
        <f>IFERROR(V10/P10,"-")</f>
        <v>-</v>
      </c>
      <c r="X10" s="332">
        <f>SUM(X6:X9)</f>
        <v>0</v>
      </c>
      <c r="Y10" s="332" t="str">
        <f>IFERROR(X10/P10,"-")</f>
        <v>-</v>
      </c>
      <c r="Z10" s="332" t="str">
        <f>IFERROR(X10/V10,"-")</f>
        <v>-</v>
      </c>
      <c r="AA10" s="332">
        <f>X10-J10</f>
        <v>-150000</v>
      </c>
      <c r="AB10" s="45">
        <f>X10/J10</f>
        <v>0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72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73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6" t="s">
        <v>74</v>
      </c>
      <c r="C6" s="346"/>
      <c r="D6" s="346"/>
      <c r="E6" s="175" t="s">
        <v>75</v>
      </c>
      <c r="F6" s="175" t="s">
        <v>76</v>
      </c>
      <c r="G6" s="339">
        <v>0</v>
      </c>
      <c r="H6" s="176"/>
      <c r="I6" s="176"/>
      <c r="J6" s="176"/>
      <c r="K6" s="177">
        <v>0</v>
      </c>
      <c r="L6" s="178" t="str">
        <f>IFERROR(K6/J6,"-")</f>
        <v>-</v>
      </c>
      <c r="M6" s="176"/>
      <c r="N6" s="176"/>
      <c r="O6" s="178" t="str">
        <f>IFERROR(M6/(K6),"-")</f>
        <v>-</v>
      </c>
      <c r="P6" s="179" t="str">
        <f>IFERROR(G6/SUM(K6:K6),"-")</f>
        <v>-</v>
      </c>
      <c r="Q6" s="180"/>
      <c r="R6" s="178" t="str">
        <f>IF(K6=0,"-",Q6/K6)</f>
        <v>-</v>
      </c>
      <c r="S6" s="344"/>
      <c r="T6" s="345" t="str">
        <f>IFERROR(S6/K6,"-")</f>
        <v>-</v>
      </c>
      <c r="U6" s="345" t="str">
        <f>IFERROR(S6/Q6,"-")</f>
        <v>-</v>
      </c>
      <c r="V6" s="339">
        <f>SUM(S6:S6)-SUM(G6:G6)</f>
        <v>0</v>
      </c>
      <c r="W6" s="182" t="str">
        <f>SUM(S6:S6)/SUM(G6:G6)</f>
        <v>0</v>
      </c>
      <c r="Y6" s="183"/>
      <c r="Z6" s="184" t="str">
        <f>IF(K6=0,"",IF(Y6=0,"",(Y6/K6)))</f>
        <v/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 t="str">
        <f>IF(K6=0,"",IF(AH6=0,"",(AH6/K6)))</f>
        <v/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/>
      <c r="AR6" s="196" t="str">
        <f>IF(K6=0,"",IF(AQ6=0,"",(AQ6/K6)))</f>
        <v/>
      </c>
      <c r="AS6" s="195"/>
      <c r="AT6" s="197" t="str">
        <f>IFERROR(AS6/AQ6,"-")</f>
        <v>-</v>
      </c>
      <c r="AU6" s="198"/>
      <c r="AV6" s="199" t="str">
        <f>IFERROR(AU6/AQ6,"-")</f>
        <v>-</v>
      </c>
      <c r="AW6" s="200"/>
      <c r="AX6" s="200"/>
      <c r="AY6" s="200"/>
      <c r="AZ6" s="201"/>
      <c r="BA6" s="202" t="str">
        <f>IF(K6=0,"",IF(AZ6=0,"",(AZ6/K6)))</f>
        <v/>
      </c>
      <c r="BB6" s="201"/>
      <c r="BC6" s="203" t="str">
        <f>IFERROR(BB6/AZ6,"-")</f>
        <v>-</v>
      </c>
      <c r="BD6" s="204"/>
      <c r="BE6" s="205" t="str">
        <f>IFERROR(BD6/AZ6,"-")</f>
        <v>-</v>
      </c>
      <c r="BF6" s="206"/>
      <c r="BG6" s="206"/>
      <c r="BH6" s="206"/>
      <c r="BI6" s="207"/>
      <c r="BJ6" s="208" t="str">
        <f>IF(K6=0,"",IF(BI6=0,"",(BI6/K6)))</f>
        <v/>
      </c>
      <c r="BK6" s="209"/>
      <c r="BL6" s="210" t="str">
        <f>IFERROR(BK6/BI6,"-")</f>
        <v>-</v>
      </c>
      <c r="BM6" s="211"/>
      <c r="BN6" s="212" t="str">
        <f>IFERROR(BM6/BI6,"-")</f>
        <v>-</v>
      </c>
      <c r="BO6" s="213"/>
      <c r="BP6" s="213"/>
      <c r="BQ6" s="213"/>
      <c r="BR6" s="214"/>
      <c r="BS6" s="215" t="str">
        <f>IF(K6=0,"",IF(BR6=0,"",(BR6/K6)))</f>
        <v/>
      </c>
      <c r="BT6" s="216"/>
      <c r="BU6" s="217" t="str">
        <f>IFERROR(BT6/BR6,"-")</f>
        <v>-</v>
      </c>
      <c r="BV6" s="218"/>
      <c r="BW6" s="219" t="str">
        <f>IFERROR(BV6/BR6,"-")</f>
        <v>-</v>
      </c>
      <c r="BX6" s="220"/>
      <c r="BY6" s="220"/>
      <c r="BZ6" s="220"/>
      <c r="CA6" s="221"/>
      <c r="CB6" s="222" t="str">
        <f>IF(K6=0,"",IF(CA6=0,"",(CA6/K6)))</f>
        <v/>
      </c>
      <c r="CC6" s="223"/>
      <c r="CD6" s="224" t="str">
        <f>IFERROR(CC6/CA6,"-")</f>
        <v>-</v>
      </c>
      <c r="CE6" s="225"/>
      <c r="CF6" s="226" t="str">
        <f>IFERROR(CE6/CA6,"-")</f>
        <v>-</v>
      </c>
      <c r="CG6" s="227"/>
      <c r="CH6" s="227"/>
      <c r="CI6" s="227"/>
      <c r="CJ6" s="228"/>
      <c r="CK6" s="229"/>
      <c r="CL6" s="229"/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77</v>
      </c>
      <c r="C7" s="346"/>
      <c r="D7" s="346"/>
      <c r="E7" s="175" t="s">
        <v>78</v>
      </c>
      <c r="F7" s="175" t="s">
        <v>76</v>
      </c>
      <c r="G7" s="339">
        <v>0</v>
      </c>
      <c r="H7" s="176"/>
      <c r="I7" s="176"/>
      <c r="J7" s="176"/>
      <c r="K7" s="177">
        <v>0</v>
      </c>
      <c r="L7" s="178" t="str">
        <f>IFERROR(K7/J7,"-")</f>
        <v>-</v>
      </c>
      <c r="M7" s="176"/>
      <c r="N7" s="176"/>
      <c r="O7" s="178" t="str">
        <f>IFERROR(M7/(K7),"-")</f>
        <v>-</v>
      </c>
      <c r="P7" s="179" t="str">
        <f>IFERROR(G7/SUM(K7:K7),"-")</f>
        <v>-</v>
      </c>
      <c r="Q7" s="180"/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/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79</v>
      </c>
      <c r="F10" s="250"/>
      <c r="G10" s="342">
        <f>SUM(G6:G9)</f>
        <v>0</v>
      </c>
      <c r="H10" s="249">
        <f>SUM(H6:H9)</f>
        <v>0</v>
      </c>
      <c r="I10" s="249">
        <f>SUM(I6:I9)</f>
        <v>0</v>
      </c>
      <c r="J10" s="249">
        <f>SUM(J6:J9)</f>
        <v>0</v>
      </c>
      <c r="K10" s="249">
        <f>SUM(K6:K9)</f>
        <v>0</v>
      </c>
      <c r="L10" s="251" t="str">
        <f>IFERROR(K10/J10,"-")</f>
        <v>-</v>
      </c>
      <c r="M10" s="252">
        <f>SUM(M6:M9)</f>
        <v>0</v>
      </c>
      <c r="N10" s="252">
        <f>SUM(N6:N9)</f>
        <v>0</v>
      </c>
      <c r="O10" s="251" t="str">
        <f>IFERROR(M10/K10,"-")</f>
        <v>-</v>
      </c>
      <c r="P10" s="253" t="str">
        <f>IFERROR(G10/K10,"-")</f>
        <v>-</v>
      </c>
      <c r="Q10" s="254">
        <f>SUM(Q6:Q9)</f>
        <v>0</v>
      </c>
      <c r="R10" s="251" t="str">
        <f>IFERROR(Q10/K10,"-")</f>
        <v>-</v>
      </c>
      <c r="S10" s="342">
        <f>SUM(S6:S9)</f>
        <v>0</v>
      </c>
      <c r="T10" s="342" t="str">
        <f>IFERROR(S10/K10,"-")</f>
        <v>-</v>
      </c>
      <c r="U10" s="342" t="str">
        <f>IFERROR(S10/Q10,"-")</f>
        <v>-</v>
      </c>
      <c r="V10" s="342">
        <f>S10-G10</f>
        <v>0</v>
      </c>
      <c r="W10" s="255" t="str">
        <f>S10/G10</f>
        <v>0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