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<sst xmlns="http://schemas.openxmlformats.org/spreadsheetml/2006/main" uniqueCount="63">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</sst>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1239160</v>
      </c>
      <c r="E6" s="34">
        <v>1899</v>
      </c>
      <c r="F6" s="34">
        <v>0</v>
      </c>
      <c r="G6" s="34">
        <v>24302</v>
      </c>
      <c r="H6" s="41">
        <v>441</v>
      </c>
      <c r="I6" s="42">
        <v>0</v>
      </c>
      <c r="J6" s="45">
        <f>H6+I6</f>
        <v>441</v>
      </c>
      <c r="K6" s="35">
        <f>IFERROR(J6/G6,"-")</f>
        <v>0.01814665459633</v>
      </c>
      <c r="L6" s="34">
        <v>324</v>
      </c>
      <c r="M6" s="34">
        <v>98</v>
      </c>
      <c r="N6" s="35">
        <f>IFERROR(L6/J6,"-")</f>
        <v>0.73469387755102</v>
      </c>
      <c r="O6" s="36">
        <f>IFERROR(D6/J6,"-")</f>
        <v>2809.8866213152</v>
      </c>
      <c r="P6" s="37">
        <v>66</v>
      </c>
      <c r="Q6" s="35">
        <f>IFERROR(P6/J6,"-")</f>
        <v>0.14965986394558</v>
      </c>
      <c r="R6" s="203">
        <v>1108000</v>
      </c>
      <c r="S6" s="204">
        <f>IFERROR(R6/J6,"-")</f>
        <v>2512.4716553288</v>
      </c>
      <c r="T6" s="204">
        <f>IFERROR(R6/P6,"-")</f>
        <v>16787.878787879</v>
      </c>
      <c r="U6" s="198">
        <f>IFERROR(R6-D6,"-")</f>
        <v>-131160</v>
      </c>
      <c r="V6" s="38">
        <f>R6/D6</f>
        <v>0.8941541043933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1239160</v>
      </c>
      <c r="E9" s="21">
        <f>SUM(E6:E7)</f>
        <v>1899</v>
      </c>
      <c r="F9" s="21">
        <f>SUM(F6:F7)</f>
        <v>0</v>
      </c>
      <c r="G9" s="21">
        <f>SUM(G6:G7)</f>
        <v>24302</v>
      </c>
      <c r="H9" s="21">
        <f>SUM(H6:H7)</f>
        <v>441</v>
      </c>
      <c r="I9" s="21">
        <f>SUM(I6:I7)</f>
        <v>0</v>
      </c>
      <c r="J9" s="21">
        <f>SUM(J6:J7)</f>
        <v>441</v>
      </c>
      <c r="K9" s="22">
        <f>IFERROR(J9/G9,"-")</f>
        <v>0.01814665459633</v>
      </c>
      <c r="L9" s="31">
        <f>SUM(L6:L7)</f>
        <v>324</v>
      </c>
      <c r="M9" s="31">
        <f>SUM(M6:M7)</f>
        <v>98</v>
      </c>
      <c r="N9" s="22">
        <f>IFERROR(L9/J9,"-")</f>
        <v>0.73469387755102</v>
      </c>
      <c r="O9" s="23">
        <f>IFERROR(D9/J9,"-")</f>
        <v>2809.8866213152</v>
      </c>
      <c r="P9" s="24">
        <f>SUM(P6:P7)</f>
        <v>66</v>
      </c>
      <c r="Q9" s="22">
        <f>IFERROR(P9/J9,"-")</f>
        <v>0.14965986394558</v>
      </c>
      <c r="R9" s="201">
        <f>SUM(R6:R7)</f>
        <v>1108000</v>
      </c>
      <c r="S9" s="201">
        <f>IFERROR(R9/J9,"-")</f>
        <v>2512.4716553288</v>
      </c>
      <c r="T9" s="201">
        <f>IFERROR(R9/P9,"-")</f>
        <v>16787.878787879</v>
      </c>
      <c r="U9" s="201">
        <f>SUM(U6:U7)</f>
        <v>-131160</v>
      </c>
      <c r="V9" s="25">
        <f>IFERROR(R9/D9,"-")</f>
        <v>0.8941541043933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0.88608412150166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1239160</v>
      </c>
      <c r="H6" s="78">
        <v>1897</v>
      </c>
      <c r="I6" s="78">
        <v>0</v>
      </c>
      <c r="J6" s="78">
        <v>24297</v>
      </c>
      <c r="K6" s="79">
        <v>440</v>
      </c>
      <c r="L6" s="80">
        <f>IFERROR(K6/J6,"-")</f>
        <v>0.018109231592378</v>
      </c>
      <c r="M6" s="78">
        <v>323</v>
      </c>
      <c r="N6" s="78">
        <v>98</v>
      </c>
      <c r="O6" s="80">
        <f>IFERROR(M6/(K6),"-")</f>
        <v>0.73409090909091</v>
      </c>
      <c r="P6" s="81">
        <f>IFERROR(G6/SUM(K6:K6),"-")</f>
        <v>2816.2727272727</v>
      </c>
      <c r="Q6" s="82">
        <v>65</v>
      </c>
      <c r="R6" s="80">
        <f>IF(K6=0,"-",Q6/K6)</f>
        <v>0.14772727272727</v>
      </c>
      <c r="S6" s="212">
        <v>1098000</v>
      </c>
      <c r="T6" s="213">
        <f>IFERROR(S6/K6,"-")</f>
        <v>2495.4545454545</v>
      </c>
      <c r="U6" s="213">
        <f>IFERROR(S6/Q6,"-")</f>
        <v>16892.307692308</v>
      </c>
      <c r="V6" s="207">
        <f>SUM(S6:S6)-SUM(G6:G6)</f>
        <v>-141160</v>
      </c>
      <c r="W6" s="84">
        <f>SUM(S6:S6)/SUM(G6:G6)</f>
        <v>0.88608412150166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0.0045454545454545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16</v>
      </c>
      <c r="BA6" s="104">
        <f>IF(K6=0,"",IF(AZ6=0,"",(AZ6/K6)))</f>
        <v>0.036363636363636</v>
      </c>
      <c r="BB6" s="103">
        <v>3</v>
      </c>
      <c r="BC6" s="105">
        <f>IFERROR(BB6/AZ6,"-")</f>
        <v>0.1875</v>
      </c>
      <c r="BD6" s="106">
        <v>76000</v>
      </c>
      <c r="BE6" s="107">
        <f>IFERROR(BD6/AZ6,"-")</f>
        <v>4750</v>
      </c>
      <c r="BF6" s="108"/>
      <c r="BG6" s="108">
        <v>1</v>
      </c>
      <c r="BH6" s="108">
        <v>2</v>
      </c>
      <c r="BI6" s="109">
        <v>160</v>
      </c>
      <c r="BJ6" s="110">
        <f>IF(K6=0,"",IF(BI6=0,"",(BI6/K6)))</f>
        <v>0.36363636363636</v>
      </c>
      <c r="BK6" s="111">
        <v>22</v>
      </c>
      <c r="BL6" s="112">
        <f>IFERROR(BK6/BI6,"-")</f>
        <v>0.1375</v>
      </c>
      <c r="BM6" s="113">
        <v>297000</v>
      </c>
      <c r="BN6" s="114">
        <f>IFERROR(BM6/BI6,"-")</f>
        <v>1856.25</v>
      </c>
      <c r="BO6" s="115">
        <v>10</v>
      </c>
      <c r="BP6" s="115">
        <v>5</v>
      </c>
      <c r="BQ6" s="115">
        <v>7</v>
      </c>
      <c r="BR6" s="116">
        <v>208</v>
      </c>
      <c r="BS6" s="117">
        <f>IF(K6=0,"",IF(BR6=0,"",(BR6/K6)))</f>
        <v>0.47272727272727</v>
      </c>
      <c r="BT6" s="118">
        <v>26</v>
      </c>
      <c r="BU6" s="119">
        <f>IFERROR(BT6/BR6,"-")</f>
        <v>0.125</v>
      </c>
      <c r="BV6" s="120">
        <v>604000</v>
      </c>
      <c r="BW6" s="121">
        <f>IFERROR(BV6/BR6,"-")</f>
        <v>2903.8461538462</v>
      </c>
      <c r="BX6" s="122">
        <v>13</v>
      </c>
      <c r="BY6" s="122">
        <v>3</v>
      </c>
      <c r="BZ6" s="122">
        <v>10</v>
      </c>
      <c r="CA6" s="123">
        <v>54</v>
      </c>
      <c r="CB6" s="124">
        <f>IF(K6=0,"",IF(CA6=0,"",(CA6/K6)))</f>
        <v>0.12272727272727</v>
      </c>
      <c r="CC6" s="125">
        <v>14</v>
      </c>
      <c r="CD6" s="126">
        <f>IFERROR(CC6/CA6,"-")</f>
        <v>0.25925925925926</v>
      </c>
      <c r="CE6" s="127">
        <v>121000</v>
      </c>
      <c r="CF6" s="128">
        <f>IFERROR(CE6/CA6,"-")</f>
        <v>2240.7407407407</v>
      </c>
      <c r="CG6" s="129">
        <v>9</v>
      </c>
      <c r="CH6" s="129">
        <v>2</v>
      </c>
      <c r="CI6" s="129">
        <v>3</v>
      </c>
      <c r="CJ6" s="130">
        <v>65</v>
      </c>
      <c r="CK6" s="131">
        <v>1098000</v>
      </c>
      <c r="CL6" s="131">
        <v>198000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2</v>
      </c>
      <c r="I7" s="78">
        <v>0</v>
      </c>
      <c r="J7" s="78">
        <v>5</v>
      </c>
      <c r="K7" s="79">
        <v>1</v>
      </c>
      <c r="L7" s="80">
        <f>IFERROR(K7/J7,"-")</f>
        <v>0.2</v>
      </c>
      <c r="M7" s="78">
        <v>1</v>
      </c>
      <c r="N7" s="78">
        <v>0</v>
      </c>
      <c r="O7" s="80">
        <f>IFERROR(M7/(K7),"-")</f>
        <v>1</v>
      </c>
      <c r="P7" s="81">
        <f>IFERROR(G7/SUM(K7:K7),"-")</f>
        <v>0</v>
      </c>
      <c r="Q7" s="82">
        <v>1</v>
      </c>
      <c r="R7" s="80">
        <f>IF(K7=0,"-",Q7/K7)</f>
        <v>1</v>
      </c>
      <c r="S7" s="212">
        <v>10000</v>
      </c>
      <c r="T7" s="213">
        <f>IFERROR(S7/K7,"-")</f>
        <v>10000</v>
      </c>
      <c r="U7" s="213">
        <f>IFERROR(S7/Q7,"-")</f>
        <v>10000</v>
      </c>
      <c r="V7" s="207">
        <f>SUM(S7:S7)-SUM(G7:G7)</f>
        <v>10000</v>
      </c>
      <c r="W7" s="84" t="str">
        <f>SUM(S7:S7)/SUM(G7:G7)</f>
        <v>0</v>
      </c>
      <c r="Y7" s="85"/>
      <c r="Z7" s="86">
        <f>IF(K7=0,"",IF(Y7=0,"",(Y7/K7)))</f>
        <v>0</v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>
        <v>1</v>
      </c>
      <c r="AI7" s="92">
        <f>IF(K7=0,"",IF(AH7=0,"",(AH7/K7)))</f>
        <v>1</v>
      </c>
      <c r="AJ7" s="91">
        <v>1</v>
      </c>
      <c r="AK7" s="93">
        <f>IFERROR(AJ7/AH7,"-")</f>
        <v>1</v>
      </c>
      <c r="AL7" s="94">
        <v>10000</v>
      </c>
      <c r="AM7" s="95">
        <f>IFERROR(AL7/AH7,"-")</f>
        <v>10000</v>
      </c>
      <c r="AN7" s="96"/>
      <c r="AO7" s="96">
        <v>1</v>
      </c>
      <c r="AP7" s="96"/>
      <c r="AQ7" s="97"/>
      <c r="AR7" s="98">
        <f>IF(K7=0,"",IF(AQ7=0,"",(AQ7/K7)))</f>
        <v>0</v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>
        <f>IF(K7=0,"",IF(AZ7=0,"",(AZ7/K7)))</f>
        <v>0</v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>
        <f>IF(K7=0,"",IF(BI7=0,"",(BI7/K7)))</f>
        <v>0</v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>
        <f>IF(K7=0,"",IF(BR7=0,"",(BR7/K7)))</f>
        <v>0</v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>
        <f>IF(K7=0,"",IF(CA7=0,"",(CA7/K7)))</f>
        <v>0</v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1</v>
      </c>
      <c r="CK7" s="131">
        <v>10000</v>
      </c>
      <c r="CL7" s="131">
        <v>10000</v>
      </c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1239160</v>
      </c>
      <c r="H10" s="151">
        <f>SUM(H6:H9)</f>
        <v>1899</v>
      </c>
      <c r="I10" s="151">
        <f>SUM(I6:I9)</f>
        <v>0</v>
      </c>
      <c r="J10" s="151">
        <f>SUM(J6:J9)</f>
        <v>24302</v>
      </c>
      <c r="K10" s="151">
        <f>SUM(K6:K9)</f>
        <v>441</v>
      </c>
      <c r="L10" s="153">
        <f>IFERROR(K10/J10,"-")</f>
        <v>0.01814665459633</v>
      </c>
      <c r="M10" s="154">
        <f>SUM(M6:M9)</f>
        <v>324</v>
      </c>
      <c r="N10" s="154">
        <f>SUM(N6:N9)</f>
        <v>98</v>
      </c>
      <c r="O10" s="153">
        <f>IFERROR(M10/K10,"-")</f>
        <v>0.73469387755102</v>
      </c>
      <c r="P10" s="155">
        <f>IFERROR(G10/K10,"-")</f>
        <v>2809.8866213152</v>
      </c>
      <c r="Q10" s="156">
        <f>SUM(Q6:Q9)</f>
        <v>66</v>
      </c>
      <c r="R10" s="153">
        <f>IFERROR(Q10/K10,"-")</f>
        <v>0.14965986394558</v>
      </c>
      <c r="S10" s="210">
        <f>SUM(S6:S9)</f>
        <v>1108000</v>
      </c>
      <c r="T10" s="210">
        <f>IFERROR(S10/K10,"-")</f>
        <v>2512.4716553288</v>
      </c>
      <c r="U10" s="210">
        <f>IFERROR(S10/Q10,"-")</f>
        <v>16787.878787879</v>
      </c>
      <c r="V10" s="210">
        <f>S10-G10</f>
        <v>-131160</v>
      </c>
      <c r="W10" s="157">
        <f>S10/G10</f>
        <v>0.8941541043933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