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<sst xmlns="http://schemas.openxmlformats.org/spreadsheetml/2006/main" uniqueCount="85">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</sst>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68000</v>
      </c>
      <c r="E6" s="34">
        <v>107</v>
      </c>
      <c r="F6" s="34">
        <v>0</v>
      </c>
      <c r="G6" s="34">
        <v>926</v>
      </c>
      <c r="H6" s="41">
        <v>40</v>
      </c>
      <c r="I6" s="42">
        <v>0</v>
      </c>
      <c r="J6" s="45">
        <f>H6+I6</f>
        <v>40</v>
      </c>
      <c r="K6" s="35">
        <f>IFERROR(J6/G6,"-")</f>
        <v>0.043196544276458</v>
      </c>
      <c r="L6" s="34">
        <v>1</v>
      </c>
      <c r="M6" s="34">
        <v>7</v>
      </c>
      <c r="N6" s="35">
        <f>IFERROR(L6/J6,"-")</f>
        <v>0.025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-68000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7970755</v>
      </c>
      <c r="E7" s="34">
        <v>4494</v>
      </c>
      <c r="F7" s="34">
        <v>0</v>
      </c>
      <c r="G7" s="34">
        <v>250812</v>
      </c>
      <c r="H7" s="41">
        <v>1737</v>
      </c>
      <c r="I7" s="42">
        <v>22</v>
      </c>
      <c r="J7" s="45">
        <f>H7+I7</f>
        <v>1759</v>
      </c>
      <c r="K7" s="35">
        <f>IFERROR(J7/G7,"-")</f>
        <v>0.0070132210580036</v>
      </c>
      <c r="L7" s="34">
        <v>124</v>
      </c>
      <c r="M7" s="34">
        <v>628</v>
      </c>
      <c r="N7" s="35">
        <f>IFERROR(L7/J7,"-")</f>
        <v>0.070494599204093</v>
      </c>
      <c r="O7" s="36">
        <f>IFERROR(D7/J7,"-")</f>
        <v>4531.4127345082</v>
      </c>
      <c r="P7" s="37">
        <v>236</v>
      </c>
      <c r="Q7" s="35">
        <f>IFERROR(P7/J7,"-")</f>
        <v>0.13416714042069</v>
      </c>
      <c r="R7" s="204">
        <v>7948000</v>
      </c>
      <c r="S7" s="205">
        <f>IFERROR(R7/J7,"-")</f>
        <v>4518.4764070495</v>
      </c>
      <c r="T7" s="205">
        <f>IFERROR(R7/P7,"-")</f>
        <v>33677.966101695</v>
      </c>
      <c r="U7" s="199">
        <f>IFERROR(R7-D7,"-")</f>
        <v>-22755</v>
      </c>
      <c r="V7" s="38">
        <f>R7/D7</f>
        <v>0.9971451888811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8038755</v>
      </c>
      <c r="E10" s="21">
        <f>SUM(E6:E8)</f>
        <v>4601</v>
      </c>
      <c r="F10" s="21">
        <f>SUM(F6:F8)</f>
        <v>0</v>
      </c>
      <c r="G10" s="21">
        <f>SUM(G6:G8)</f>
        <v>251738</v>
      </c>
      <c r="H10" s="21">
        <f>SUM(H6:H8)</f>
        <v>1777</v>
      </c>
      <c r="I10" s="21">
        <f>SUM(I6:I8)</f>
        <v>22</v>
      </c>
      <c r="J10" s="21">
        <f>SUM(J6:J8)</f>
        <v>1799</v>
      </c>
      <c r="K10" s="22">
        <f>IFERROR(J10/G10,"-")</f>
        <v>0.0071463187917597</v>
      </c>
      <c r="L10" s="31">
        <f>SUM(L6:L8)</f>
        <v>125</v>
      </c>
      <c r="M10" s="31">
        <f>SUM(M6:M8)</f>
        <v>635</v>
      </c>
      <c r="N10" s="22">
        <f>IFERROR(L10/J10,"-")</f>
        <v>0.069483046136743</v>
      </c>
      <c r="O10" s="23">
        <f>IFERROR(D10/J10,"-")</f>
        <v>4468.4574763758</v>
      </c>
      <c r="P10" s="24">
        <f>SUM(P6:P8)</f>
        <v>236</v>
      </c>
      <c r="Q10" s="22">
        <f>IFERROR(P10/J10,"-")</f>
        <v>0.13118399110617</v>
      </c>
      <c r="R10" s="202">
        <f>SUM(R6:R8)</f>
        <v>7948000</v>
      </c>
      <c r="S10" s="202">
        <f>IFERROR(R10/J10,"-")</f>
        <v>4418.0100055586</v>
      </c>
      <c r="T10" s="202">
        <f>IFERROR(R10/P10,"-")</f>
        <v>33677.966101695</v>
      </c>
      <c r="U10" s="202">
        <f>SUM(U6:U8)</f>
        <v>-90755</v>
      </c>
      <c r="V10" s="25">
        <f>IFERROR(R10/D10,"-")</f>
        <v>0.9887103164607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68000</v>
      </c>
      <c r="H8" s="208">
        <v>1700</v>
      </c>
      <c r="I8" s="78">
        <v>107</v>
      </c>
      <c r="J8" s="78">
        <v>0</v>
      </c>
      <c r="K8" s="78">
        <v>926</v>
      </c>
      <c r="L8" s="79">
        <v>40</v>
      </c>
      <c r="M8" s="80">
        <v>35</v>
      </c>
      <c r="N8" s="81">
        <f>IFERROR(L8/K8,"-")</f>
        <v>0.043196544276458</v>
      </c>
      <c r="O8" s="78">
        <v>1</v>
      </c>
      <c r="P8" s="78">
        <v>7</v>
      </c>
      <c r="Q8" s="81">
        <f>IFERROR(O8/L8,"-")</f>
        <v>0.025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-68000</v>
      </c>
      <c r="Y8" s="85">
        <f>SUM(U8:U8)/SUM(G8:G8)</f>
        <v>0</v>
      </c>
      <c r="AA8" s="86">
        <v>5</v>
      </c>
      <c r="AB8" s="87">
        <f>IF(L8=0,"",IF(AA8=0,"",(AA8/L8)))</f>
        <v>0.125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1</v>
      </c>
      <c r="AK8" s="93">
        <f>IF(L8=0,"",IF(AJ8=0,"",(AJ8/L8)))</f>
        <v>0.025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3</v>
      </c>
      <c r="AT8" s="99">
        <f>IF(L8=0,"",IF(AS8=0,"",(AS8/L8)))</f>
        <v>0.075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8</v>
      </c>
      <c r="BC8" s="105">
        <f>IF(L8=0,"",IF(BB8=0,"",(BB8/L8)))</f>
        <v>0.2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7</v>
      </c>
      <c r="BL8" s="111">
        <f>IF(L8=0,"",IF(BK8=0,"",(BK8/L8)))</f>
        <v>0.175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12</v>
      </c>
      <c r="BU8" s="118">
        <f>IF(L8=0,"",IF(BT8=0,"",(BT8/L8)))</f>
        <v>0.3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4</v>
      </c>
      <c r="CD8" s="125">
        <f>IF(L8=0,"",IF(CC8=0,"",(CC8/L8)))</f>
        <v>0.1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68000</v>
      </c>
      <c r="H13" s="211"/>
      <c r="I13" s="152">
        <f>SUM(I6:I12)</f>
        <v>107</v>
      </c>
      <c r="J13" s="152">
        <f>SUM(J6:J12)</f>
        <v>0</v>
      </c>
      <c r="K13" s="152">
        <f>SUM(K6:K12)</f>
        <v>926</v>
      </c>
      <c r="L13" s="152">
        <f>SUM(L6:L12)</f>
        <v>40</v>
      </c>
      <c r="M13" s="152">
        <f>SUM(M6:M12)</f>
        <v>35</v>
      </c>
      <c r="N13" s="154">
        <f>IFERROR(L13/K13,"-")</f>
        <v>0.043196544276458</v>
      </c>
      <c r="O13" s="155">
        <f>SUM(O6:O12)</f>
        <v>1</v>
      </c>
      <c r="P13" s="155">
        <f>SUM(P6:P12)</f>
        <v>7</v>
      </c>
      <c r="Q13" s="154">
        <f>IFERROR(O13/L13,"-")</f>
        <v>0.025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-68000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0.9971451888811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7970755</v>
      </c>
      <c r="H6" s="78">
        <v>4494</v>
      </c>
      <c r="I6" s="78">
        <v>0</v>
      </c>
      <c r="J6" s="78">
        <v>250750</v>
      </c>
      <c r="K6" s="79">
        <v>1759</v>
      </c>
      <c r="L6" s="81">
        <f>IFERROR(K6/J6,"-")</f>
        <v>0.0070149551345962</v>
      </c>
      <c r="M6" s="78">
        <v>124</v>
      </c>
      <c r="N6" s="78">
        <v>628</v>
      </c>
      <c r="O6" s="81">
        <f>IFERROR(M6/(K6),"-")</f>
        <v>0.070494599204093</v>
      </c>
      <c r="P6" s="82">
        <f>IFERROR(G6/SUM(K6:K6),"-")</f>
        <v>4531.4127345082</v>
      </c>
      <c r="Q6" s="83">
        <v>236</v>
      </c>
      <c r="R6" s="81">
        <f>IF(K6=0,"-",Q6/K6)</f>
        <v>0.13416714042069</v>
      </c>
      <c r="S6" s="213">
        <v>7948000</v>
      </c>
      <c r="T6" s="214">
        <f>IFERROR(S6/K6,"-")</f>
        <v>4518.4764070495</v>
      </c>
      <c r="U6" s="214">
        <f>IFERROR(S6/Q6,"-")</f>
        <v>33677.966101695</v>
      </c>
      <c r="V6" s="208">
        <f>SUM(S6:S6)-SUM(G6:G6)</f>
        <v>-22755</v>
      </c>
      <c r="W6" s="85">
        <f>SUM(S6:S6)/SUM(G6:G6)</f>
        <v>0.9971451888811</v>
      </c>
      <c r="Y6" s="86">
        <v>1</v>
      </c>
      <c r="Z6" s="87">
        <f>IF(K6=0,"",IF(Y6=0,"",(Y6/K6)))</f>
        <v>0.00056850483229107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3</v>
      </c>
      <c r="AI6" s="93">
        <f>IF(K6=0,"",IF(AH6=0,"",(AH6/K6)))</f>
        <v>0.0017055144968732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23</v>
      </c>
      <c r="AR6" s="99">
        <f>IF(K6=0,"",IF(AQ6=0,"",(AQ6/K6)))</f>
        <v>0.013075611142695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79</v>
      </c>
      <c r="BA6" s="105">
        <f>IF(K6=0,"",IF(AZ6=0,"",(AZ6/K6)))</f>
        <v>0.044911881750995</v>
      </c>
      <c r="BB6" s="104">
        <v>6</v>
      </c>
      <c r="BC6" s="106">
        <f>IFERROR(BB6/AZ6,"-")</f>
        <v>0.075949367088608</v>
      </c>
      <c r="BD6" s="107">
        <v>66000</v>
      </c>
      <c r="BE6" s="108">
        <f>IFERROR(BD6/AZ6,"-")</f>
        <v>835.44303797468</v>
      </c>
      <c r="BF6" s="109">
        <v>1</v>
      </c>
      <c r="BG6" s="109">
        <v>3</v>
      </c>
      <c r="BH6" s="109">
        <v>2</v>
      </c>
      <c r="BI6" s="110">
        <v>1057</v>
      </c>
      <c r="BJ6" s="111">
        <f>IF(K6=0,"",IF(BI6=0,"",(BI6/K6)))</f>
        <v>0.60090960773167</v>
      </c>
      <c r="BK6" s="112">
        <v>130</v>
      </c>
      <c r="BL6" s="113">
        <f>IFERROR(BK6/BI6,"-")</f>
        <v>0.12298959318827</v>
      </c>
      <c r="BM6" s="114">
        <v>3933000</v>
      </c>
      <c r="BN6" s="115">
        <f>IFERROR(BM6/BI6,"-")</f>
        <v>3720.908230842</v>
      </c>
      <c r="BO6" s="116">
        <v>58</v>
      </c>
      <c r="BP6" s="116">
        <v>22</v>
      </c>
      <c r="BQ6" s="116">
        <v>50</v>
      </c>
      <c r="BR6" s="117">
        <v>492</v>
      </c>
      <c r="BS6" s="118">
        <f>IF(K6=0,"",IF(BR6=0,"",(BR6/K6)))</f>
        <v>0.27970437748721</v>
      </c>
      <c r="BT6" s="119">
        <v>74</v>
      </c>
      <c r="BU6" s="120">
        <f>IFERROR(BT6/BR6,"-")</f>
        <v>0.15040650406504</v>
      </c>
      <c r="BV6" s="121">
        <v>2538000</v>
      </c>
      <c r="BW6" s="122">
        <f>IFERROR(BV6/BR6,"-")</f>
        <v>5158.5365853659</v>
      </c>
      <c r="BX6" s="123">
        <v>19</v>
      </c>
      <c r="BY6" s="123">
        <v>12</v>
      </c>
      <c r="BZ6" s="123">
        <v>43</v>
      </c>
      <c r="CA6" s="124">
        <v>104</v>
      </c>
      <c r="CB6" s="125">
        <f>IF(K6=0,"",IF(CA6=0,"",(CA6/K6)))</f>
        <v>0.059124502558272</v>
      </c>
      <c r="CC6" s="126">
        <v>26</v>
      </c>
      <c r="CD6" s="127">
        <f>IFERROR(CC6/CA6,"-")</f>
        <v>0.25</v>
      </c>
      <c r="CE6" s="128">
        <v>1411000</v>
      </c>
      <c r="CF6" s="129">
        <f>IFERROR(CE6/CA6,"-")</f>
        <v>13567.307692308</v>
      </c>
      <c r="CG6" s="130">
        <v>8</v>
      </c>
      <c r="CH6" s="130">
        <v>5</v>
      </c>
      <c r="CI6" s="130">
        <v>13</v>
      </c>
      <c r="CJ6" s="131">
        <v>236</v>
      </c>
      <c r="CK6" s="132">
        <v>7948000</v>
      </c>
      <c r="CL6" s="132">
        <v>766000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60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7970755</v>
      </c>
      <c r="H13" s="152">
        <f>SUM(H6:H12)</f>
        <v>4494</v>
      </c>
      <c r="I13" s="152">
        <f>SUM(I6:I12)</f>
        <v>0</v>
      </c>
      <c r="J13" s="152">
        <f>SUM(J6:J12)</f>
        <v>250812</v>
      </c>
      <c r="K13" s="152">
        <f>SUM(K6:K12)</f>
        <v>1759</v>
      </c>
      <c r="L13" s="154">
        <f>IFERROR(K13/J13,"-")</f>
        <v>0.0070132210580036</v>
      </c>
      <c r="M13" s="155">
        <f>SUM(M6:M12)</f>
        <v>124</v>
      </c>
      <c r="N13" s="155">
        <f>SUM(N6:N12)</f>
        <v>628</v>
      </c>
      <c r="O13" s="154">
        <f>IFERROR(M13/K13,"-")</f>
        <v>0.070494599204093</v>
      </c>
      <c r="P13" s="156">
        <f>IFERROR(G13/K13,"-")</f>
        <v>4531.4127345082</v>
      </c>
      <c r="Q13" s="157">
        <f>SUM(Q6:Q12)</f>
        <v>236</v>
      </c>
      <c r="R13" s="154">
        <f>IFERROR(Q13/K13,"-")</f>
        <v>0.13416714042069</v>
      </c>
      <c r="S13" s="211">
        <f>SUM(S6:S12)</f>
        <v>7948000</v>
      </c>
      <c r="T13" s="211">
        <f>IFERROR(S13/K13,"-")</f>
        <v>4518.4764070495</v>
      </c>
      <c r="U13" s="211">
        <f>IFERROR(S13/Q13,"-")</f>
        <v>33677.966101695</v>
      </c>
      <c r="V13" s="211">
        <f>S13-G13</f>
        <v>-22755</v>
      </c>
      <c r="W13" s="158">
        <f>S13/G13</f>
        <v>0.9971451888811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