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<sst xmlns="http://schemas.openxmlformats.org/spreadsheetml/2006/main" uniqueCount="267">
  <si>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</si>
  <si>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</si>
  <si>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</si>
  <si>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</si>
  <si>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</si>
  <si>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</si>
  <si>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</si>
  <si>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</si>
  <si>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</si>
  <si>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</si>
  <si>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</si>
  <si>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</si>
  <si>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</si>
  <si>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</si>
  <si>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</si>
  <si>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</si>
  <si>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</si>
  <si>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</si>
  <si>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</si>
  <si>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</si>
  <si>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</si>
  <si>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</si>
  <si>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</si>
  <si>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</si>
  <si>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08月</t>
  </si>
  <si>
    <t>ヘスティア</t>
  </si>
  <si>
    <t>最終更新日</t>
  </si>
  <si>
    <t>10月22日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</si>
  <si>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</si>
  <si>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</si>
  <si>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</si>
  <si>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</si>
  <si>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</si>
  <si>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</si>
  <si>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</si>
  <si>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</si>
  <si>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</si>
  <si>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</si>
  <si>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</si>
  <si>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</si>
  <si>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</si>
  <si>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</si>
  <si>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</si>
  <si>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</si>
  <si>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</si>
  <si>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</si>
  <si>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</si>
  <si>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</si>
  <si>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</si>
  <si>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</si>
  <si>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</si>
  <si>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</si>
  <si>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</si>
  <si>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</si>
  <si>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</si>
  <si>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</si>
  <si>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</si>
  <si>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</si>
  <si>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</si>
  <si>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</si>
  <si>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ic3927</t>
  </si>
  <si>
    <t>DVDパッケージ＿ストーリー版（晶エリー）</t>
  </si>
  <si>
    <t>え美熟女が</t>
  </si>
  <si>
    <t>lp03</t>
  </si>
  <si>
    <t>サンスポ関東</t>
  </si>
  <si>
    <t>全5段つかみ15段</t>
  </si>
  <si>
    <t>1～15日</t>
  </si>
  <si>
    <t>ic3928</t>
  </si>
  <si>
    <t>空電</t>
  </si>
  <si>
    <t>ic3929</t>
  </si>
  <si>
    <t>半5段つかみ15段</t>
  </si>
  <si>
    <t>ic3930</t>
  </si>
  <si>
    <t>ln_ink1013</t>
  </si>
  <si>
    <t>右女9版(ヘスティア)(LINEver)（高宮菜々子）</t>
  </si>
  <si>
    <t>学生いませんギャルもいません熟女熟女熟女熟女(LINEver)</t>
  </si>
  <si>
    <t>line</t>
  </si>
  <si>
    <t>16～31日</t>
  </si>
  <si>
    <t>ic3931</t>
  </si>
  <si>
    <t>ln_ink1014</t>
  </si>
  <si>
    <t>ic3932</t>
  </si>
  <si>
    <t>ic3933</t>
  </si>
  <si>
    <t>老人ホーム版（高宮菜々子）</t>
  </si>
  <si>
    <t>出会いリクルート80歳まで応募可</t>
  </si>
  <si>
    <t>サンスポ関西</t>
  </si>
  <si>
    <t>ic3934</t>
  </si>
  <si>
    <t>ic3935</t>
  </si>
  <si>
    <t>ic3936</t>
  </si>
  <si>
    <t>ln_ink1019</t>
  </si>
  <si>
    <t>右女9版(ヘスティア)(LINEver)（晶エリー）</t>
  </si>
  <si>
    <t>白髪まじりの男性に出会いたい女性がLINEを待ってる</t>
  </si>
  <si>
    <t>ic3937</t>
  </si>
  <si>
    <t>ln_ink1020</t>
  </si>
  <si>
    <t>ic3938</t>
  </si>
  <si>
    <t>ln_ink1021</t>
  </si>
  <si>
    <t>セレブ逆援版(LINEver)（藤井レイラ）</t>
  </si>
  <si>
    <t>女性がリードします</t>
  </si>
  <si>
    <t>スポーツ報知関東</t>
  </si>
  <si>
    <t>全5段つかみ4回</t>
  </si>
  <si>
    <t>ic3939</t>
  </si>
  <si>
    <t>右女9版(ヘスティア)（晶エリー）</t>
  </si>
  <si>
    <t>ic3941</t>
  </si>
  <si>
    <t>(空電共通)</t>
  </si>
  <si>
    <t>ic3942</t>
  </si>
  <si>
    <t>どこ見てるの？版（高宮菜々子）</t>
  </si>
  <si>
    <t>そのマッチングアプリで出会えてる？</t>
  </si>
  <si>
    <t>東スポ</t>
  </si>
  <si>
    <t>1C煙突</t>
  </si>
  <si>
    <t>8月19日(月)</t>
  </si>
  <si>
    <t>ic3943</t>
  </si>
  <si>
    <t>中京スポーツ</t>
  </si>
  <si>
    <t>ic3944</t>
  </si>
  <si>
    <t>大スポ</t>
  </si>
  <si>
    <t>ic3945</t>
  </si>
  <si>
    <t>九スポ</t>
  </si>
  <si>
    <t>8月20日(火)</t>
  </si>
  <si>
    <t>ic3946</t>
  </si>
  <si>
    <t>空電 (共通)</t>
  </si>
  <si>
    <t>ln_ink1023</t>
  </si>
  <si>
    <t>電話orライン１(LINEver)（複数）</t>
  </si>
  <si>
    <t>50歳以上あなたはどちらのタイプ</t>
  </si>
  <si>
    <t>スポニチ関東</t>
  </si>
  <si>
    <t>半2段つかみ20段保証</t>
  </si>
  <si>
    <t>20段保証</t>
  </si>
  <si>
    <t>ic3947</t>
  </si>
  <si>
    <t>求人風（高宮菜々子）</t>
  </si>
  <si>
    <t>「出会い不足解消に〇〇」</t>
  </si>
  <si>
    <t>ln_ink1024</t>
  </si>
  <si>
    <t>再婚&amp;理解者版(LINEver)（高宮菜々子）</t>
  </si>
  <si>
    <t>再婚&amp;理解者(LINEver)</t>
  </si>
  <si>
    <t>ic3948</t>
  </si>
  <si>
    <t>デリヘル版3（高宮菜々子）</t>
  </si>
  <si>
    <t>70歳までの出会いお手伝い</t>
  </si>
  <si>
    <t>ic3949</t>
  </si>
  <si>
    <t>ln_ink1025</t>
  </si>
  <si>
    <t>電話orライン２(LINEver)（高宮菜々子）</t>
  </si>
  <si>
    <t>出会いの力を</t>
  </si>
  <si>
    <t>ニッカン関西</t>
  </si>
  <si>
    <t>半2段つかみ10段保証</t>
  </si>
  <si>
    <t>1～10日</t>
  </si>
  <si>
    <t>ic3950</t>
  </si>
  <si>
    <t>興奮版（高宮菜々子）</t>
  </si>
  <si>
    <t>学生いませんギャルもいません熟女熟女熟女熟女</t>
  </si>
  <si>
    <t>11～20日</t>
  </si>
  <si>
    <t>ln_ink1026</t>
  </si>
  <si>
    <t>21～31日</t>
  </si>
  <si>
    <t>ic3951</t>
  </si>
  <si>
    <t>ln_ink1027</t>
  </si>
  <si>
    <t>雑誌版SPA(LINEver)（藤井レイラ）</t>
  </si>
  <si>
    <t>マカより効果的エロい熟女が誘ってくる魅力的なサイト</t>
  </si>
  <si>
    <t>スポーツ報知関西　1回目</t>
  </si>
  <si>
    <t>4C終面雑報</t>
  </si>
  <si>
    <t>ic3952</t>
  </si>
  <si>
    <t>登録すれば恋が始まる（高宮菜々子）</t>
  </si>
  <si>
    <t>60歳以上の男性パートナー探し</t>
  </si>
  <si>
    <t>スポーツ報知関西　2回目</t>
  </si>
  <si>
    <t>ln_ink1028</t>
  </si>
  <si>
    <t>密会版(LINEver)（晶エリー）</t>
  </si>
  <si>
    <t>ほぼ初体験</t>
  </si>
  <si>
    <t>スポーツ報知関西　3回目</t>
  </si>
  <si>
    <t>ln_ink1029</t>
  </si>
  <si>
    <t>タイプ問いかけ版(LINEver)（複数）</t>
  </si>
  <si>
    <t>出会い求める50代以上</t>
  </si>
  <si>
    <t>スポーツ報知関西　4回目</t>
  </si>
  <si>
    <t>ic3953</t>
  </si>
  <si>
    <t>旧デイリー版（晶エリー）</t>
  </si>
  <si>
    <t>もう50代の熟女だけど</t>
  </si>
  <si>
    <t>スポーツ報知関西　5回目</t>
  </si>
  <si>
    <t>ln_ink1030</t>
  </si>
  <si>
    <t>女優大版１(LINEver)（藤井レイラ）</t>
  </si>
  <si>
    <t>出会い探しは</t>
  </si>
  <si>
    <t>スポーツ報知関西　6回目</t>
  </si>
  <si>
    <t>ln_ink1031</t>
  </si>
  <si>
    <t>いろいろな疑問版(LINEver)（高宮菜々子）</t>
  </si>
  <si>
    <t>登録すればわかります</t>
  </si>
  <si>
    <t>スポーツ報知関西　7回目</t>
  </si>
  <si>
    <t>ic3954</t>
  </si>
  <si>
    <t>雑誌版SPA（藤井レイラ）</t>
  </si>
  <si>
    <t>スポーツ報知関西　8回目</t>
  </si>
  <si>
    <t>ic3955</t>
  </si>
  <si>
    <t>共通</t>
  </si>
  <si>
    <t>ln_ink1032</t>
  </si>
  <si>
    <t>エッチの後に愛版(LINEver)（高宮菜々子）</t>
  </si>
  <si>
    <t>おじさんとためしたい</t>
  </si>
  <si>
    <t>アダルト面4C大雑4～5回</t>
  </si>
  <si>
    <t>8月02日(金)</t>
  </si>
  <si>
    <t>ic3956</t>
  </si>
  <si>
    <t>欲におぼれた女版（複数）</t>
  </si>
  <si>
    <t>私を見て‼</t>
  </si>
  <si>
    <t>8月09日(金)</t>
  </si>
  <si>
    <t>ln_ink1033</t>
  </si>
  <si>
    <t>熟女がエロくて版１(LINEver)（複数）</t>
  </si>
  <si>
    <t>LINE友だち登録で簡単</t>
  </si>
  <si>
    <t>8月16日(金)</t>
  </si>
  <si>
    <t>ic3977</t>
  </si>
  <si>
    <t>女性すげ～版（複数）</t>
  </si>
  <si>
    <t>濃密な出会いをしてもいい</t>
  </si>
  <si>
    <t>8月23日(金)</t>
  </si>
  <si>
    <t>ic3957</t>
  </si>
  <si>
    <t>ic3958</t>
  </si>
  <si>
    <t>マルチカラー版（高宮菜々子）</t>
  </si>
  <si>
    <t>即日デート可能</t>
  </si>
  <si>
    <t>アダルト面4C全3段</t>
  </si>
  <si>
    <t>8月26日(月)</t>
  </si>
  <si>
    <t>ic3959</t>
  </si>
  <si>
    <t>ln_ink1034</t>
  </si>
  <si>
    <t>エロくたっていいじゃない版(LINEver)（高宮菜々子）</t>
  </si>
  <si>
    <t>おじさんだもん</t>
  </si>
  <si>
    <t>ic3960</t>
  </si>
  <si>
    <t>ln_ink1035</t>
  </si>
  <si>
    <t>寂しい女たち版(LINEver)（フリー女性②）</t>
  </si>
  <si>
    <t>私じゃダメですか尻画像</t>
  </si>
  <si>
    <t>ic3961</t>
  </si>
  <si>
    <t>即ヤリ版（高宮菜々子）</t>
  </si>
  <si>
    <t>魅惑の体験</t>
  </si>
  <si>
    <t>ic3978</t>
  </si>
  <si>
    <t>寂しい女たち版（ー）</t>
  </si>
  <si>
    <t>私じゃダメですか</t>
  </si>
  <si>
    <t>8月31日(土)</t>
  </si>
  <si>
    <t>ic3962</t>
  </si>
  <si>
    <t>ln_ink1036</t>
  </si>
  <si>
    <t>ヤリもく限定版(LINEver)（晶エリー）</t>
  </si>
  <si>
    <t>真面目な出会いはお断り</t>
  </si>
  <si>
    <t>ic3963</t>
  </si>
  <si>
    <t>ヤリモクじゃダメですか（フリー女性⑧）</t>
  </si>
  <si>
    <t>高速マッチング恋愛</t>
  </si>
  <si>
    <t>ln_ink1037</t>
  </si>
  <si>
    <t>令和最新版(LINEver)（複数）</t>
  </si>
  <si>
    <t>熟女の祭典</t>
  </si>
  <si>
    <t>ic3964</t>
  </si>
  <si>
    <t>青春写メ加工版（藤井レイラ）</t>
  </si>
  <si>
    <t>第二の人生を楽しむなら</t>
  </si>
  <si>
    <t>ic3979</t>
  </si>
  <si>
    <t>密会版（晶エリー）</t>
  </si>
  <si>
    <t>ic3965</t>
  </si>
  <si>
    <t>ln_ink1038</t>
  </si>
  <si>
    <t>携帯版(LINEver)（高宮菜々子）</t>
  </si>
  <si>
    <t>手間いらずのオヤジ向け出会い場！(LINEver)</t>
  </si>
  <si>
    <t>全5段</t>
  </si>
  <si>
    <t>8月12日(月)</t>
  </si>
  <si>
    <t>ic3966</t>
  </si>
  <si>
    <t>ic3967</t>
  </si>
  <si>
    <t>スポニチ関西</t>
  </si>
  <si>
    <t>ic3968</t>
  </si>
  <si>
    <t>ln_ink1039</t>
  </si>
  <si>
    <t>1C終面全5段</t>
  </si>
  <si>
    <t>8月04日(日)</t>
  </si>
  <si>
    <t>ic3969</t>
  </si>
  <si>
    <t>ic3970</t>
  </si>
  <si>
    <t>朝活版（晶エリー）</t>
  </si>
  <si>
    <t>54歳男性に彼女ができた朝活とは？</t>
  </si>
  <si>
    <t>8月24日(土)</t>
  </si>
  <si>
    <t>ic3971</t>
  </si>
  <si>
    <t>ic3972</t>
  </si>
  <si>
    <t>選べる出会い版（藤井レイラ）</t>
  </si>
  <si>
    <t>圧倒的マッチング率</t>
  </si>
  <si>
    <t>デイリースポーツ関西</t>
  </si>
  <si>
    <t>4C終面全5段</t>
  </si>
  <si>
    <t>8月03日(土)</t>
  </si>
  <si>
    <t>ic3973</t>
  </si>
  <si>
    <t>ln_ink1040</t>
  </si>
  <si>
    <t>セレブ逆援版P(LINEver)（藤井レイラ）</t>
  </si>
  <si>
    <t>8月10日(土)</t>
  </si>
  <si>
    <t>ic3974</t>
  </si>
  <si>
    <t>ic3975</t>
  </si>
  <si>
    <t>8月18日(日)</t>
  </si>
  <si>
    <t>ic3976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</si>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</sst>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75</v>
      </c>
      <c r="D6" s="195">
        <v>2795000</v>
      </c>
      <c r="E6" s="81">
        <v>680</v>
      </c>
      <c r="F6" s="81">
        <v>299</v>
      </c>
      <c r="G6" s="81">
        <v>651</v>
      </c>
      <c r="H6" s="91">
        <v>138</v>
      </c>
      <c r="I6" s="92">
        <v>1</v>
      </c>
      <c r="J6" s="145">
        <f>H6+I6</f>
        <v>139</v>
      </c>
      <c r="K6" s="82">
        <f>IFERROR(J6/G6,"-")</f>
        <v>0.21351766513057</v>
      </c>
      <c r="L6" s="81">
        <v>19</v>
      </c>
      <c r="M6" s="81">
        <v>24</v>
      </c>
      <c r="N6" s="82">
        <f>IFERROR(L6/J6,"-")</f>
        <v>0.13669064748201</v>
      </c>
      <c r="O6" s="83">
        <f>IFERROR(D6/J6,"-")</f>
        <v>20107.913669065</v>
      </c>
      <c r="P6" s="84">
        <v>15</v>
      </c>
      <c r="Q6" s="82">
        <f>IFERROR(P6/J6,"-")</f>
        <v>0.10791366906475</v>
      </c>
      <c r="R6" s="200">
        <v>348080</v>
      </c>
      <c r="S6" s="201">
        <f>IFERROR(R6/J6,"-")</f>
        <v>2504.1726618705</v>
      </c>
      <c r="T6" s="201">
        <f>IFERROR(R6/P6,"-")</f>
        <v>23205.333333333</v>
      </c>
      <c r="U6" s="195">
        <f>IFERROR(R6-D6,"-")</f>
        <v>-2446920</v>
      </c>
      <c r="V6" s="85">
        <f>R6/D6</f>
        <v>0.1245366726297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2795000</v>
      </c>
      <c r="E9" s="41">
        <f>SUM(E6:E7)</f>
        <v>680</v>
      </c>
      <c r="F9" s="41">
        <f>SUM(F6:F7)</f>
        <v>299</v>
      </c>
      <c r="G9" s="41">
        <f>SUM(G6:G7)</f>
        <v>651</v>
      </c>
      <c r="H9" s="41">
        <f>SUM(H6:H7)</f>
        <v>138</v>
      </c>
      <c r="I9" s="41">
        <f>SUM(I6:I7)</f>
        <v>1</v>
      </c>
      <c r="J9" s="41">
        <f>SUM(J6:J7)</f>
        <v>139</v>
      </c>
      <c r="K9" s="42">
        <f>IFERROR(J9/G9,"-")</f>
        <v>0.21351766513057</v>
      </c>
      <c r="L9" s="78">
        <f>SUM(L6:L7)</f>
        <v>19</v>
      </c>
      <c r="M9" s="78">
        <f>SUM(M6:M7)</f>
        <v>24</v>
      </c>
      <c r="N9" s="42">
        <f>IFERROR(L9/J9,"-")</f>
        <v>0.13669064748201</v>
      </c>
      <c r="O9" s="43">
        <f>IFERROR(D9/J9,"-")</f>
        <v>20107.913669065</v>
      </c>
      <c r="P9" s="44">
        <f>SUM(P6:P7)</f>
        <v>15</v>
      </c>
      <c r="Q9" s="42">
        <f>IFERROR(P9/J9,"-")</f>
        <v>0.10791366906475</v>
      </c>
      <c r="R9" s="45">
        <f>SUM(R6:R7)</f>
        <v>348080</v>
      </c>
      <c r="S9" s="45">
        <f>IFERROR(R9/J9,"-")</f>
        <v>2504.1726618705</v>
      </c>
      <c r="T9" s="45">
        <f>IFERROR(R9/P9,"-")</f>
        <v>23205.333333333</v>
      </c>
      <c r="U9" s="46">
        <f>SUM(U6:U7)</f>
        <v>-2446920</v>
      </c>
      <c r="V9" s="47">
        <f>IFERROR(R9/D9,"-")</f>
        <v>0.1245366726297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0.21764705882353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340000</v>
      </c>
      <c r="K6" s="81">
        <v>12</v>
      </c>
      <c r="L6" s="81">
        <v>0</v>
      </c>
      <c r="M6" s="81">
        <v>51</v>
      </c>
      <c r="N6" s="91">
        <v>1</v>
      </c>
      <c r="O6" s="92">
        <v>0</v>
      </c>
      <c r="P6" s="93">
        <f>N6+O6</f>
        <v>1</v>
      </c>
      <c r="Q6" s="82">
        <f>IFERROR(P6/M6,"-")</f>
        <v>0.019607843137255</v>
      </c>
      <c r="R6" s="81">
        <v>0</v>
      </c>
      <c r="S6" s="81">
        <v>0</v>
      </c>
      <c r="T6" s="82">
        <f>IFERROR(S6/(O6+P6),"-")</f>
        <v>0</v>
      </c>
      <c r="U6" s="182">
        <f>IFERROR(J6/SUM(P6:P21),"-")</f>
        <v>14166.666666667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SUM(X6:X21)-SUM(J6:J21)</f>
        <v>-266000</v>
      </c>
      <c r="AB6" s="85">
        <f>SUM(X6:X21)/SUM(J6:J21)</f>
        <v>0.21764705882353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30</v>
      </c>
      <c r="L7" s="81">
        <v>20</v>
      </c>
      <c r="M7" s="81">
        <v>10</v>
      </c>
      <c r="N7" s="91">
        <v>2</v>
      </c>
      <c r="O7" s="92">
        <v>0</v>
      </c>
      <c r="P7" s="93">
        <f>N7+O7</f>
        <v>2</v>
      </c>
      <c r="Q7" s="82">
        <f>IFERROR(P7/M7,"-")</f>
        <v>0.2</v>
      </c>
      <c r="R7" s="81">
        <v>1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>
        <v>1</v>
      </c>
      <c r="CG7" s="134">
        <f>IF(P7=0,"",IF(CF7=0,"",(CF7/P7)))</f>
        <v>0.5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61</v>
      </c>
      <c r="E8" s="203" t="s">
        <v>62</v>
      </c>
      <c r="F8" s="203" t="s">
        <v>63</v>
      </c>
      <c r="G8" s="203" t="s">
        <v>64</v>
      </c>
      <c r="H8" s="90" t="s">
        <v>70</v>
      </c>
      <c r="I8" s="90"/>
      <c r="J8" s="188"/>
      <c r="K8" s="81">
        <v>0</v>
      </c>
      <c r="L8" s="81">
        <v>0</v>
      </c>
      <c r="M8" s="81">
        <v>1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61</v>
      </c>
      <c r="E9" s="203" t="s">
        <v>62</v>
      </c>
      <c r="F9" s="203" t="s">
        <v>68</v>
      </c>
      <c r="G9" s="203"/>
      <c r="H9" s="90"/>
      <c r="I9" s="90"/>
      <c r="J9" s="188"/>
      <c r="K9" s="81">
        <v>0</v>
      </c>
      <c r="L9" s="81">
        <v>0</v>
      </c>
      <c r="M9" s="81">
        <v>0</v>
      </c>
      <c r="N9" s="91">
        <v>0</v>
      </c>
      <c r="O9" s="92">
        <v>0</v>
      </c>
      <c r="P9" s="93">
        <f>N9+O9</f>
        <v>0</v>
      </c>
      <c r="Q9" s="82" t="str">
        <f>IFERROR(P9/M9,"-")</f>
        <v>-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72</v>
      </c>
      <c r="C10" s="203"/>
      <c r="D10" s="203" t="s">
        <v>73</v>
      </c>
      <c r="E10" s="203" t="s">
        <v>74</v>
      </c>
      <c r="F10" s="203" t="s">
        <v>75</v>
      </c>
      <c r="G10" s="203" t="s">
        <v>64</v>
      </c>
      <c r="H10" s="90" t="s">
        <v>65</v>
      </c>
      <c r="I10" s="90" t="s">
        <v>76</v>
      </c>
      <c r="J10" s="188"/>
      <c r="K10" s="81">
        <v>0</v>
      </c>
      <c r="L10" s="81">
        <v>0</v>
      </c>
      <c r="M10" s="81">
        <v>1</v>
      </c>
      <c r="N10" s="91">
        <v>1</v>
      </c>
      <c r="O10" s="92">
        <v>0</v>
      </c>
      <c r="P10" s="93">
        <f>N10+O10</f>
        <v>1</v>
      </c>
      <c r="Q10" s="82">
        <f>IFERROR(P10/M10,"-")</f>
        <v>1</v>
      </c>
      <c r="R10" s="81">
        <v>0</v>
      </c>
      <c r="S10" s="81">
        <v>0</v>
      </c>
      <c r="T10" s="82">
        <f>IFERROR(S10/(O10+P10),"-")</f>
        <v>0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>
        <v>1</v>
      </c>
      <c r="CG10" s="134">
        <f>IF(P10=0,"",IF(CF10=0,"",(CF10/P10)))</f>
        <v>1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 t="s">
        <v>73</v>
      </c>
      <c r="E11" s="203" t="s">
        <v>74</v>
      </c>
      <c r="F11" s="203" t="s">
        <v>68</v>
      </c>
      <c r="G11" s="203"/>
      <c r="H11" s="90"/>
      <c r="I11" s="90"/>
      <c r="J11" s="188"/>
      <c r="K11" s="81">
        <v>15</v>
      </c>
      <c r="L11" s="81">
        <v>7</v>
      </c>
      <c r="M11" s="81">
        <v>1</v>
      </c>
      <c r="N11" s="91">
        <v>2</v>
      </c>
      <c r="O11" s="92">
        <v>0</v>
      </c>
      <c r="P11" s="93">
        <f>N11+O11</f>
        <v>2</v>
      </c>
      <c r="Q11" s="82">
        <f>IFERROR(P11/M11,"-")</f>
        <v>2</v>
      </c>
      <c r="R11" s="81">
        <v>1</v>
      </c>
      <c r="S11" s="81">
        <v>0</v>
      </c>
      <c r="T11" s="82">
        <f>IFERROR(S11/(O11+P11),"-")</f>
        <v>0</v>
      </c>
      <c r="U11" s="182"/>
      <c r="V11" s="84">
        <v>0</v>
      </c>
      <c r="W11" s="82">
        <f>IF(P11=0,"-",V11/P11)</f>
        <v>0</v>
      </c>
      <c r="X11" s="186">
        <v>31000</v>
      </c>
      <c r="Y11" s="187">
        <f>IFERROR(X11/P11,"-")</f>
        <v>15500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0.5</v>
      </c>
      <c r="BP11" s="121">
        <v>1</v>
      </c>
      <c r="BQ11" s="122">
        <f>IFERROR(BP11/BN11,"-")</f>
        <v>1</v>
      </c>
      <c r="BR11" s="123">
        <v>284000</v>
      </c>
      <c r="BS11" s="124">
        <f>IFERROR(BR11/BN11,"-")</f>
        <v>284000</v>
      </c>
      <c r="BT11" s="125"/>
      <c r="BU11" s="125"/>
      <c r="BV11" s="125">
        <v>1</v>
      </c>
      <c r="BW11" s="126">
        <v>1</v>
      </c>
      <c r="BX11" s="127">
        <f>IF(P11=0,"",IF(BW11=0,"",(BW11/P11)))</f>
        <v>0.5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31000</v>
      </c>
      <c r="CQ11" s="141">
        <v>284000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/>
      <c r="B12" s="203" t="s">
        <v>78</v>
      </c>
      <c r="C12" s="203"/>
      <c r="D12" s="203" t="s">
        <v>73</v>
      </c>
      <c r="E12" s="203" t="s">
        <v>74</v>
      </c>
      <c r="F12" s="203" t="s">
        <v>75</v>
      </c>
      <c r="G12" s="203" t="s">
        <v>64</v>
      </c>
      <c r="H12" s="90" t="s">
        <v>70</v>
      </c>
      <c r="I12" s="90"/>
      <c r="J12" s="188"/>
      <c r="K12" s="81">
        <v>0</v>
      </c>
      <c r="L12" s="81">
        <v>0</v>
      </c>
      <c r="M12" s="81">
        <v>0</v>
      </c>
      <c r="N12" s="91">
        <v>0</v>
      </c>
      <c r="O12" s="92">
        <v>0</v>
      </c>
      <c r="P12" s="93">
        <f>N12+O12</f>
        <v>0</v>
      </c>
      <c r="Q12" s="82" t="str">
        <f>IFERROR(P12/M12,"-")</f>
        <v>-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79</v>
      </c>
      <c r="C13" s="203"/>
      <c r="D13" s="203" t="s">
        <v>73</v>
      </c>
      <c r="E13" s="203" t="s">
        <v>74</v>
      </c>
      <c r="F13" s="203" t="s">
        <v>68</v>
      </c>
      <c r="G13" s="203"/>
      <c r="H13" s="90"/>
      <c r="I13" s="90"/>
      <c r="J13" s="188"/>
      <c r="K13" s="81">
        <v>0</v>
      </c>
      <c r="L13" s="81">
        <v>0</v>
      </c>
      <c r="M13" s="81">
        <v>0</v>
      </c>
      <c r="N13" s="91">
        <v>0</v>
      </c>
      <c r="O13" s="92">
        <v>0</v>
      </c>
      <c r="P13" s="93">
        <f>N13+O13</f>
        <v>0</v>
      </c>
      <c r="Q13" s="82" t="str">
        <f>IFERROR(P13/M13,"-")</f>
        <v>-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80</v>
      </c>
      <c r="C14" s="203"/>
      <c r="D14" s="203" t="s">
        <v>81</v>
      </c>
      <c r="E14" s="203" t="s">
        <v>82</v>
      </c>
      <c r="F14" s="203" t="s">
        <v>63</v>
      </c>
      <c r="G14" s="203" t="s">
        <v>83</v>
      </c>
      <c r="H14" s="90" t="s">
        <v>65</v>
      </c>
      <c r="I14" s="90" t="s">
        <v>66</v>
      </c>
      <c r="J14" s="188"/>
      <c r="K14" s="81">
        <v>3</v>
      </c>
      <c r="L14" s="81">
        <v>0</v>
      </c>
      <c r="M14" s="81">
        <v>9</v>
      </c>
      <c r="N14" s="91">
        <v>3</v>
      </c>
      <c r="O14" s="92">
        <v>0</v>
      </c>
      <c r="P14" s="93">
        <f>N14+O14</f>
        <v>3</v>
      </c>
      <c r="Q14" s="82">
        <f>IFERROR(P14/M14,"-")</f>
        <v>0.33333333333333</v>
      </c>
      <c r="R14" s="81">
        <v>0</v>
      </c>
      <c r="S14" s="81">
        <v>1</v>
      </c>
      <c r="T14" s="82">
        <f>IFERROR(S14/(O14+P14),"-")</f>
        <v>0.33333333333333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0.33333333333333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>
        <v>2</v>
      </c>
      <c r="BX14" s="127">
        <f>IF(P14=0,"",IF(BW14=0,"",(BW14/P14)))</f>
        <v>0.66666666666667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84</v>
      </c>
      <c r="C15" s="203"/>
      <c r="D15" s="203" t="s">
        <v>81</v>
      </c>
      <c r="E15" s="203" t="s">
        <v>82</v>
      </c>
      <c r="F15" s="203" t="s">
        <v>68</v>
      </c>
      <c r="G15" s="203"/>
      <c r="H15" s="90"/>
      <c r="I15" s="90"/>
      <c r="J15" s="188"/>
      <c r="K15" s="81">
        <v>13</v>
      </c>
      <c r="L15" s="81">
        <v>10</v>
      </c>
      <c r="M15" s="81">
        <v>1</v>
      </c>
      <c r="N15" s="91">
        <v>1</v>
      </c>
      <c r="O15" s="92">
        <v>0</v>
      </c>
      <c r="P15" s="93">
        <f>N15+O15</f>
        <v>1</v>
      </c>
      <c r="Q15" s="82">
        <f>IFERROR(P15/M15,"-")</f>
        <v>1</v>
      </c>
      <c r="R15" s="81">
        <v>0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1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85</v>
      </c>
      <c r="C16" s="203"/>
      <c r="D16" s="203" t="s">
        <v>81</v>
      </c>
      <c r="E16" s="203" t="s">
        <v>82</v>
      </c>
      <c r="F16" s="203" t="s">
        <v>63</v>
      </c>
      <c r="G16" s="203" t="s">
        <v>83</v>
      </c>
      <c r="H16" s="90" t="s">
        <v>70</v>
      </c>
      <c r="I16" s="90"/>
      <c r="J16" s="188"/>
      <c r="K16" s="81">
        <v>0</v>
      </c>
      <c r="L16" s="81">
        <v>0</v>
      </c>
      <c r="M16" s="81">
        <v>1</v>
      </c>
      <c r="N16" s="91">
        <v>0</v>
      </c>
      <c r="O16" s="92">
        <v>0</v>
      </c>
      <c r="P16" s="93">
        <f>N16+O16</f>
        <v>0</v>
      </c>
      <c r="Q16" s="82">
        <f>IFERROR(P16/M16,"-")</f>
        <v>0</v>
      </c>
      <c r="R16" s="81">
        <v>0</v>
      </c>
      <c r="S16" s="81">
        <v>0</v>
      </c>
      <c r="T16" s="82" t="str">
        <f>IFERROR(S16/(O16+P16),"-")</f>
        <v>-</v>
      </c>
      <c r="U16" s="182"/>
      <c r="V16" s="84">
        <v>0</v>
      </c>
      <c r="W16" s="82" t="str">
        <f>IF(P16=0,"-",V16/P16)</f>
        <v>-</v>
      </c>
      <c r="X16" s="186">
        <v>0</v>
      </c>
      <c r="Y16" s="187" t="str">
        <f>IFERROR(X16/P16,"-")</f>
        <v>-</v>
      </c>
      <c r="Z16" s="187" t="str">
        <f>IFERROR(X16/V16,"-")</f>
        <v>-</v>
      </c>
      <c r="AA16" s="188"/>
      <c r="AB16" s="85"/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86</v>
      </c>
      <c r="C17" s="203"/>
      <c r="D17" s="203" t="s">
        <v>81</v>
      </c>
      <c r="E17" s="203" t="s">
        <v>82</v>
      </c>
      <c r="F17" s="203" t="s">
        <v>68</v>
      </c>
      <c r="G17" s="203"/>
      <c r="H17" s="90"/>
      <c r="I17" s="90"/>
      <c r="J17" s="188"/>
      <c r="K17" s="81">
        <v>1</v>
      </c>
      <c r="L17" s="81">
        <v>1</v>
      </c>
      <c r="M17" s="81">
        <v>0</v>
      </c>
      <c r="N17" s="91">
        <v>0</v>
      </c>
      <c r="O17" s="92">
        <v>0</v>
      </c>
      <c r="P17" s="93">
        <f>N17+O17</f>
        <v>0</v>
      </c>
      <c r="Q17" s="82" t="str">
        <f>IFERROR(P17/M17,"-")</f>
        <v>-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87</v>
      </c>
      <c r="C18" s="203"/>
      <c r="D18" s="203" t="s">
        <v>88</v>
      </c>
      <c r="E18" s="203" t="s">
        <v>89</v>
      </c>
      <c r="F18" s="203" t="s">
        <v>75</v>
      </c>
      <c r="G18" s="203" t="s">
        <v>83</v>
      </c>
      <c r="H18" s="90" t="s">
        <v>65</v>
      </c>
      <c r="I18" s="90" t="s">
        <v>76</v>
      </c>
      <c r="J18" s="188"/>
      <c r="K18" s="81">
        <v>0</v>
      </c>
      <c r="L18" s="81">
        <v>0</v>
      </c>
      <c r="M18" s="81">
        <v>0</v>
      </c>
      <c r="N18" s="91">
        <v>10</v>
      </c>
      <c r="O18" s="92">
        <v>0</v>
      </c>
      <c r="P18" s="93">
        <f>N18+O18</f>
        <v>10</v>
      </c>
      <c r="Q18" s="82" t="str">
        <f>IFERROR(P18/M18,"-")</f>
        <v>-</v>
      </c>
      <c r="R18" s="81">
        <v>1</v>
      </c>
      <c r="S18" s="81">
        <v>2</v>
      </c>
      <c r="T18" s="82">
        <f>IFERROR(S18/(O18+P18),"-")</f>
        <v>0.2</v>
      </c>
      <c r="U18" s="182"/>
      <c r="V18" s="84">
        <v>1</v>
      </c>
      <c r="W18" s="82">
        <f>IF(P18=0,"-",V18/P18)</f>
        <v>0.1</v>
      </c>
      <c r="X18" s="186">
        <v>43000</v>
      </c>
      <c r="Y18" s="187">
        <f>IFERROR(X18/P18,"-")</f>
        <v>4300</v>
      </c>
      <c r="Z18" s="187">
        <f>IFERROR(X18/V18,"-")</f>
        <v>43000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0.1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>
        <v>1</v>
      </c>
      <c r="AW18" s="107">
        <f>IF(P18=0,"",IF(AV18=0,"",(AV18/P18)))</f>
        <v>0.1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2</v>
      </c>
      <c r="BO18" s="120">
        <f>IF(P18=0,"",IF(BN18=0,"",(BN18/P18)))</f>
        <v>0.2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4</v>
      </c>
      <c r="BX18" s="127">
        <f>IF(P18=0,"",IF(BW18=0,"",(BW18/P18)))</f>
        <v>0.4</v>
      </c>
      <c r="BY18" s="128">
        <v>1</v>
      </c>
      <c r="BZ18" s="129">
        <f>IFERROR(BY18/BW18,"-")</f>
        <v>0.25</v>
      </c>
      <c r="CA18" s="130">
        <v>43000</v>
      </c>
      <c r="CB18" s="131">
        <f>IFERROR(CA18/BW18,"-")</f>
        <v>10750</v>
      </c>
      <c r="CC18" s="132"/>
      <c r="CD18" s="132"/>
      <c r="CE18" s="132">
        <v>1</v>
      </c>
      <c r="CF18" s="133">
        <v>2</v>
      </c>
      <c r="CG18" s="134">
        <f>IF(P18=0,"",IF(CF18=0,"",(CF18/P18)))</f>
        <v>0.2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1</v>
      </c>
      <c r="CP18" s="141">
        <v>43000</v>
      </c>
      <c r="CQ18" s="141">
        <v>43000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90</v>
      </c>
      <c r="C19" s="203"/>
      <c r="D19" s="203" t="s">
        <v>88</v>
      </c>
      <c r="E19" s="203" t="s">
        <v>89</v>
      </c>
      <c r="F19" s="203" t="s">
        <v>68</v>
      </c>
      <c r="G19" s="203"/>
      <c r="H19" s="90"/>
      <c r="I19" s="90"/>
      <c r="J19" s="188"/>
      <c r="K19" s="81">
        <v>45</v>
      </c>
      <c r="L19" s="81">
        <v>26</v>
      </c>
      <c r="M19" s="81">
        <v>9</v>
      </c>
      <c r="N19" s="91">
        <v>1</v>
      </c>
      <c r="O19" s="92">
        <v>0</v>
      </c>
      <c r="P19" s="93">
        <f>N19+O19</f>
        <v>1</v>
      </c>
      <c r="Q19" s="82">
        <f>IFERROR(P19/M19,"-")</f>
        <v>0.11111111111111</v>
      </c>
      <c r="R19" s="81">
        <v>1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>
        <v>1</v>
      </c>
      <c r="CG19" s="134">
        <f>IF(P19=0,"",IF(CF19=0,"",(CF19/P19)))</f>
        <v>1</v>
      </c>
      <c r="CH19" s="135">
        <v>1</v>
      </c>
      <c r="CI19" s="136">
        <f>IFERROR(CH19/CF19,"-")</f>
        <v>1</v>
      </c>
      <c r="CJ19" s="137">
        <v>26000</v>
      </c>
      <c r="CK19" s="138">
        <f>IFERROR(CJ19/CF19,"-")</f>
        <v>26000</v>
      </c>
      <c r="CL19" s="139"/>
      <c r="CM19" s="139"/>
      <c r="CN19" s="139">
        <v>1</v>
      </c>
      <c r="CO19" s="140">
        <v>0</v>
      </c>
      <c r="CP19" s="141">
        <v>0</v>
      </c>
      <c r="CQ19" s="141">
        <v>26000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91</v>
      </c>
      <c r="C20" s="203"/>
      <c r="D20" s="203" t="s">
        <v>88</v>
      </c>
      <c r="E20" s="203" t="s">
        <v>89</v>
      </c>
      <c r="F20" s="203" t="s">
        <v>75</v>
      </c>
      <c r="G20" s="203" t="s">
        <v>83</v>
      </c>
      <c r="H20" s="90" t="s">
        <v>70</v>
      </c>
      <c r="I20" s="90"/>
      <c r="J20" s="188"/>
      <c r="K20" s="81">
        <v>0</v>
      </c>
      <c r="L20" s="81">
        <v>0</v>
      </c>
      <c r="M20" s="81">
        <v>0</v>
      </c>
      <c r="N20" s="91">
        <v>3</v>
      </c>
      <c r="O20" s="92">
        <v>0</v>
      </c>
      <c r="P20" s="93">
        <f>N20+O20</f>
        <v>3</v>
      </c>
      <c r="Q20" s="82" t="str">
        <f>IFERROR(P20/M20,"-")</f>
        <v>-</v>
      </c>
      <c r="R20" s="81">
        <v>0</v>
      </c>
      <c r="S20" s="81">
        <v>0</v>
      </c>
      <c r="T20" s="82">
        <f>IFERROR(S20/(O20+P20),"-")</f>
        <v>0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2</v>
      </c>
      <c r="BO20" s="120">
        <f>IF(P20=0,"",IF(BN20=0,"",(BN20/P20)))</f>
        <v>0.66666666666667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>
        <v>1</v>
      </c>
      <c r="CG20" s="134">
        <f>IF(P20=0,"",IF(CF20=0,"",(CF20/P20)))</f>
        <v>0.33333333333333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92</v>
      </c>
      <c r="C21" s="203"/>
      <c r="D21" s="203" t="s">
        <v>88</v>
      </c>
      <c r="E21" s="203" t="s">
        <v>89</v>
      </c>
      <c r="F21" s="203" t="s">
        <v>68</v>
      </c>
      <c r="G21" s="203"/>
      <c r="H21" s="90"/>
      <c r="I21" s="90"/>
      <c r="J21" s="188"/>
      <c r="K21" s="81">
        <v>31</v>
      </c>
      <c r="L21" s="81">
        <v>18</v>
      </c>
      <c r="M21" s="81">
        <v>0</v>
      </c>
      <c r="N21" s="91">
        <v>0</v>
      </c>
      <c r="O21" s="92">
        <v>0</v>
      </c>
      <c r="P21" s="93">
        <f>N21+O21</f>
        <v>0</v>
      </c>
      <c r="Q21" s="82" t="str">
        <f>IFERROR(P21/M21,"-")</f>
        <v>-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0.56595744680851</v>
      </c>
      <c r="B22" s="203" t="s">
        <v>93</v>
      </c>
      <c r="C22" s="203"/>
      <c r="D22" s="203" t="s">
        <v>94</v>
      </c>
      <c r="E22" s="203" t="s">
        <v>95</v>
      </c>
      <c r="F22" s="203" t="s">
        <v>75</v>
      </c>
      <c r="G22" s="203" t="s">
        <v>96</v>
      </c>
      <c r="H22" s="90" t="s">
        <v>97</v>
      </c>
      <c r="I22" s="90"/>
      <c r="J22" s="188">
        <v>235000</v>
      </c>
      <c r="K22" s="81">
        <v>0</v>
      </c>
      <c r="L22" s="81">
        <v>0</v>
      </c>
      <c r="M22" s="81">
        <v>0</v>
      </c>
      <c r="N22" s="91">
        <v>8</v>
      </c>
      <c r="O22" s="92">
        <v>0</v>
      </c>
      <c r="P22" s="93">
        <f>N22+O22</f>
        <v>8</v>
      </c>
      <c r="Q22" s="82" t="str">
        <f>IFERROR(P22/M22,"-")</f>
        <v>-</v>
      </c>
      <c r="R22" s="81">
        <v>2</v>
      </c>
      <c r="S22" s="81">
        <v>3</v>
      </c>
      <c r="T22" s="82">
        <f>IFERROR(S22/(O22+P22),"-")</f>
        <v>0.375</v>
      </c>
      <c r="U22" s="182">
        <f>IFERROR(J22/SUM(P22:P24),"-")</f>
        <v>14687.5</v>
      </c>
      <c r="V22" s="84">
        <v>1</v>
      </c>
      <c r="W22" s="82">
        <f>IF(P22=0,"-",V22/P22)</f>
        <v>0.125</v>
      </c>
      <c r="X22" s="186">
        <v>28000</v>
      </c>
      <c r="Y22" s="187">
        <f>IFERROR(X22/P22,"-")</f>
        <v>3500</v>
      </c>
      <c r="Z22" s="187">
        <f>IFERROR(X22/V22,"-")</f>
        <v>28000</v>
      </c>
      <c r="AA22" s="188">
        <f>SUM(X22:X24)-SUM(J22:J24)</f>
        <v>-102000</v>
      </c>
      <c r="AB22" s="85">
        <f>SUM(X22:X24)/SUM(J22:J24)</f>
        <v>0.56595744680851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2</v>
      </c>
      <c r="BO22" s="120">
        <f>IF(P22=0,"",IF(BN22=0,"",(BN22/P22)))</f>
        <v>0.25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4</v>
      </c>
      <c r="BX22" s="127">
        <f>IF(P22=0,"",IF(BW22=0,"",(BW22/P22)))</f>
        <v>0.5</v>
      </c>
      <c r="BY22" s="128">
        <v>1</v>
      </c>
      <c r="BZ22" s="129">
        <f>IFERROR(BY22/BW22,"-")</f>
        <v>0.25</v>
      </c>
      <c r="CA22" s="130">
        <v>28000</v>
      </c>
      <c r="CB22" s="131">
        <f>IFERROR(CA22/BW22,"-")</f>
        <v>7000</v>
      </c>
      <c r="CC22" s="132"/>
      <c r="CD22" s="132"/>
      <c r="CE22" s="132">
        <v>1</v>
      </c>
      <c r="CF22" s="133">
        <v>2</v>
      </c>
      <c r="CG22" s="134">
        <f>IF(P22=0,"",IF(CF22=0,"",(CF22/P22)))</f>
        <v>0.25</v>
      </c>
      <c r="CH22" s="135"/>
      <c r="CI22" s="136">
        <f>IFERROR(CH22/CF22,"-")</f>
        <v>0</v>
      </c>
      <c r="CJ22" s="137"/>
      <c r="CK22" s="138">
        <f>IFERROR(CJ22/CF22,"-")</f>
        <v>0</v>
      </c>
      <c r="CL22" s="139"/>
      <c r="CM22" s="139"/>
      <c r="CN22" s="139"/>
      <c r="CO22" s="140">
        <v>1</v>
      </c>
      <c r="CP22" s="141">
        <v>28000</v>
      </c>
      <c r="CQ22" s="141">
        <v>28000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98</v>
      </c>
      <c r="C23" s="203"/>
      <c r="D23" s="203" t="s">
        <v>99</v>
      </c>
      <c r="E23" s="203" t="s">
        <v>89</v>
      </c>
      <c r="F23" s="203" t="s">
        <v>63</v>
      </c>
      <c r="G23" s="203"/>
      <c r="H23" s="90" t="s">
        <v>97</v>
      </c>
      <c r="I23" s="90"/>
      <c r="J23" s="188"/>
      <c r="K23" s="81">
        <v>8</v>
      </c>
      <c r="L23" s="81">
        <v>0</v>
      </c>
      <c r="M23" s="81">
        <v>27</v>
      </c>
      <c r="N23" s="91">
        <v>3</v>
      </c>
      <c r="O23" s="92">
        <v>0</v>
      </c>
      <c r="P23" s="93">
        <f>N23+O23</f>
        <v>3</v>
      </c>
      <c r="Q23" s="82">
        <f>IFERROR(P23/M23,"-")</f>
        <v>0.11111111111111</v>
      </c>
      <c r="R23" s="81">
        <v>1</v>
      </c>
      <c r="S23" s="81">
        <v>0</v>
      </c>
      <c r="T23" s="82">
        <f>IFERROR(S23/(O23+P23),"-")</f>
        <v>0</v>
      </c>
      <c r="U23" s="182"/>
      <c r="V23" s="84">
        <v>1</v>
      </c>
      <c r="W23" s="82">
        <f>IF(P23=0,"-",V23/P23)</f>
        <v>0.33333333333333</v>
      </c>
      <c r="X23" s="186">
        <v>105000</v>
      </c>
      <c r="Y23" s="187">
        <f>IFERROR(X23/P23,"-")</f>
        <v>35000</v>
      </c>
      <c r="Z23" s="187">
        <f>IFERROR(X23/V23,"-")</f>
        <v>105000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2</v>
      </c>
      <c r="BO23" s="120">
        <f>IF(P23=0,"",IF(BN23=0,"",(BN23/P23)))</f>
        <v>0.66666666666667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1</v>
      </c>
      <c r="BX23" s="127">
        <f>IF(P23=0,"",IF(BW23=0,"",(BW23/P23)))</f>
        <v>0.33333333333333</v>
      </c>
      <c r="BY23" s="128">
        <v>1</v>
      </c>
      <c r="BZ23" s="129">
        <f>IFERROR(BY23/BW23,"-")</f>
        <v>1</v>
      </c>
      <c r="CA23" s="130">
        <v>105000</v>
      </c>
      <c r="CB23" s="131">
        <f>IFERROR(CA23/BW23,"-")</f>
        <v>105000</v>
      </c>
      <c r="CC23" s="132"/>
      <c r="CD23" s="132"/>
      <c r="CE23" s="132">
        <v>1</v>
      </c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1</v>
      </c>
      <c r="CP23" s="141">
        <v>105000</v>
      </c>
      <c r="CQ23" s="141">
        <v>105000</v>
      </c>
      <c r="CR23" s="141"/>
      <c r="CS23" s="142" t="str">
        <f>IF(AND(CQ23=0,CR23=0),"",IF(AND(CQ23&lt;=100000,CR23&lt;=100000),"",IF(CQ23/CP23&gt;0.7,"男高",IF(CR23/CP23&gt;0.7,"女高",""))))</f>
        <v>男高</v>
      </c>
    </row>
    <row r="24" spans="1:98">
      <c r="A24" s="80"/>
      <c r="B24" s="203" t="s">
        <v>100</v>
      </c>
      <c r="C24" s="203"/>
      <c r="D24" s="203" t="s">
        <v>101</v>
      </c>
      <c r="E24" s="203" t="s">
        <v>101</v>
      </c>
      <c r="F24" s="203" t="s">
        <v>68</v>
      </c>
      <c r="G24" s="203"/>
      <c r="H24" s="90"/>
      <c r="I24" s="90"/>
      <c r="J24" s="188"/>
      <c r="K24" s="81">
        <v>72</v>
      </c>
      <c r="L24" s="81">
        <v>29</v>
      </c>
      <c r="M24" s="81">
        <v>15</v>
      </c>
      <c r="N24" s="91">
        <v>5</v>
      </c>
      <c r="O24" s="92">
        <v>0</v>
      </c>
      <c r="P24" s="93">
        <f>N24+O24</f>
        <v>5</v>
      </c>
      <c r="Q24" s="82">
        <f>IFERROR(P24/M24,"-")</f>
        <v>0.33333333333333</v>
      </c>
      <c r="R24" s="81">
        <v>1</v>
      </c>
      <c r="S24" s="81">
        <v>0</v>
      </c>
      <c r="T24" s="82">
        <f>IFERROR(S24/(O24+P24),"-")</f>
        <v>0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1</v>
      </c>
      <c r="BO24" s="120">
        <f>IF(P24=0,"",IF(BN24=0,"",(BN24/P24)))</f>
        <v>0.2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1</v>
      </c>
      <c r="BX24" s="127">
        <f>IF(P24=0,"",IF(BW24=0,"",(BW24/P24)))</f>
        <v>0.2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>
        <v>3</v>
      </c>
      <c r="CG24" s="134">
        <f>IF(P24=0,"",IF(CF24=0,"",(CF24/P24)))</f>
        <v>0.6</v>
      </c>
      <c r="CH24" s="135"/>
      <c r="CI24" s="136">
        <f>IFERROR(CH24/CF24,"-")</f>
        <v>0</v>
      </c>
      <c r="CJ24" s="137"/>
      <c r="CK24" s="138">
        <f>IFERROR(CJ24/CF24,"-")</f>
        <v>0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0</v>
      </c>
      <c r="B25" s="203" t="s">
        <v>102</v>
      </c>
      <c r="C25" s="203"/>
      <c r="D25" s="203" t="s">
        <v>103</v>
      </c>
      <c r="E25" s="203" t="s">
        <v>104</v>
      </c>
      <c r="F25" s="203" t="s">
        <v>63</v>
      </c>
      <c r="G25" s="203" t="s">
        <v>105</v>
      </c>
      <c r="H25" s="90" t="s">
        <v>106</v>
      </c>
      <c r="I25" s="90" t="s">
        <v>107</v>
      </c>
      <c r="J25" s="188">
        <v>300000</v>
      </c>
      <c r="K25" s="81">
        <v>0</v>
      </c>
      <c r="L25" s="81">
        <v>0</v>
      </c>
      <c r="M25" s="81">
        <v>5</v>
      </c>
      <c r="N25" s="91">
        <v>0</v>
      </c>
      <c r="O25" s="92">
        <v>0</v>
      </c>
      <c r="P25" s="93">
        <f>N25+O25</f>
        <v>0</v>
      </c>
      <c r="Q25" s="82">
        <f>IFERROR(P25/M25,"-")</f>
        <v>0</v>
      </c>
      <c r="R25" s="81">
        <v>0</v>
      </c>
      <c r="S25" s="81">
        <v>0</v>
      </c>
      <c r="T25" s="82" t="str">
        <f>IFERROR(S25/(O25+P25),"-")</f>
        <v>-</v>
      </c>
      <c r="U25" s="182">
        <f>IFERROR(J25/SUM(P25:P29),"-")</f>
        <v>60000</v>
      </c>
      <c r="V25" s="84">
        <v>0</v>
      </c>
      <c r="W25" s="82" t="str">
        <f>IF(P25=0,"-",V25/P25)</f>
        <v>-</v>
      </c>
      <c r="X25" s="186">
        <v>0</v>
      </c>
      <c r="Y25" s="187" t="str">
        <f>IFERROR(X25/P25,"-")</f>
        <v>-</v>
      </c>
      <c r="Z25" s="187" t="str">
        <f>IFERROR(X25/V25,"-")</f>
        <v>-</v>
      </c>
      <c r="AA25" s="188">
        <f>SUM(X25:X29)-SUM(J25:J29)</f>
        <v>-300000</v>
      </c>
      <c r="AB25" s="85">
        <f>SUM(X25:X29)/SUM(J25:J29)</f>
        <v>0</v>
      </c>
      <c r="AC25" s="79"/>
      <c r="AD25" s="94"/>
      <c r="AE25" s="95" t="str">
        <f>IF(P25=0,"",IF(AD25=0,"",(AD25/P25)))</f>
        <v/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 t="str">
        <f>IF(P25=0,"",IF(AM25=0,"",(AM25/P25)))</f>
        <v/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 t="str">
        <f>IF(P25=0,"",IF(AV25=0,"",(AV25/P25)))</f>
        <v/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 t="str">
        <f>IF(P25=0,"",IF(BE25=0,"",(BE25/P25)))</f>
        <v/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 t="str">
        <f>IF(P25=0,"",IF(BN25=0,"",(BN25/P25)))</f>
        <v/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 t="str">
        <f>IF(P25=0,"",IF(BW25=0,"",(BW25/P25)))</f>
        <v/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 t="str">
        <f>IF(P25=0,"",IF(CF25=0,"",(CF25/P25)))</f>
        <v/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108</v>
      </c>
      <c r="C26" s="203"/>
      <c r="D26" s="203" t="s">
        <v>103</v>
      </c>
      <c r="E26" s="203" t="s">
        <v>104</v>
      </c>
      <c r="F26" s="203" t="s">
        <v>63</v>
      </c>
      <c r="G26" s="203" t="s">
        <v>109</v>
      </c>
      <c r="H26" s="90" t="s">
        <v>106</v>
      </c>
      <c r="I26" s="90" t="s">
        <v>107</v>
      </c>
      <c r="J26" s="188"/>
      <c r="K26" s="81">
        <v>2</v>
      </c>
      <c r="L26" s="81">
        <v>0</v>
      </c>
      <c r="M26" s="81">
        <v>9</v>
      </c>
      <c r="N26" s="91">
        <v>0</v>
      </c>
      <c r="O26" s="92">
        <v>0</v>
      </c>
      <c r="P26" s="93">
        <f>N26+O26</f>
        <v>0</v>
      </c>
      <c r="Q26" s="82">
        <f>IFERROR(P26/M26,"-")</f>
        <v>0</v>
      </c>
      <c r="R26" s="81">
        <v>0</v>
      </c>
      <c r="S26" s="81">
        <v>0</v>
      </c>
      <c r="T26" s="82" t="str">
        <f>IFERROR(S26/(O26+P26),"-")</f>
        <v>-</v>
      </c>
      <c r="U26" s="182"/>
      <c r="V26" s="84">
        <v>0</v>
      </c>
      <c r="W26" s="82" t="str">
        <f>IF(P26=0,"-",V26/P26)</f>
        <v>-</v>
      </c>
      <c r="X26" s="186">
        <v>0</v>
      </c>
      <c r="Y26" s="187" t="str">
        <f>IFERROR(X26/P26,"-")</f>
        <v>-</v>
      </c>
      <c r="Z26" s="187" t="str">
        <f>IFERROR(X26/V26,"-")</f>
        <v>-</v>
      </c>
      <c r="AA26" s="188"/>
      <c r="AB26" s="85"/>
      <c r="AC26" s="79"/>
      <c r="AD26" s="94"/>
      <c r="AE26" s="95" t="str">
        <f>IF(P26=0,"",IF(AD26=0,"",(AD26/P26)))</f>
        <v/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 t="str">
        <f>IF(P26=0,"",IF(AM26=0,"",(AM26/P26)))</f>
        <v/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 t="str">
        <f>IF(P26=0,"",IF(AV26=0,"",(AV26/P26)))</f>
        <v/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 t="str">
        <f>IF(P26=0,"",IF(BE26=0,"",(BE26/P26)))</f>
        <v/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 t="str">
        <f>IF(P26=0,"",IF(BN26=0,"",(BN26/P26)))</f>
        <v/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 t="str">
        <f>IF(P26=0,"",IF(BW26=0,"",(BW26/P26)))</f>
        <v/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 t="str">
        <f>IF(P26=0,"",IF(CF26=0,"",(CF26/P26)))</f>
        <v/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110</v>
      </c>
      <c r="C27" s="203"/>
      <c r="D27" s="203" t="s">
        <v>103</v>
      </c>
      <c r="E27" s="203" t="s">
        <v>104</v>
      </c>
      <c r="F27" s="203" t="s">
        <v>63</v>
      </c>
      <c r="G27" s="203" t="s">
        <v>111</v>
      </c>
      <c r="H27" s="90" t="s">
        <v>106</v>
      </c>
      <c r="I27" s="90" t="s">
        <v>107</v>
      </c>
      <c r="J27" s="188"/>
      <c r="K27" s="81">
        <v>1</v>
      </c>
      <c r="L27" s="81">
        <v>0</v>
      </c>
      <c r="M27" s="81">
        <v>4</v>
      </c>
      <c r="N27" s="91">
        <v>1</v>
      </c>
      <c r="O27" s="92">
        <v>0</v>
      </c>
      <c r="P27" s="93">
        <f>N27+O27</f>
        <v>1</v>
      </c>
      <c r="Q27" s="82">
        <f>IFERROR(P27/M27,"-")</f>
        <v>0.25</v>
      </c>
      <c r="R27" s="81">
        <v>0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>
        <f>IF(P27=0,"",IF(BN27=0,"",(BN27/P27)))</f>
        <v>0</v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>
        <v>1</v>
      </c>
      <c r="BX27" s="127">
        <f>IF(P27=0,"",IF(BW27=0,"",(BW27/P27)))</f>
        <v>1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112</v>
      </c>
      <c r="C28" s="203"/>
      <c r="D28" s="203" t="s">
        <v>103</v>
      </c>
      <c r="E28" s="203" t="s">
        <v>104</v>
      </c>
      <c r="F28" s="203" t="s">
        <v>63</v>
      </c>
      <c r="G28" s="203" t="s">
        <v>113</v>
      </c>
      <c r="H28" s="90" t="s">
        <v>106</v>
      </c>
      <c r="I28" s="90" t="s">
        <v>114</v>
      </c>
      <c r="J28" s="188"/>
      <c r="K28" s="81">
        <v>8</v>
      </c>
      <c r="L28" s="81">
        <v>0</v>
      </c>
      <c r="M28" s="81">
        <v>16</v>
      </c>
      <c r="N28" s="91">
        <v>3</v>
      </c>
      <c r="O28" s="92">
        <v>0</v>
      </c>
      <c r="P28" s="93">
        <f>N28+O28</f>
        <v>3</v>
      </c>
      <c r="Q28" s="82">
        <f>IFERROR(P28/M28,"-")</f>
        <v>0.1875</v>
      </c>
      <c r="R28" s="81">
        <v>0</v>
      </c>
      <c r="S28" s="81">
        <v>0</v>
      </c>
      <c r="T28" s="82">
        <f>IFERROR(S28/(O28+P28),"-")</f>
        <v>0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0.33333333333333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2</v>
      </c>
      <c r="BO28" s="120">
        <f>IF(P28=0,"",IF(BN28=0,"",(BN28/P28)))</f>
        <v>0.66666666666667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115</v>
      </c>
      <c r="C29" s="203"/>
      <c r="D29" s="203" t="s">
        <v>101</v>
      </c>
      <c r="E29" s="203" t="s">
        <v>101</v>
      </c>
      <c r="F29" s="203" t="s">
        <v>68</v>
      </c>
      <c r="G29" s="203" t="s">
        <v>116</v>
      </c>
      <c r="H29" s="90"/>
      <c r="I29" s="90"/>
      <c r="J29" s="188"/>
      <c r="K29" s="81">
        <v>26</v>
      </c>
      <c r="L29" s="81">
        <v>8</v>
      </c>
      <c r="M29" s="81">
        <v>0</v>
      </c>
      <c r="N29" s="91">
        <v>1</v>
      </c>
      <c r="O29" s="92">
        <v>0</v>
      </c>
      <c r="P29" s="93">
        <f>N29+O29</f>
        <v>1</v>
      </c>
      <c r="Q29" s="82" t="str">
        <f>IFERROR(P29/M29,"-")</f>
        <v>-</v>
      </c>
      <c r="R29" s="81">
        <v>1</v>
      </c>
      <c r="S29" s="81">
        <v>0</v>
      </c>
      <c r="T29" s="82">
        <f>IFERROR(S29/(O29+P29),"-")</f>
        <v>0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>
        <v>1</v>
      </c>
      <c r="BX29" s="127">
        <f>IF(P29=0,"",IF(BW29=0,"",(BW29/P29)))</f>
        <v>1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0.1275</v>
      </c>
      <c r="B30" s="203" t="s">
        <v>117</v>
      </c>
      <c r="C30" s="203"/>
      <c r="D30" s="203" t="s">
        <v>118</v>
      </c>
      <c r="E30" s="203" t="s">
        <v>119</v>
      </c>
      <c r="F30" s="203" t="s">
        <v>75</v>
      </c>
      <c r="G30" s="203" t="s">
        <v>120</v>
      </c>
      <c r="H30" s="90" t="s">
        <v>121</v>
      </c>
      <c r="I30" s="90" t="s">
        <v>122</v>
      </c>
      <c r="J30" s="188">
        <v>400000</v>
      </c>
      <c r="K30" s="81">
        <v>0</v>
      </c>
      <c r="L30" s="81">
        <v>0</v>
      </c>
      <c r="M30" s="81">
        <v>0</v>
      </c>
      <c r="N30" s="91">
        <v>5</v>
      </c>
      <c r="O30" s="92">
        <v>0</v>
      </c>
      <c r="P30" s="93">
        <f>N30+O30</f>
        <v>5</v>
      </c>
      <c r="Q30" s="82" t="str">
        <f>IFERROR(P30/M30,"-")</f>
        <v>-</v>
      </c>
      <c r="R30" s="81">
        <v>0</v>
      </c>
      <c r="S30" s="81">
        <v>1</v>
      </c>
      <c r="T30" s="82">
        <f>IFERROR(S30/(O30+P30),"-")</f>
        <v>0.2</v>
      </c>
      <c r="U30" s="182">
        <f>IFERROR(J30/SUM(P30:P34),"-")</f>
        <v>25000</v>
      </c>
      <c r="V30" s="84">
        <v>1</v>
      </c>
      <c r="W30" s="82">
        <f>IF(P30=0,"-",V30/P30)</f>
        <v>0.2</v>
      </c>
      <c r="X30" s="186">
        <v>30000</v>
      </c>
      <c r="Y30" s="187">
        <f>IFERROR(X30/P30,"-")</f>
        <v>6000</v>
      </c>
      <c r="Z30" s="187">
        <f>IFERROR(X30/V30,"-")</f>
        <v>30000</v>
      </c>
      <c r="AA30" s="188">
        <f>SUM(X30:X34)-SUM(J30:J34)</f>
        <v>-349000</v>
      </c>
      <c r="AB30" s="85">
        <f>SUM(X30:X34)/SUM(J30:J34)</f>
        <v>0.1275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0.2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2</v>
      </c>
      <c r="BO30" s="120">
        <f>IF(P30=0,"",IF(BN30=0,"",(BN30/P30)))</f>
        <v>0.4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2</v>
      </c>
      <c r="BX30" s="127">
        <f>IF(P30=0,"",IF(BW30=0,"",(BW30/P30)))</f>
        <v>0.4</v>
      </c>
      <c r="BY30" s="128">
        <v>1</v>
      </c>
      <c r="BZ30" s="129">
        <f>IFERROR(BY30/BW30,"-")</f>
        <v>0.5</v>
      </c>
      <c r="CA30" s="130">
        <v>30000</v>
      </c>
      <c r="CB30" s="131">
        <f>IFERROR(CA30/BW30,"-")</f>
        <v>15000</v>
      </c>
      <c r="CC30" s="132"/>
      <c r="CD30" s="132"/>
      <c r="CE30" s="132">
        <v>1</v>
      </c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1</v>
      </c>
      <c r="CP30" s="141">
        <v>30000</v>
      </c>
      <c r="CQ30" s="141">
        <v>30000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123</v>
      </c>
      <c r="C31" s="203"/>
      <c r="D31" s="203" t="s">
        <v>124</v>
      </c>
      <c r="E31" s="203" t="s">
        <v>125</v>
      </c>
      <c r="F31" s="203" t="s">
        <v>63</v>
      </c>
      <c r="G31" s="203"/>
      <c r="H31" s="90" t="s">
        <v>121</v>
      </c>
      <c r="I31" s="90"/>
      <c r="J31" s="188"/>
      <c r="K31" s="81">
        <v>7</v>
      </c>
      <c r="L31" s="81">
        <v>0</v>
      </c>
      <c r="M31" s="81">
        <v>20</v>
      </c>
      <c r="N31" s="91">
        <v>0</v>
      </c>
      <c r="O31" s="92">
        <v>0</v>
      </c>
      <c r="P31" s="93">
        <f>N31+O31</f>
        <v>0</v>
      </c>
      <c r="Q31" s="82">
        <f>IFERROR(P31/M31,"-")</f>
        <v>0</v>
      </c>
      <c r="R31" s="81">
        <v>0</v>
      </c>
      <c r="S31" s="81">
        <v>0</v>
      </c>
      <c r="T31" s="82" t="str">
        <f>IFERROR(S31/(O31+P31),"-")</f>
        <v>-</v>
      </c>
      <c r="U31" s="182"/>
      <c r="V31" s="84">
        <v>0</v>
      </c>
      <c r="W31" s="82" t="str">
        <f>IF(P31=0,"-",V31/P31)</f>
        <v>-</v>
      </c>
      <c r="X31" s="186">
        <v>0</v>
      </c>
      <c r="Y31" s="187" t="str">
        <f>IFERROR(X31/P31,"-")</f>
        <v>-</v>
      </c>
      <c r="Z31" s="187" t="str">
        <f>IFERROR(X31/V31,"-")</f>
        <v>-</v>
      </c>
      <c r="AA31" s="188"/>
      <c r="AB31" s="85"/>
      <c r="AC31" s="79"/>
      <c r="AD31" s="94"/>
      <c r="AE31" s="95" t="str">
        <f>IF(P31=0,"",IF(AD31=0,"",(AD31/P31)))</f>
        <v/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 t="str">
        <f>IF(P31=0,"",IF(AM31=0,"",(AM31/P31)))</f>
        <v/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 t="str">
        <f>IF(P31=0,"",IF(AV31=0,"",(AV31/P31)))</f>
        <v/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 t="str">
        <f>IF(P31=0,"",IF(BE31=0,"",(BE31/P31)))</f>
        <v/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 t="str">
        <f>IF(P31=0,"",IF(BN31=0,"",(BN31/P31)))</f>
        <v/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 t="str">
        <f>IF(P31=0,"",IF(BW31=0,"",(BW31/P31)))</f>
        <v/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 t="str">
        <f>IF(P31=0,"",IF(CF31=0,"",(CF31/P31)))</f>
        <v/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126</v>
      </c>
      <c r="C32" s="203"/>
      <c r="D32" s="203" t="s">
        <v>127</v>
      </c>
      <c r="E32" s="203" t="s">
        <v>128</v>
      </c>
      <c r="F32" s="203" t="s">
        <v>75</v>
      </c>
      <c r="G32" s="203"/>
      <c r="H32" s="90" t="s">
        <v>121</v>
      </c>
      <c r="I32" s="90"/>
      <c r="J32" s="188"/>
      <c r="K32" s="81">
        <v>0</v>
      </c>
      <c r="L32" s="81">
        <v>0</v>
      </c>
      <c r="M32" s="81">
        <v>0</v>
      </c>
      <c r="N32" s="91">
        <v>4</v>
      </c>
      <c r="O32" s="92">
        <v>0</v>
      </c>
      <c r="P32" s="93">
        <f>N32+O32</f>
        <v>4</v>
      </c>
      <c r="Q32" s="82" t="str">
        <f>IFERROR(P32/M32,"-")</f>
        <v>-</v>
      </c>
      <c r="R32" s="81">
        <v>1</v>
      </c>
      <c r="S32" s="81">
        <v>0</v>
      </c>
      <c r="T32" s="82">
        <f>IFERROR(S32/(O32+P32),"-")</f>
        <v>0</v>
      </c>
      <c r="U32" s="182"/>
      <c r="V32" s="84">
        <v>1</v>
      </c>
      <c r="W32" s="82">
        <f>IF(P32=0,"-",V32/P32)</f>
        <v>0.25</v>
      </c>
      <c r="X32" s="186">
        <v>21000</v>
      </c>
      <c r="Y32" s="187">
        <f>IFERROR(X32/P32,"-")</f>
        <v>5250</v>
      </c>
      <c r="Z32" s="187">
        <f>IFERROR(X32/V32,"-")</f>
        <v>21000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2</v>
      </c>
      <c r="BF32" s="113">
        <f>IF(P32=0,"",IF(BE32=0,"",(BE32/P32)))</f>
        <v>0.5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2</v>
      </c>
      <c r="BX32" s="127">
        <f>IF(P32=0,"",IF(BW32=0,"",(BW32/P32)))</f>
        <v>0.5</v>
      </c>
      <c r="BY32" s="128">
        <v>1</v>
      </c>
      <c r="BZ32" s="129">
        <f>IFERROR(BY32/BW32,"-")</f>
        <v>0.5</v>
      </c>
      <c r="CA32" s="130">
        <v>21000</v>
      </c>
      <c r="CB32" s="131">
        <f>IFERROR(CA32/BW32,"-")</f>
        <v>10500</v>
      </c>
      <c r="CC32" s="132"/>
      <c r="CD32" s="132"/>
      <c r="CE32" s="132">
        <v>1</v>
      </c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1</v>
      </c>
      <c r="CP32" s="141">
        <v>21000</v>
      </c>
      <c r="CQ32" s="141">
        <v>21000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129</v>
      </c>
      <c r="C33" s="203"/>
      <c r="D33" s="203" t="s">
        <v>130</v>
      </c>
      <c r="E33" s="203" t="s">
        <v>131</v>
      </c>
      <c r="F33" s="203" t="s">
        <v>63</v>
      </c>
      <c r="G33" s="203"/>
      <c r="H33" s="90" t="s">
        <v>121</v>
      </c>
      <c r="I33" s="90"/>
      <c r="J33" s="188"/>
      <c r="K33" s="81">
        <v>24</v>
      </c>
      <c r="L33" s="81">
        <v>0</v>
      </c>
      <c r="M33" s="81">
        <v>87</v>
      </c>
      <c r="N33" s="91">
        <v>4</v>
      </c>
      <c r="O33" s="92">
        <v>0</v>
      </c>
      <c r="P33" s="93">
        <f>N33+O33</f>
        <v>4</v>
      </c>
      <c r="Q33" s="82">
        <f>IFERROR(P33/M33,"-")</f>
        <v>0.045977011494253</v>
      </c>
      <c r="R33" s="81">
        <v>0</v>
      </c>
      <c r="S33" s="81">
        <v>2</v>
      </c>
      <c r="T33" s="82">
        <f>IFERROR(S33/(O33+P33),"-")</f>
        <v>0.5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>
        <v>1</v>
      </c>
      <c r="AN33" s="101">
        <f>IF(P33=0,"",IF(AM33=0,"",(AM33/P33)))</f>
        <v>0.25</v>
      </c>
      <c r="AO33" s="100"/>
      <c r="AP33" s="102">
        <f>IFERROR(AP33/AM33,"-")</f>
        <v>0</v>
      </c>
      <c r="AQ33" s="103"/>
      <c r="AR33" s="104">
        <f>IFERROR(AQ33/AM33,"-")</f>
        <v>0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0.25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1</v>
      </c>
      <c r="BO33" s="120">
        <f>IF(P33=0,"",IF(BN33=0,"",(BN33/P33)))</f>
        <v>0.25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1</v>
      </c>
      <c r="BX33" s="127">
        <f>IF(P33=0,"",IF(BW33=0,"",(BW33/P33)))</f>
        <v>0.25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132</v>
      </c>
      <c r="C34" s="203"/>
      <c r="D34" s="203" t="s">
        <v>101</v>
      </c>
      <c r="E34" s="203" t="s">
        <v>101</v>
      </c>
      <c r="F34" s="203" t="s">
        <v>68</v>
      </c>
      <c r="G34" s="203"/>
      <c r="H34" s="90"/>
      <c r="I34" s="90"/>
      <c r="J34" s="188"/>
      <c r="K34" s="81">
        <v>80</v>
      </c>
      <c r="L34" s="81">
        <v>45</v>
      </c>
      <c r="M34" s="81">
        <v>51</v>
      </c>
      <c r="N34" s="91">
        <v>3</v>
      </c>
      <c r="O34" s="92">
        <v>0</v>
      </c>
      <c r="P34" s="93">
        <f>N34+O34</f>
        <v>3</v>
      </c>
      <c r="Q34" s="82">
        <f>IFERROR(P34/M34,"-")</f>
        <v>0.058823529411765</v>
      </c>
      <c r="R34" s="81">
        <v>0</v>
      </c>
      <c r="S34" s="81">
        <v>1</v>
      </c>
      <c r="T34" s="82">
        <f>IFERROR(S34/(O34+P34),"-")</f>
        <v>0.33333333333333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1</v>
      </c>
      <c r="BF34" s="113">
        <f>IF(P34=0,"",IF(BE34=0,"",(BE34/P34)))</f>
        <v>0.33333333333333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1</v>
      </c>
      <c r="BO34" s="120">
        <f>IF(P34=0,"",IF(BN34=0,"",(BN34/P34)))</f>
        <v>0.33333333333333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1</v>
      </c>
      <c r="BX34" s="127">
        <f>IF(P34=0,"",IF(BW34=0,"",(BW34/P34)))</f>
        <v>0.33333333333333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>
        <f>AB35</f>
        <v>0.092307692307692</v>
      </c>
      <c r="B35" s="203" t="s">
        <v>133</v>
      </c>
      <c r="C35" s="203"/>
      <c r="D35" s="203" t="s">
        <v>134</v>
      </c>
      <c r="E35" s="203" t="s">
        <v>135</v>
      </c>
      <c r="F35" s="203" t="s">
        <v>75</v>
      </c>
      <c r="G35" s="203" t="s">
        <v>136</v>
      </c>
      <c r="H35" s="90" t="s">
        <v>137</v>
      </c>
      <c r="I35" s="90" t="s">
        <v>138</v>
      </c>
      <c r="J35" s="188">
        <v>260000</v>
      </c>
      <c r="K35" s="81">
        <v>0</v>
      </c>
      <c r="L35" s="81">
        <v>0</v>
      </c>
      <c r="M35" s="81">
        <v>0</v>
      </c>
      <c r="N35" s="91">
        <v>4</v>
      </c>
      <c r="O35" s="92">
        <v>0</v>
      </c>
      <c r="P35" s="93">
        <f>N35+O35</f>
        <v>4</v>
      </c>
      <c r="Q35" s="82" t="str">
        <f>IFERROR(P35/M35,"-")</f>
        <v>-</v>
      </c>
      <c r="R35" s="81">
        <v>1</v>
      </c>
      <c r="S35" s="81">
        <v>1</v>
      </c>
      <c r="T35" s="82">
        <f>IFERROR(S35/(O35+P35),"-")</f>
        <v>0.25</v>
      </c>
      <c r="U35" s="182">
        <f>IFERROR(J35/SUM(P35:P38),"-")</f>
        <v>11818.181818182</v>
      </c>
      <c r="V35" s="84">
        <v>1</v>
      </c>
      <c r="W35" s="82">
        <f>IF(P35=0,"-",V35/P35)</f>
        <v>0.25</v>
      </c>
      <c r="X35" s="186">
        <v>5000</v>
      </c>
      <c r="Y35" s="187">
        <f>IFERROR(X35/P35,"-")</f>
        <v>1250</v>
      </c>
      <c r="Z35" s="187">
        <f>IFERROR(X35/V35,"-")</f>
        <v>5000</v>
      </c>
      <c r="AA35" s="188">
        <f>SUM(X35:X38)-SUM(J35:J38)</f>
        <v>-236000</v>
      </c>
      <c r="AB35" s="85">
        <f>SUM(X35:X38)/SUM(J35:J38)</f>
        <v>0.092307692307692</v>
      </c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3</v>
      </c>
      <c r="BO35" s="120">
        <f>IF(P35=0,"",IF(BN35=0,"",(BN35/P35)))</f>
        <v>0.75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1</v>
      </c>
      <c r="BX35" s="127">
        <f>IF(P35=0,"",IF(BW35=0,"",(BW35/P35)))</f>
        <v>0.25</v>
      </c>
      <c r="BY35" s="128">
        <v>1</v>
      </c>
      <c r="BZ35" s="129">
        <f>IFERROR(BY35/BW35,"-")</f>
        <v>1</v>
      </c>
      <c r="CA35" s="130">
        <v>5000</v>
      </c>
      <c r="CB35" s="131">
        <f>IFERROR(CA35/BW35,"-")</f>
        <v>5000</v>
      </c>
      <c r="CC35" s="132">
        <v>1</v>
      </c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5000</v>
      </c>
      <c r="CQ35" s="141">
        <v>5000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139</v>
      </c>
      <c r="C36" s="203"/>
      <c r="D36" s="203" t="s">
        <v>140</v>
      </c>
      <c r="E36" s="203" t="s">
        <v>141</v>
      </c>
      <c r="F36" s="203" t="s">
        <v>63</v>
      </c>
      <c r="G36" s="203"/>
      <c r="H36" s="90" t="s">
        <v>137</v>
      </c>
      <c r="I36" s="90" t="s">
        <v>142</v>
      </c>
      <c r="J36" s="188"/>
      <c r="K36" s="81">
        <v>13</v>
      </c>
      <c r="L36" s="81">
        <v>0</v>
      </c>
      <c r="M36" s="81">
        <v>29</v>
      </c>
      <c r="N36" s="91">
        <v>6</v>
      </c>
      <c r="O36" s="92">
        <v>0</v>
      </c>
      <c r="P36" s="93">
        <f>N36+O36</f>
        <v>6</v>
      </c>
      <c r="Q36" s="82">
        <f>IFERROR(P36/M36,"-")</f>
        <v>0.20689655172414</v>
      </c>
      <c r="R36" s="81">
        <v>0</v>
      </c>
      <c r="S36" s="81">
        <v>1</v>
      </c>
      <c r="T36" s="82">
        <f>IFERROR(S36/(O36+P36),"-")</f>
        <v>0.16666666666667</v>
      </c>
      <c r="U36" s="182"/>
      <c r="V36" s="84">
        <v>1</v>
      </c>
      <c r="W36" s="82">
        <f>IF(P36=0,"-",V36/P36)</f>
        <v>0.16666666666667</v>
      </c>
      <c r="X36" s="186">
        <v>6000</v>
      </c>
      <c r="Y36" s="187">
        <f>IFERROR(X36/P36,"-")</f>
        <v>1000</v>
      </c>
      <c r="Z36" s="187">
        <f>IFERROR(X36/V36,"-")</f>
        <v>6000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>
        <v>1</v>
      </c>
      <c r="AW36" s="107">
        <f>IF(P36=0,"",IF(AV36=0,"",(AV36/P36)))</f>
        <v>0.16666666666667</v>
      </c>
      <c r="AX36" s="106"/>
      <c r="AY36" s="108">
        <f>IFERROR(AX36/AV36,"-")</f>
        <v>0</v>
      </c>
      <c r="AZ36" s="109"/>
      <c r="BA36" s="110">
        <f>IFERROR(AZ36/AV36,"-")</f>
        <v>0</v>
      </c>
      <c r="BB36" s="111"/>
      <c r="BC36" s="111"/>
      <c r="BD36" s="111"/>
      <c r="BE36" s="112">
        <v>1</v>
      </c>
      <c r="BF36" s="113">
        <f>IF(P36=0,"",IF(BE36=0,"",(BE36/P36)))</f>
        <v>0.16666666666667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4</v>
      </c>
      <c r="BO36" s="120">
        <f>IF(P36=0,"",IF(BN36=0,"",(BN36/P36)))</f>
        <v>0.66666666666667</v>
      </c>
      <c r="BP36" s="121">
        <v>1</v>
      </c>
      <c r="BQ36" s="122">
        <f>IFERROR(BP36/BN36,"-")</f>
        <v>0.25</v>
      </c>
      <c r="BR36" s="123">
        <v>6000</v>
      </c>
      <c r="BS36" s="124">
        <f>IFERROR(BR36/BN36,"-")</f>
        <v>1500</v>
      </c>
      <c r="BT36" s="125"/>
      <c r="BU36" s="125">
        <v>1</v>
      </c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1</v>
      </c>
      <c r="CP36" s="141">
        <v>6000</v>
      </c>
      <c r="CQ36" s="141">
        <v>6000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143</v>
      </c>
      <c r="C37" s="203"/>
      <c r="D37" s="203" t="s">
        <v>118</v>
      </c>
      <c r="E37" s="203" t="s">
        <v>119</v>
      </c>
      <c r="F37" s="203" t="s">
        <v>75</v>
      </c>
      <c r="G37" s="203"/>
      <c r="H37" s="90" t="s">
        <v>137</v>
      </c>
      <c r="I37" s="90" t="s">
        <v>144</v>
      </c>
      <c r="J37" s="188"/>
      <c r="K37" s="81">
        <v>0</v>
      </c>
      <c r="L37" s="81">
        <v>0</v>
      </c>
      <c r="M37" s="81">
        <v>0</v>
      </c>
      <c r="N37" s="91">
        <v>8</v>
      </c>
      <c r="O37" s="92">
        <v>0</v>
      </c>
      <c r="P37" s="93">
        <f>N37+O37</f>
        <v>8</v>
      </c>
      <c r="Q37" s="82" t="str">
        <f>IFERROR(P37/M37,"-")</f>
        <v>-</v>
      </c>
      <c r="R37" s="81">
        <v>2</v>
      </c>
      <c r="S37" s="81">
        <v>2</v>
      </c>
      <c r="T37" s="82">
        <f>IFERROR(S37/(O37+P37),"-")</f>
        <v>0.25</v>
      </c>
      <c r="U37" s="182"/>
      <c r="V37" s="84">
        <v>1</v>
      </c>
      <c r="W37" s="82">
        <f>IF(P37=0,"-",V37/P37)</f>
        <v>0.125</v>
      </c>
      <c r="X37" s="186">
        <v>12000</v>
      </c>
      <c r="Y37" s="187">
        <f>IFERROR(X37/P37,"-")</f>
        <v>1500</v>
      </c>
      <c r="Z37" s="187">
        <f>IFERROR(X37/V37,"-")</f>
        <v>12000</v>
      </c>
      <c r="AA37" s="188"/>
      <c r="AB37" s="85"/>
      <c r="AC37" s="79"/>
      <c r="AD37" s="94">
        <v>3</v>
      </c>
      <c r="AE37" s="95">
        <f>IF(P37=0,"",IF(AD37=0,"",(AD37/P37)))</f>
        <v>0.375</v>
      </c>
      <c r="AF37" s="94"/>
      <c r="AG37" s="96">
        <f>IFERROR(AF37/AD37,"-")</f>
        <v>0</v>
      </c>
      <c r="AH37" s="97"/>
      <c r="AI37" s="98">
        <f>IFERROR(AH37/AD37,"-")</f>
        <v>0</v>
      </c>
      <c r="AJ37" s="99"/>
      <c r="AK37" s="99"/>
      <c r="AL37" s="99"/>
      <c r="AM37" s="100">
        <v>1</v>
      </c>
      <c r="AN37" s="101">
        <f>IF(P37=0,"",IF(AM37=0,"",(AM37/P37)))</f>
        <v>0.125</v>
      </c>
      <c r="AO37" s="100"/>
      <c r="AP37" s="102">
        <f>IFERROR(AP37/AM37,"-")</f>
        <v>0</v>
      </c>
      <c r="AQ37" s="103"/>
      <c r="AR37" s="104">
        <f>IFERROR(AQ37/AM37,"-")</f>
        <v>0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3</v>
      </c>
      <c r="BO37" s="120">
        <f>IF(P37=0,"",IF(BN37=0,"",(BN37/P37)))</f>
        <v>0.375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1</v>
      </c>
      <c r="BX37" s="127">
        <f>IF(P37=0,"",IF(BW37=0,"",(BW37/P37)))</f>
        <v>0.125</v>
      </c>
      <c r="BY37" s="128">
        <v>1</v>
      </c>
      <c r="BZ37" s="129">
        <f>IFERROR(BY37/BW37,"-")</f>
        <v>1</v>
      </c>
      <c r="CA37" s="130">
        <v>12000</v>
      </c>
      <c r="CB37" s="131">
        <f>IFERROR(CA37/BW37,"-")</f>
        <v>12000</v>
      </c>
      <c r="CC37" s="132"/>
      <c r="CD37" s="132"/>
      <c r="CE37" s="132">
        <v>1</v>
      </c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12000</v>
      </c>
      <c r="CQ37" s="141">
        <v>12000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145</v>
      </c>
      <c r="C38" s="203"/>
      <c r="D38" s="203" t="s">
        <v>101</v>
      </c>
      <c r="E38" s="203" t="s">
        <v>101</v>
      </c>
      <c r="F38" s="203" t="s">
        <v>68</v>
      </c>
      <c r="G38" s="203"/>
      <c r="H38" s="90"/>
      <c r="I38" s="90"/>
      <c r="J38" s="188"/>
      <c r="K38" s="81">
        <v>56</v>
      </c>
      <c r="L38" s="81">
        <v>32</v>
      </c>
      <c r="M38" s="81">
        <v>12</v>
      </c>
      <c r="N38" s="91">
        <v>4</v>
      </c>
      <c r="O38" s="92">
        <v>0</v>
      </c>
      <c r="P38" s="93">
        <f>N38+O38</f>
        <v>4</v>
      </c>
      <c r="Q38" s="82">
        <f>IFERROR(P38/M38,"-")</f>
        <v>0.33333333333333</v>
      </c>
      <c r="R38" s="81">
        <v>1</v>
      </c>
      <c r="S38" s="81">
        <v>0</v>
      </c>
      <c r="T38" s="82">
        <f>IFERROR(S38/(O38+P38),"-")</f>
        <v>0</v>
      </c>
      <c r="U38" s="182"/>
      <c r="V38" s="84">
        <v>1</v>
      </c>
      <c r="W38" s="82">
        <f>IF(P38=0,"-",V38/P38)</f>
        <v>0.25</v>
      </c>
      <c r="X38" s="186">
        <v>1000</v>
      </c>
      <c r="Y38" s="187">
        <f>IFERROR(X38/P38,"-")</f>
        <v>250</v>
      </c>
      <c r="Z38" s="187">
        <f>IFERROR(X38/V38,"-")</f>
        <v>1000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1</v>
      </c>
      <c r="BF38" s="113">
        <f>IF(P38=0,"",IF(BE38=0,"",(BE38/P38)))</f>
        <v>0.25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1</v>
      </c>
      <c r="BO38" s="120">
        <f>IF(P38=0,"",IF(BN38=0,"",(BN38/P38)))</f>
        <v>0.25</v>
      </c>
      <c r="BP38" s="121">
        <v>1</v>
      </c>
      <c r="BQ38" s="122">
        <f>IFERROR(BP38/BN38,"-")</f>
        <v>1</v>
      </c>
      <c r="BR38" s="123">
        <v>1000</v>
      </c>
      <c r="BS38" s="124">
        <f>IFERROR(BR38/BN38,"-")</f>
        <v>1000</v>
      </c>
      <c r="BT38" s="125">
        <v>1</v>
      </c>
      <c r="BU38" s="125"/>
      <c r="BV38" s="125"/>
      <c r="BW38" s="126">
        <v>2</v>
      </c>
      <c r="BX38" s="127">
        <f>IF(P38=0,"",IF(BW38=0,"",(BW38/P38)))</f>
        <v>0.5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1</v>
      </c>
      <c r="CP38" s="141">
        <v>1000</v>
      </c>
      <c r="CQ38" s="141">
        <v>1000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>
        <f>AB39</f>
        <v>0</v>
      </c>
      <c r="B39" s="203" t="s">
        <v>146</v>
      </c>
      <c r="C39" s="203"/>
      <c r="D39" s="203" t="s">
        <v>147</v>
      </c>
      <c r="E39" s="203" t="s">
        <v>148</v>
      </c>
      <c r="F39" s="203" t="s">
        <v>75</v>
      </c>
      <c r="G39" s="203" t="s">
        <v>149</v>
      </c>
      <c r="H39" s="90" t="s">
        <v>150</v>
      </c>
      <c r="I39" s="90"/>
      <c r="J39" s="188">
        <v>200000</v>
      </c>
      <c r="K39" s="81">
        <v>0</v>
      </c>
      <c r="L39" s="81">
        <v>0</v>
      </c>
      <c r="M39" s="81">
        <v>0</v>
      </c>
      <c r="N39" s="91">
        <v>0</v>
      </c>
      <c r="O39" s="92">
        <v>0</v>
      </c>
      <c r="P39" s="93">
        <f>N39+O39</f>
        <v>0</v>
      </c>
      <c r="Q39" s="82" t="str">
        <f>IFERROR(P39/M39,"-")</f>
        <v>-</v>
      </c>
      <c r="R39" s="81">
        <v>0</v>
      </c>
      <c r="S39" s="81">
        <v>0</v>
      </c>
      <c r="T39" s="82" t="str">
        <f>IFERROR(S39/(O39+P39),"-")</f>
        <v>-</v>
      </c>
      <c r="U39" s="182">
        <f>IFERROR(J39/SUM(P39:P47),"-")</f>
        <v>33333.333333333</v>
      </c>
      <c r="V39" s="84">
        <v>0</v>
      </c>
      <c r="W39" s="82" t="str">
        <f>IF(P39=0,"-",V39/P39)</f>
        <v>-</v>
      </c>
      <c r="X39" s="186">
        <v>0</v>
      </c>
      <c r="Y39" s="187" t="str">
        <f>IFERROR(X39/P39,"-")</f>
        <v>-</v>
      </c>
      <c r="Z39" s="187" t="str">
        <f>IFERROR(X39/V39,"-")</f>
        <v>-</v>
      </c>
      <c r="AA39" s="188">
        <f>SUM(X39:X47)-SUM(J39:J47)</f>
        <v>-200000</v>
      </c>
      <c r="AB39" s="85">
        <f>SUM(X39:X47)/SUM(J39:J47)</f>
        <v>0</v>
      </c>
      <c r="AC39" s="79"/>
      <c r="AD39" s="94"/>
      <c r="AE39" s="95" t="str">
        <f>IF(P39=0,"",IF(AD39=0,"",(AD39/P39)))</f>
        <v/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 t="str">
        <f>IF(P39=0,"",IF(AM39=0,"",(AM39/P39)))</f>
        <v/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 t="str">
        <f>IF(P39=0,"",IF(AV39=0,"",(AV39/P39)))</f>
        <v/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 t="str">
        <f>IF(P39=0,"",IF(BE39=0,"",(BE39/P39)))</f>
        <v/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/>
      <c r="BO39" s="120" t="str">
        <f>IF(P39=0,"",IF(BN39=0,"",(BN39/P39)))</f>
        <v/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/>
      <c r="BX39" s="127" t="str">
        <f>IF(P39=0,"",IF(BW39=0,"",(BW39/P39)))</f>
        <v/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 t="str">
        <f>IF(P39=0,"",IF(CF39=0,"",(CF39/P39)))</f>
        <v/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151</v>
      </c>
      <c r="C40" s="203"/>
      <c r="D40" s="203" t="s">
        <v>152</v>
      </c>
      <c r="E40" s="203" t="s">
        <v>153</v>
      </c>
      <c r="F40" s="203" t="s">
        <v>63</v>
      </c>
      <c r="G40" s="203" t="s">
        <v>154</v>
      </c>
      <c r="H40" s="90" t="s">
        <v>150</v>
      </c>
      <c r="I40" s="90"/>
      <c r="J40" s="188"/>
      <c r="K40" s="81">
        <v>6</v>
      </c>
      <c r="L40" s="81">
        <v>0</v>
      </c>
      <c r="M40" s="81">
        <v>23</v>
      </c>
      <c r="N40" s="91">
        <v>0</v>
      </c>
      <c r="O40" s="92">
        <v>0</v>
      </c>
      <c r="P40" s="93">
        <f>N40+O40</f>
        <v>0</v>
      </c>
      <c r="Q40" s="82">
        <f>IFERROR(P40/M40,"-")</f>
        <v>0</v>
      </c>
      <c r="R40" s="81">
        <v>0</v>
      </c>
      <c r="S40" s="81">
        <v>0</v>
      </c>
      <c r="T40" s="82" t="str">
        <f>IFERROR(S40/(O40+P40),"-")</f>
        <v>-</v>
      </c>
      <c r="U40" s="182"/>
      <c r="V40" s="84">
        <v>0</v>
      </c>
      <c r="W40" s="82" t="str">
        <f>IF(P40=0,"-",V40/P40)</f>
        <v>-</v>
      </c>
      <c r="X40" s="186">
        <v>0</v>
      </c>
      <c r="Y40" s="187" t="str">
        <f>IFERROR(X40/P40,"-")</f>
        <v>-</v>
      </c>
      <c r="Z40" s="187" t="str">
        <f>IFERROR(X40/V40,"-")</f>
        <v>-</v>
      </c>
      <c r="AA40" s="188"/>
      <c r="AB40" s="85"/>
      <c r="AC40" s="79"/>
      <c r="AD40" s="94"/>
      <c r="AE40" s="95" t="str">
        <f>IF(P40=0,"",IF(AD40=0,"",(AD40/P40)))</f>
        <v/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 t="str">
        <f>IF(P40=0,"",IF(AM40=0,"",(AM40/P40)))</f>
        <v/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 t="str">
        <f>IF(P40=0,"",IF(AV40=0,"",(AV40/P40)))</f>
        <v/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 t="str">
        <f>IF(P40=0,"",IF(BE40=0,"",(BE40/P40)))</f>
        <v/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 t="str">
        <f>IF(P40=0,"",IF(BN40=0,"",(BN40/P40)))</f>
        <v/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/>
      <c r="BX40" s="127" t="str">
        <f>IF(P40=0,"",IF(BW40=0,"",(BW40/P40)))</f>
        <v/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 t="str">
        <f>IF(P40=0,"",IF(CF40=0,"",(CF40/P40)))</f>
        <v/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155</v>
      </c>
      <c r="C41" s="203"/>
      <c r="D41" s="203" t="s">
        <v>156</v>
      </c>
      <c r="E41" s="203" t="s">
        <v>157</v>
      </c>
      <c r="F41" s="203" t="s">
        <v>75</v>
      </c>
      <c r="G41" s="203" t="s">
        <v>158</v>
      </c>
      <c r="H41" s="90" t="s">
        <v>150</v>
      </c>
      <c r="I41" s="90"/>
      <c r="J41" s="188"/>
      <c r="K41" s="81">
        <v>0</v>
      </c>
      <c r="L41" s="81">
        <v>0</v>
      </c>
      <c r="M41" s="81">
        <v>0</v>
      </c>
      <c r="N41" s="91">
        <v>2</v>
      </c>
      <c r="O41" s="92">
        <v>0</v>
      </c>
      <c r="P41" s="93">
        <f>N41+O41</f>
        <v>2</v>
      </c>
      <c r="Q41" s="82" t="str">
        <f>IFERROR(P41/M41,"-")</f>
        <v>-</v>
      </c>
      <c r="R41" s="81">
        <v>0</v>
      </c>
      <c r="S41" s="81">
        <v>0</v>
      </c>
      <c r="T41" s="82">
        <f>IFERROR(S41/(O41+P41),"-")</f>
        <v>0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>
        <v>1</v>
      </c>
      <c r="AE41" s="95">
        <f>IF(P41=0,"",IF(AD41=0,"",(AD41/P41)))</f>
        <v>0.5</v>
      </c>
      <c r="AF41" s="94"/>
      <c r="AG41" s="96">
        <f>IFERROR(AF41/AD41,"-")</f>
        <v>0</v>
      </c>
      <c r="AH41" s="97"/>
      <c r="AI41" s="98">
        <f>IFERROR(AH41/AD41,"-")</f>
        <v>0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1</v>
      </c>
      <c r="BO41" s="120">
        <f>IF(P41=0,"",IF(BN41=0,"",(BN41/P41)))</f>
        <v>0.5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159</v>
      </c>
      <c r="C42" s="203"/>
      <c r="D42" s="203" t="s">
        <v>160</v>
      </c>
      <c r="E42" s="203" t="s">
        <v>161</v>
      </c>
      <c r="F42" s="203" t="s">
        <v>75</v>
      </c>
      <c r="G42" s="203" t="s">
        <v>162</v>
      </c>
      <c r="H42" s="90" t="s">
        <v>150</v>
      </c>
      <c r="I42" s="90"/>
      <c r="J42" s="188"/>
      <c r="K42" s="81">
        <v>0</v>
      </c>
      <c r="L42" s="81">
        <v>0</v>
      </c>
      <c r="M42" s="81">
        <v>0</v>
      </c>
      <c r="N42" s="91">
        <v>1</v>
      </c>
      <c r="O42" s="92">
        <v>0</v>
      </c>
      <c r="P42" s="93">
        <f>N42+O42</f>
        <v>1</v>
      </c>
      <c r="Q42" s="82" t="str">
        <f>IFERROR(P42/M42,"-")</f>
        <v>-</v>
      </c>
      <c r="R42" s="81">
        <v>0</v>
      </c>
      <c r="S42" s="81">
        <v>1</v>
      </c>
      <c r="T42" s="82">
        <f>IFERROR(S42/(O42+P42),"-")</f>
        <v>1</v>
      </c>
      <c r="U42" s="182"/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/>
      <c r="AB42" s="85"/>
      <c r="AC42" s="79"/>
      <c r="AD42" s="94">
        <v>1</v>
      </c>
      <c r="AE42" s="95">
        <f>IF(P42=0,"",IF(AD42=0,"",(AD42/P42)))</f>
        <v>1</v>
      </c>
      <c r="AF42" s="94"/>
      <c r="AG42" s="96">
        <f>IFERROR(AF42/AD42,"-")</f>
        <v>0</v>
      </c>
      <c r="AH42" s="97"/>
      <c r="AI42" s="98">
        <f>IFERROR(AH42/AD42,"-")</f>
        <v>0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>
        <f>IF(P42=0,"",IF(BN42=0,"",(BN42/P42)))</f>
        <v>0</v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163</v>
      </c>
      <c r="C43" s="203"/>
      <c r="D43" s="203" t="s">
        <v>164</v>
      </c>
      <c r="E43" s="203" t="s">
        <v>165</v>
      </c>
      <c r="F43" s="203" t="s">
        <v>63</v>
      </c>
      <c r="G43" s="203" t="s">
        <v>166</v>
      </c>
      <c r="H43" s="90" t="s">
        <v>150</v>
      </c>
      <c r="I43" s="90"/>
      <c r="J43" s="188"/>
      <c r="K43" s="81">
        <v>1</v>
      </c>
      <c r="L43" s="81">
        <v>0</v>
      </c>
      <c r="M43" s="81">
        <v>7</v>
      </c>
      <c r="N43" s="91">
        <v>0</v>
      </c>
      <c r="O43" s="92">
        <v>0</v>
      </c>
      <c r="P43" s="93">
        <f>N43+O43</f>
        <v>0</v>
      </c>
      <c r="Q43" s="82">
        <f>IFERROR(P43/M43,"-")</f>
        <v>0</v>
      </c>
      <c r="R43" s="81">
        <v>0</v>
      </c>
      <c r="S43" s="81">
        <v>0</v>
      </c>
      <c r="T43" s="82" t="str">
        <f>IFERROR(S43/(O43+P43),"-")</f>
        <v>-</v>
      </c>
      <c r="U43" s="182"/>
      <c r="V43" s="84">
        <v>0</v>
      </c>
      <c r="W43" s="82" t="str">
        <f>IF(P43=0,"-",V43/P43)</f>
        <v>-</v>
      </c>
      <c r="X43" s="186">
        <v>0</v>
      </c>
      <c r="Y43" s="187" t="str">
        <f>IFERROR(X43/P43,"-")</f>
        <v>-</v>
      </c>
      <c r="Z43" s="187" t="str">
        <f>IFERROR(X43/V43,"-")</f>
        <v>-</v>
      </c>
      <c r="AA43" s="188"/>
      <c r="AB43" s="85"/>
      <c r="AC43" s="79"/>
      <c r="AD43" s="94"/>
      <c r="AE43" s="95" t="str">
        <f>IF(P43=0,"",IF(AD43=0,"",(AD43/P43)))</f>
        <v/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 t="str">
        <f>IF(P43=0,"",IF(AM43=0,"",(AM43/P43)))</f>
        <v/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 t="str">
        <f>IF(P43=0,"",IF(AV43=0,"",(AV43/P43)))</f>
        <v/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 t="str">
        <f>IF(P43=0,"",IF(BE43=0,"",(BE43/P43)))</f>
        <v/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/>
      <c r="BO43" s="120" t="str">
        <f>IF(P43=0,"",IF(BN43=0,"",(BN43/P43)))</f>
        <v/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/>
      <c r="BX43" s="127" t="str">
        <f>IF(P43=0,"",IF(BW43=0,"",(BW43/P43)))</f>
        <v/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 t="str">
        <f>IF(P43=0,"",IF(CF43=0,"",(CF43/P43)))</f>
        <v/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167</v>
      </c>
      <c r="C44" s="203"/>
      <c r="D44" s="203" t="s">
        <v>168</v>
      </c>
      <c r="E44" s="203" t="s">
        <v>169</v>
      </c>
      <c r="F44" s="203" t="s">
        <v>75</v>
      </c>
      <c r="G44" s="203" t="s">
        <v>170</v>
      </c>
      <c r="H44" s="90" t="s">
        <v>150</v>
      </c>
      <c r="I44" s="90"/>
      <c r="J44" s="188"/>
      <c r="K44" s="81">
        <v>0</v>
      </c>
      <c r="L44" s="81">
        <v>0</v>
      </c>
      <c r="M44" s="81">
        <v>0</v>
      </c>
      <c r="N44" s="91">
        <v>2</v>
      </c>
      <c r="O44" s="92">
        <v>0</v>
      </c>
      <c r="P44" s="93">
        <f>N44+O44</f>
        <v>2</v>
      </c>
      <c r="Q44" s="82" t="str">
        <f>IFERROR(P44/M44,"-")</f>
        <v>-</v>
      </c>
      <c r="R44" s="81">
        <v>0</v>
      </c>
      <c r="S44" s="81">
        <v>0</v>
      </c>
      <c r="T44" s="82">
        <f>IFERROR(S44/(O44+P44),"-")</f>
        <v>0</v>
      </c>
      <c r="U44" s="182"/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>
        <v>1</v>
      </c>
      <c r="AN44" s="101">
        <f>IF(P44=0,"",IF(AM44=0,"",(AM44/P44)))</f>
        <v>0.5</v>
      </c>
      <c r="AO44" s="100"/>
      <c r="AP44" s="102">
        <f>IFERROR(AP44/AM44,"-")</f>
        <v>0</v>
      </c>
      <c r="AQ44" s="103"/>
      <c r="AR44" s="104">
        <f>IFERROR(AQ44/AM44,"-")</f>
        <v>0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1</v>
      </c>
      <c r="BO44" s="120">
        <f>IF(P44=0,"",IF(BN44=0,"",(BN44/P44)))</f>
        <v>0.5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171</v>
      </c>
      <c r="C45" s="203"/>
      <c r="D45" s="203" t="s">
        <v>172</v>
      </c>
      <c r="E45" s="203" t="s">
        <v>173</v>
      </c>
      <c r="F45" s="203" t="s">
        <v>75</v>
      </c>
      <c r="G45" s="203" t="s">
        <v>174</v>
      </c>
      <c r="H45" s="90" t="s">
        <v>150</v>
      </c>
      <c r="I45" s="90"/>
      <c r="J45" s="188"/>
      <c r="K45" s="81">
        <v>0</v>
      </c>
      <c r="L45" s="81">
        <v>0</v>
      </c>
      <c r="M45" s="81">
        <v>0</v>
      </c>
      <c r="N45" s="91">
        <v>0</v>
      </c>
      <c r="O45" s="92">
        <v>0</v>
      </c>
      <c r="P45" s="93">
        <f>N45+O45</f>
        <v>0</v>
      </c>
      <c r="Q45" s="82" t="str">
        <f>IFERROR(P45/M45,"-")</f>
        <v>-</v>
      </c>
      <c r="R45" s="81">
        <v>0</v>
      </c>
      <c r="S45" s="81">
        <v>0</v>
      </c>
      <c r="T45" s="82" t="str">
        <f>IFERROR(S45/(O45+P45),"-")</f>
        <v>-</v>
      </c>
      <c r="U45" s="182"/>
      <c r="V45" s="84">
        <v>0</v>
      </c>
      <c r="W45" s="82" t="str">
        <f>IF(P45=0,"-",V45/P45)</f>
        <v>-</v>
      </c>
      <c r="X45" s="186">
        <v>0</v>
      </c>
      <c r="Y45" s="187" t="str">
        <f>IFERROR(X45/P45,"-")</f>
        <v>-</v>
      </c>
      <c r="Z45" s="187" t="str">
        <f>IFERROR(X45/V45,"-")</f>
        <v>-</v>
      </c>
      <c r="AA45" s="188"/>
      <c r="AB45" s="85"/>
      <c r="AC45" s="79"/>
      <c r="AD45" s="94"/>
      <c r="AE45" s="95" t="str">
        <f>IF(P45=0,"",IF(AD45=0,"",(AD45/P45)))</f>
        <v/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 t="str">
        <f>IF(P45=0,"",IF(AM45=0,"",(AM45/P45)))</f>
        <v/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 t="str">
        <f>IF(P45=0,"",IF(AV45=0,"",(AV45/P45)))</f>
        <v/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 t="str">
        <f>IF(P45=0,"",IF(BE45=0,"",(BE45/P45)))</f>
        <v/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 t="str">
        <f>IF(P45=0,"",IF(BN45=0,"",(BN45/P45)))</f>
        <v/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/>
      <c r="BX45" s="127" t="str">
        <f>IF(P45=0,"",IF(BW45=0,"",(BW45/P45)))</f>
        <v/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 t="str">
        <f>IF(P45=0,"",IF(CF45=0,"",(CF45/P45)))</f>
        <v/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175</v>
      </c>
      <c r="C46" s="203"/>
      <c r="D46" s="203" t="s">
        <v>176</v>
      </c>
      <c r="E46" s="203" t="s">
        <v>148</v>
      </c>
      <c r="F46" s="203" t="s">
        <v>63</v>
      </c>
      <c r="G46" s="203" t="s">
        <v>177</v>
      </c>
      <c r="H46" s="90" t="s">
        <v>150</v>
      </c>
      <c r="I46" s="90"/>
      <c r="J46" s="188"/>
      <c r="K46" s="81">
        <v>2</v>
      </c>
      <c r="L46" s="81">
        <v>0</v>
      </c>
      <c r="M46" s="81">
        <v>5</v>
      </c>
      <c r="N46" s="91">
        <v>1</v>
      </c>
      <c r="O46" s="92">
        <v>0</v>
      </c>
      <c r="P46" s="93">
        <f>N46+O46</f>
        <v>1</v>
      </c>
      <c r="Q46" s="82">
        <f>IFERROR(P46/M46,"-")</f>
        <v>0.2</v>
      </c>
      <c r="R46" s="81">
        <v>0</v>
      </c>
      <c r="S46" s="81">
        <v>0</v>
      </c>
      <c r="T46" s="82">
        <f>IFERROR(S46/(O46+P46),"-")</f>
        <v>0</v>
      </c>
      <c r="U46" s="182"/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/>
      <c r="BO46" s="120">
        <f>IF(P46=0,"",IF(BN46=0,"",(BN46/P46)))</f>
        <v>0</v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>
        <v>1</v>
      </c>
      <c r="BX46" s="127">
        <f>IF(P46=0,"",IF(BW46=0,"",(BW46/P46)))</f>
        <v>1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178</v>
      </c>
      <c r="C47" s="203"/>
      <c r="D47" s="203" t="s">
        <v>101</v>
      </c>
      <c r="E47" s="203" t="s">
        <v>101</v>
      </c>
      <c r="F47" s="203" t="s">
        <v>68</v>
      </c>
      <c r="G47" s="203" t="s">
        <v>179</v>
      </c>
      <c r="H47" s="90"/>
      <c r="I47" s="90"/>
      <c r="J47" s="188"/>
      <c r="K47" s="81">
        <v>20</v>
      </c>
      <c r="L47" s="81">
        <v>14</v>
      </c>
      <c r="M47" s="81">
        <v>2</v>
      </c>
      <c r="N47" s="91">
        <v>0</v>
      </c>
      <c r="O47" s="92">
        <v>0</v>
      </c>
      <c r="P47" s="93">
        <f>N47+O47</f>
        <v>0</v>
      </c>
      <c r="Q47" s="82">
        <f>IFERROR(P47/M47,"-")</f>
        <v>0</v>
      </c>
      <c r="R47" s="81">
        <v>0</v>
      </c>
      <c r="S47" s="81">
        <v>0</v>
      </c>
      <c r="T47" s="82" t="str">
        <f>IFERROR(S47/(O47+P47),"-")</f>
        <v>-</v>
      </c>
      <c r="U47" s="182"/>
      <c r="V47" s="84">
        <v>0</v>
      </c>
      <c r="W47" s="82" t="str">
        <f>IF(P47=0,"-",V47/P47)</f>
        <v>-</v>
      </c>
      <c r="X47" s="186">
        <v>0</v>
      </c>
      <c r="Y47" s="187" t="str">
        <f>IFERROR(X47/P47,"-")</f>
        <v>-</v>
      </c>
      <c r="Z47" s="187" t="str">
        <f>IFERROR(X47/V47,"-")</f>
        <v>-</v>
      </c>
      <c r="AA47" s="188"/>
      <c r="AB47" s="85"/>
      <c r="AC47" s="79"/>
      <c r="AD47" s="94"/>
      <c r="AE47" s="95" t="str">
        <f>IF(P47=0,"",IF(AD47=0,"",(AD47/P47)))</f>
        <v/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 t="str">
        <f>IF(P47=0,"",IF(AM47=0,"",(AM47/P47)))</f>
        <v/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 t="str">
        <f>IF(P47=0,"",IF(AV47=0,"",(AV47/P47)))</f>
        <v/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 t="str">
        <f>IF(P47=0,"",IF(BE47=0,"",(BE47/P47)))</f>
        <v/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 t="str">
        <f>IF(P47=0,"",IF(BN47=0,"",(BN47/P47)))</f>
        <v/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 t="str">
        <f>IF(P47=0,"",IF(BW47=0,"",(BW47/P47)))</f>
        <v/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 t="str">
        <f>IF(P47=0,"",IF(CF47=0,"",(CF47/P47)))</f>
        <v/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0.16153846153846</v>
      </c>
      <c r="B48" s="203" t="s">
        <v>180</v>
      </c>
      <c r="C48" s="203"/>
      <c r="D48" s="203" t="s">
        <v>181</v>
      </c>
      <c r="E48" s="203" t="s">
        <v>182</v>
      </c>
      <c r="F48" s="203" t="s">
        <v>75</v>
      </c>
      <c r="G48" s="203" t="s">
        <v>105</v>
      </c>
      <c r="H48" s="90" t="s">
        <v>183</v>
      </c>
      <c r="I48" s="90" t="s">
        <v>184</v>
      </c>
      <c r="J48" s="188">
        <v>130000</v>
      </c>
      <c r="K48" s="81">
        <v>0</v>
      </c>
      <c r="L48" s="81">
        <v>0</v>
      </c>
      <c r="M48" s="81">
        <v>0</v>
      </c>
      <c r="N48" s="91">
        <v>0</v>
      </c>
      <c r="O48" s="92">
        <v>0</v>
      </c>
      <c r="P48" s="93">
        <f>N48+O48</f>
        <v>0</v>
      </c>
      <c r="Q48" s="82" t="str">
        <f>IFERROR(P48/M48,"-")</f>
        <v>-</v>
      </c>
      <c r="R48" s="81">
        <v>0</v>
      </c>
      <c r="S48" s="81">
        <v>0</v>
      </c>
      <c r="T48" s="82" t="str">
        <f>IFERROR(S48/(O48+P48),"-")</f>
        <v>-</v>
      </c>
      <c r="U48" s="182">
        <f>IFERROR(J48/SUM(P48:P66),"-")</f>
        <v>6842.1052631579</v>
      </c>
      <c r="V48" s="84">
        <v>0</v>
      </c>
      <c r="W48" s="82" t="str">
        <f>IF(P48=0,"-",V48/P48)</f>
        <v>-</v>
      </c>
      <c r="X48" s="186">
        <v>0</v>
      </c>
      <c r="Y48" s="187" t="str">
        <f>IFERROR(X48/P48,"-")</f>
        <v>-</v>
      </c>
      <c r="Z48" s="187" t="str">
        <f>IFERROR(X48/V48,"-")</f>
        <v>-</v>
      </c>
      <c r="AA48" s="188">
        <f>SUM(X48:X66)-SUM(J48:J66)</f>
        <v>-109000</v>
      </c>
      <c r="AB48" s="85">
        <f>SUM(X48:X66)/SUM(J48:J66)</f>
        <v>0.16153846153846</v>
      </c>
      <c r="AC48" s="79"/>
      <c r="AD48" s="94"/>
      <c r="AE48" s="95" t="str">
        <f>IF(P48=0,"",IF(AD48=0,"",(AD48/P48)))</f>
        <v/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 t="str">
        <f>IF(P48=0,"",IF(AM48=0,"",(AM48/P48)))</f>
        <v/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 t="str">
        <f>IF(P48=0,"",IF(AV48=0,"",(AV48/P48)))</f>
        <v/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 t="str">
        <f>IF(P48=0,"",IF(BE48=0,"",(BE48/P48)))</f>
        <v/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 t="str">
        <f>IF(P48=0,"",IF(BN48=0,"",(BN48/P48)))</f>
        <v/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 t="str">
        <f>IF(P48=0,"",IF(BW48=0,"",(BW48/P48)))</f>
        <v/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 t="str">
        <f>IF(P48=0,"",IF(CF48=0,"",(CF48/P48)))</f>
        <v/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185</v>
      </c>
      <c r="C49" s="203"/>
      <c r="D49" s="203" t="s">
        <v>186</v>
      </c>
      <c r="E49" s="203" t="s">
        <v>187</v>
      </c>
      <c r="F49" s="203" t="s">
        <v>63</v>
      </c>
      <c r="G49" s="203"/>
      <c r="H49" s="90" t="s">
        <v>183</v>
      </c>
      <c r="I49" s="90" t="s">
        <v>188</v>
      </c>
      <c r="J49" s="188"/>
      <c r="K49" s="81">
        <v>0</v>
      </c>
      <c r="L49" s="81">
        <v>0</v>
      </c>
      <c r="M49" s="81">
        <v>22</v>
      </c>
      <c r="N49" s="91">
        <v>0</v>
      </c>
      <c r="O49" s="92">
        <v>0</v>
      </c>
      <c r="P49" s="93">
        <f>N49+O49</f>
        <v>0</v>
      </c>
      <c r="Q49" s="82">
        <f>IFERROR(P49/M49,"-")</f>
        <v>0</v>
      </c>
      <c r="R49" s="81">
        <v>0</v>
      </c>
      <c r="S49" s="81">
        <v>0</v>
      </c>
      <c r="T49" s="82" t="str">
        <f>IFERROR(S49/(O49+P49),"-")</f>
        <v>-</v>
      </c>
      <c r="U49" s="182"/>
      <c r="V49" s="84">
        <v>0</v>
      </c>
      <c r="W49" s="82" t="str">
        <f>IF(P49=0,"-",V49/P49)</f>
        <v>-</v>
      </c>
      <c r="X49" s="186">
        <v>0</v>
      </c>
      <c r="Y49" s="187" t="str">
        <f>IFERROR(X49/P49,"-")</f>
        <v>-</v>
      </c>
      <c r="Z49" s="187" t="str">
        <f>IFERROR(X49/V49,"-")</f>
        <v>-</v>
      </c>
      <c r="AA49" s="188"/>
      <c r="AB49" s="85"/>
      <c r="AC49" s="79"/>
      <c r="AD49" s="94"/>
      <c r="AE49" s="95" t="str">
        <f>IF(P49=0,"",IF(AD49=0,"",(AD49/P49)))</f>
        <v/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 t="str">
        <f>IF(P49=0,"",IF(AM49=0,"",(AM49/P49)))</f>
        <v/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 t="str">
        <f>IF(P49=0,"",IF(AV49=0,"",(AV49/P49)))</f>
        <v/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 t="str">
        <f>IF(P49=0,"",IF(BE49=0,"",(BE49/P49)))</f>
        <v/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 t="str">
        <f>IF(P49=0,"",IF(BN49=0,"",(BN49/P49)))</f>
        <v/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 t="str">
        <f>IF(P49=0,"",IF(BW49=0,"",(BW49/P49)))</f>
        <v/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 t="str">
        <f>IF(P49=0,"",IF(CF49=0,"",(CF49/P49)))</f>
        <v/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189</v>
      </c>
      <c r="C50" s="203"/>
      <c r="D50" s="203" t="s">
        <v>190</v>
      </c>
      <c r="E50" s="203" t="s">
        <v>191</v>
      </c>
      <c r="F50" s="203" t="s">
        <v>75</v>
      </c>
      <c r="G50" s="203"/>
      <c r="H50" s="90" t="s">
        <v>183</v>
      </c>
      <c r="I50" s="90" t="s">
        <v>192</v>
      </c>
      <c r="J50" s="188"/>
      <c r="K50" s="81">
        <v>0</v>
      </c>
      <c r="L50" s="81">
        <v>0</v>
      </c>
      <c r="M50" s="81">
        <v>0</v>
      </c>
      <c r="N50" s="91">
        <v>3</v>
      </c>
      <c r="O50" s="92">
        <v>0</v>
      </c>
      <c r="P50" s="93">
        <f>N50+O50</f>
        <v>3</v>
      </c>
      <c r="Q50" s="82" t="str">
        <f>IFERROR(P50/M50,"-")</f>
        <v>-</v>
      </c>
      <c r="R50" s="81">
        <v>0</v>
      </c>
      <c r="S50" s="81">
        <v>1</v>
      </c>
      <c r="T50" s="82">
        <f>IFERROR(S50/(O50+P50),"-")</f>
        <v>0.33333333333333</v>
      </c>
      <c r="U50" s="182"/>
      <c r="V50" s="84">
        <v>0</v>
      </c>
      <c r="W50" s="82">
        <f>IF(P50=0,"-",V50/P50)</f>
        <v>0</v>
      </c>
      <c r="X50" s="186">
        <v>0</v>
      </c>
      <c r="Y50" s="187">
        <f>IFERROR(X50/P50,"-")</f>
        <v>0</v>
      </c>
      <c r="Z50" s="187" t="str">
        <f>IFERROR(X50/V50,"-")</f>
        <v>-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>
        <v>1</v>
      </c>
      <c r="BO50" s="120">
        <f>IF(P50=0,"",IF(BN50=0,"",(BN50/P50)))</f>
        <v>0.33333333333333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>
        <v>1</v>
      </c>
      <c r="BX50" s="127">
        <f>IF(P50=0,"",IF(BW50=0,"",(BW50/P50)))</f>
        <v>0.33333333333333</v>
      </c>
      <c r="BY50" s="128"/>
      <c r="BZ50" s="129">
        <f>IFERROR(BY50/BW50,"-")</f>
        <v>0</v>
      </c>
      <c r="CA50" s="130"/>
      <c r="CB50" s="131">
        <f>IFERROR(CA50/BW50,"-")</f>
        <v>0</v>
      </c>
      <c r="CC50" s="132"/>
      <c r="CD50" s="132"/>
      <c r="CE50" s="132"/>
      <c r="CF50" s="133">
        <v>1</v>
      </c>
      <c r="CG50" s="134">
        <f>IF(P50=0,"",IF(CF50=0,"",(CF50/P50)))</f>
        <v>0.33333333333333</v>
      </c>
      <c r="CH50" s="135"/>
      <c r="CI50" s="136">
        <f>IFERROR(CH50/CF50,"-")</f>
        <v>0</v>
      </c>
      <c r="CJ50" s="137"/>
      <c r="CK50" s="138">
        <f>IFERROR(CJ50/CF50,"-")</f>
        <v>0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193</v>
      </c>
      <c r="C51" s="203"/>
      <c r="D51" s="203" t="s">
        <v>194</v>
      </c>
      <c r="E51" s="203" t="s">
        <v>195</v>
      </c>
      <c r="F51" s="203" t="s">
        <v>63</v>
      </c>
      <c r="G51" s="203"/>
      <c r="H51" s="90" t="s">
        <v>183</v>
      </c>
      <c r="I51" s="90" t="s">
        <v>196</v>
      </c>
      <c r="J51" s="188"/>
      <c r="K51" s="81">
        <v>1</v>
      </c>
      <c r="L51" s="81">
        <v>0</v>
      </c>
      <c r="M51" s="81">
        <v>12</v>
      </c>
      <c r="N51" s="91">
        <v>1</v>
      </c>
      <c r="O51" s="92">
        <v>0</v>
      </c>
      <c r="P51" s="93">
        <f>N51+O51</f>
        <v>1</v>
      </c>
      <c r="Q51" s="82">
        <f>IFERROR(P51/M51,"-")</f>
        <v>0.083333333333333</v>
      </c>
      <c r="R51" s="81">
        <v>0</v>
      </c>
      <c r="S51" s="81">
        <v>0</v>
      </c>
      <c r="T51" s="82">
        <f>IFERROR(S51/(O51+P51),"-")</f>
        <v>0</v>
      </c>
      <c r="U51" s="182"/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/>
      <c r="BO51" s="120">
        <f>IF(P51=0,"",IF(BN51=0,"",(BN51/P51)))</f>
        <v>0</v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>
        <v>1</v>
      </c>
      <c r="CG51" s="134">
        <f>IF(P51=0,"",IF(CF51=0,"",(CF51/P51)))</f>
        <v>1</v>
      </c>
      <c r="CH51" s="135"/>
      <c r="CI51" s="136">
        <f>IFERROR(CH51/CF51,"-")</f>
        <v>0</v>
      </c>
      <c r="CJ51" s="137"/>
      <c r="CK51" s="138">
        <f>IFERROR(CJ51/CF51,"-")</f>
        <v>0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197</v>
      </c>
      <c r="C52" s="203"/>
      <c r="D52" s="203" t="s">
        <v>101</v>
      </c>
      <c r="E52" s="203" t="s">
        <v>101</v>
      </c>
      <c r="F52" s="203" t="s">
        <v>68</v>
      </c>
      <c r="G52" s="203"/>
      <c r="H52" s="90"/>
      <c r="I52" s="90"/>
      <c r="J52" s="188"/>
      <c r="K52" s="81">
        <v>12</v>
      </c>
      <c r="L52" s="81">
        <v>11</v>
      </c>
      <c r="M52" s="81">
        <v>5</v>
      </c>
      <c r="N52" s="91">
        <v>1</v>
      </c>
      <c r="O52" s="92">
        <v>0</v>
      </c>
      <c r="P52" s="93">
        <f>N52+O52</f>
        <v>1</v>
      </c>
      <c r="Q52" s="82">
        <f>IFERROR(P52/M52,"-")</f>
        <v>0.2</v>
      </c>
      <c r="R52" s="81">
        <v>1</v>
      </c>
      <c r="S52" s="81">
        <v>0</v>
      </c>
      <c r="T52" s="82">
        <f>IFERROR(S52/(O52+P52),"-")</f>
        <v>0</v>
      </c>
      <c r="U52" s="182"/>
      <c r="V52" s="84">
        <v>1</v>
      </c>
      <c r="W52" s="82">
        <f>IF(P52=0,"-",V52/P52)</f>
        <v>1</v>
      </c>
      <c r="X52" s="186">
        <v>18000</v>
      </c>
      <c r="Y52" s="187">
        <f>IFERROR(X52/P52,"-")</f>
        <v>18000</v>
      </c>
      <c r="Z52" s="187">
        <f>IFERROR(X52/V52,"-")</f>
        <v>18000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1</v>
      </c>
      <c r="BF52" s="113">
        <f>IF(P52=0,"",IF(BE52=0,"",(BE52/P52)))</f>
        <v>1</v>
      </c>
      <c r="BG52" s="112">
        <v>1</v>
      </c>
      <c r="BH52" s="114">
        <f>IFERROR(BG52/BE52,"-")</f>
        <v>1</v>
      </c>
      <c r="BI52" s="115">
        <v>18000</v>
      </c>
      <c r="BJ52" s="116">
        <f>IFERROR(BI52/BE52,"-")</f>
        <v>18000</v>
      </c>
      <c r="BK52" s="117"/>
      <c r="BL52" s="117"/>
      <c r="BM52" s="117">
        <v>1</v>
      </c>
      <c r="BN52" s="119"/>
      <c r="BO52" s="120">
        <f>IF(P52=0,"",IF(BN52=0,"",(BN52/P52)))</f>
        <v>0</v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1</v>
      </c>
      <c r="CP52" s="141">
        <v>18000</v>
      </c>
      <c r="CQ52" s="141">
        <v>18000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198</v>
      </c>
      <c r="C53" s="203"/>
      <c r="D53" s="203" t="s">
        <v>199</v>
      </c>
      <c r="E53" s="203" t="s">
        <v>200</v>
      </c>
      <c r="F53" s="203" t="s">
        <v>63</v>
      </c>
      <c r="G53" s="203" t="s">
        <v>105</v>
      </c>
      <c r="H53" s="90" t="s">
        <v>201</v>
      </c>
      <c r="I53" s="90" t="s">
        <v>202</v>
      </c>
      <c r="J53" s="188"/>
      <c r="K53" s="81">
        <v>0</v>
      </c>
      <c r="L53" s="81">
        <v>0</v>
      </c>
      <c r="M53" s="81">
        <v>8</v>
      </c>
      <c r="N53" s="91">
        <v>0</v>
      </c>
      <c r="O53" s="92">
        <v>0</v>
      </c>
      <c r="P53" s="93">
        <f>N53+O53</f>
        <v>0</v>
      </c>
      <c r="Q53" s="82">
        <f>IFERROR(P53/M53,"-")</f>
        <v>0</v>
      </c>
      <c r="R53" s="81">
        <v>0</v>
      </c>
      <c r="S53" s="81">
        <v>0</v>
      </c>
      <c r="T53" s="82" t="str">
        <f>IFERROR(S53/(O53+P53),"-")</f>
        <v>-</v>
      </c>
      <c r="U53" s="182"/>
      <c r="V53" s="84">
        <v>0</v>
      </c>
      <c r="W53" s="82" t="str">
        <f>IF(P53=0,"-",V53/P53)</f>
        <v>-</v>
      </c>
      <c r="X53" s="186">
        <v>0</v>
      </c>
      <c r="Y53" s="187" t="str">
        <f>IFERROR(X53/P53,"-")</f>
        <v>-</v>
      </c>
      <c r="Z53" s="187" t="str">
        <f>IFERROR(X53/V53,"-")</f>
        <v>-</v>
      </c>
      <c r="AA53" s="188"/>
      <c r="AB53" s="85"/>
      <c r="AC53" s="79"/>
      <c r="AD53" s="94"/>
      <c r="AE53" s="95" t="str">
        <f>IF(P53=0,"",IF(AD53=0,"",(AD53/P53)))</f>
        <v/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 t="str">
        <f>IF(P53=0,"",IF(AM53=0,"",(AM53/P53)))</f>
        <v/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 t="str">
        <f>IF(P53=0,"",IF(AV53=0,"",(AV53/P53)))</f>
        <v/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 t="str">
        <f>IF(P53=0,"",IF(BE53=0,"",(BE53/P53)))</f>
        <v/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 t="str">
        <f>IF(P53=0,"",IF(BN53=0,"",(BN53/P53)))</f>
        <v/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/>
      <c r="BX53" s="127" t="str">
        <f>IF(P53=0,"",IF(BW53=0,"",(BW53/P53)))</f>
        <v/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 t="str">
        <f>IF(P53=0,"",IF(CF53=0,"",(CF53/P53)))</f>
        <v/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203</v>
      </c>
      <c r="C54" s="203"/>
      <c r="D54" s="203" t="s">
        <v>199</v>
      </c>
      <c r="E54" s="203" t="s">
        <v>200</v>
      </c>
      <c r="F54" s="203" t="s">
        <v>68</v>
      </c>
      <c r="G54" s="203"/>
      <c r="H54" s="90"/>
      <c r="I54" s="90"/>
      <c r="J54" s="188"/>
      <c r="K54" s="81">
        <v>5</v>
      </c>
      <c r="L54" s="81">
        <v>3</v>
      </c>
      <c r="M54" s="81">
        <v>0</v>
      </c>
      <c r="N54" s="91">
        <v>0</v>
      </c>
      <c r="O54" s="92">
        <v>0</v>
      </c>
      <c r="P54" s="93">
        <f>N54+O54</f>
        <v>0</v>
      </c>
      <c r="Q54" s="82" t="str">
        <f>IFERROR(P54/M54,"-")</f>
        <v>-</v>
      </c>
      <c r="R54" s="81">
        <v>0</v>
      </c>
      <c r="S54" s="81">
        <v>0</v>
      </c>
      <c r="T54" s="82" t="str">
        <f>IFERROR(S54/(O54+P54),"-")</f>
        <v>-</v>
      </c>
      <c r="U54" s="182"/>
      <c r="V54" s="84">
        <v>0</v>
      </c>
      <c r="W54" s="82" t="str">
        <f>IF(P54=0,"-",V54/P54)</f>
        <v>-</v>
      </c>
      <c r="X54" s="186">
        <v>0</v>
      </c>
      <c r="Y54" s="187" t="str">
        <f>IFERROR(X54/P54,"-")</f>
        <v>-</v>
      </c>
      <c r="Z54" s="187" t="str">
        <f>IFERROR(X54/V54,"-")</f>
        <v>-</v>
      </c>
      <c r="AA54" s="188"/>
      <c r="AB54" s="85"/>
      <c r="AC54" s="79"/>
      <c r="AD54" s="94"/>
      <c r="AE54" s="95" t="str">
        <f>IF(P54=0,"",IF(AD54=0,"",(AD54/P54)))</f>
        <v/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 t="str">
        <f>IF(P54=0,"",IF(AM54=0,"",(AM54/P54)))</f>
        <v/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 t="str">
        <f>IF(P54=0,"",IF(AV54=0,"",(AV54/P54)))</f>
        <v/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 t="str">
        <f>IF(P54=0,"",IF(BE54=0,"",(BE54/P54)))</f>
        <v/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/>
      <c r="BO54" s="120" t="str">
        <f>IF(P54=0,"",IF(BN54=0,"",(BN54/P54)))</f>
        <v/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 t="str">
        <f>IF(P54=0,"",IF(BW54=0,"",(BW54/P54)))</f>
        <v/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 t="str">
        <f>IF(P54=0,"",IF(CF54=0,"",(CF54/P54)))</f>
        <v/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204</v>
      </c>
      <c r="C55" s="203"/>
      <c r="D55" s="203" t="s">
        <v>205</v>
      </c>
      <c r="E55" s="203" t="s">
        <v>206</v>
      </c>
      <c r="F55" s="203" t="s">
        <v>75</v>
      </c>
      <c r="G55" s="203" t="s">
        <v>109</v>
      </c>
      <c r="H55" s="90" t="s">
        <v>183</v>
      </c>
      <c r="I55" s="90" t="s">
        <v>184</v>
      </c>
      <c r="J55" s="188"/>
      <c r="K55" s="81">
        <v>0</v>
      </c>
      <c r="L55" s="81">
        <v>0</v>
      </c>
      <c r="M55" s="81">
        <v>0</v>
      </c>
      <c r="N55" s="91">
        <v>0</v>
      </c>
      <c r="O55" s="92">
        <v>0</v>
      </c>
      <c r="P55" s="93">
        <f>N55+O55</f>
        <v>0</v>
      </c>
      <c r="Q55" s="82" t="str">
        <f>IFERROR(P55/M55,"-")</f>
        <v>-</v>
      </c>
      <c r="R55" s="81">
        <v>0</v>
      </c>
      <c r="S55" s="81">
        <v>0</v>
      </c>
      <c r="T55" s="82" t="str">
        <f>IFERROR(S55/(O55+P55),"-")</f>
        <v>-</v>
      </c>
      <c r="U55" s="182"/>
      <c r="V55" s="84">
        <v>0</v>
      </c>
      <c r="W55" s="82" t="str">
        <f>IF(P55=0,"-",V55/P55)</f>
        <v>-</v>
      </c>
      <c r="X55" s="186">
        <v>0</v>
      </c>
      <c r="Y55" s="187" t="str">
        <f>IFERROR(X55/P55,"-")</f>
        <v>-</v>
      </c>
      <c r="Z55" s="187" t="str">
        <f>IFERROR(X55/V55,"-")</f>
        <v>-</v>
      </c>
      <c r="AA55" s="188"/>
      <c r="AB55" s="85"/>
      <c r="AC55" s="79"/>
      <c r="AD55" s="94"/>
      <c r="AE55" s="95" t="str">
        <f>IF(P55=0,"",IF(AD55=0,"",(AD55/P55)))</f>
        <v/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 t="str">
        <f>IF(P55=0,"",IF(AM55=0,"",(AM55/P55)))</f>
        <v/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 t="str">
        <f>IF(P55=0,"",IF(AV55=0,"",(AV55/P55)))</f>
        <v/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 t="str">
        <f>IF(P55=0,"",IF(BE55=0,"",(BE55/P55)))</f>
        <v/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 t="str">
        <f>IF(P55=0,"",IF(BN55=0,"",(BN55/P55)))</f>
        <v/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/>
      <c r="BX55" s="127" t="str">
        <f>IF(P55=0,"",IF(BW55=0,"",(BW55/P55)))</f>
        <v/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 t="str">
        <f>IF(P55=0,"",IF(CF55=0,"",(CF55/P55)))</f>
        <v/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207</v>
      </c>
      <c r="C56" s="203"/>
      <c r="D56" s="203" t="s">
        <v>152</v>
      </c>
      <c r="E56" s="203" t="s">
        <v>153</v>
      </c>
      <c r="F56" s="203" t="s">
        <v>63</v>
      </c>
      <c r="G56" s="203"/>
      <c r="H56" s="90" t="s">
        <v>183</v>
      </c>
      <c r="I56" s="90" t="s">
        <v>188</v>
      </c>
      <c r="J56" s="188"/>
      <c r="K56" s="81">
        <v>2</v>
      </c>
      <c r="L56" s="81">
        <v>0</v>
      </c>
      <c r="M56" s="81">
        <v>6</v>
      </c>
      <c r="N56" s="91">
        <v>1</v>
      </c>
      <c r="O56" s="92">
        <v>0</v>
      </c>
      <c r="P56" s="93">
        <f>N56+O56</f>
        <v>1</v>
      </c>
      <c r="Q56" s="82">
        <f>IFERROR(P56/M56,"-")</f>
        <v>0.16666666666667</v>
      </c>
      <c r="R56" s="81">
        <v>0</v>
      </c>
      <c r="S56" s="81">
        <v>0</v>
      </c>
      <c r="T56" s="82">
        <f>IFERROR(S56/(O56+P56),"-")</f>
        <v>0</v>
      </c>
      <c r="U56" s="182"/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>
        <f>IF(P56=0,"",IF(BE56=0,"",(BE56/P56)))</f>
        <v>0</v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/>
      <c r="BO56" s="120">
        <f>IF(P56=0,"",IF(BN56=0,"",(BN56/P56)))</f>
        <v>0</v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>
        <v>1</v>
      </c>
      <c r="BX56" s="127">
        <f>IF(P56=0,"",IF(BW56=0,"",(BW56/P56)))</f>
        <v>1</v>
      </c>
      <c r="BY56" s="128"/>
      <c r="BZ56" s="129">
        <f>IFERROR(BY56/BW56,"-")</f>
        <v>0</v>
      </c>
      <c r="CA56" s="130"/>
      <c r="CB56" s="131">
        <f>IFERROR(CA56/BW56,"-")</f>
        <v>0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208</v>
      </c>
      <c r="C57" s="203"/>
      <c r="D57" s="203" t="s">
        <v>209</v>
      </c>
      <c r="E57" s="203" t="s">
        <v>210</v>
      </c>
      <c r="F57" s="203" t="s">
        <v>75</v>
      </c>
      <c r="G57" s="203"/>
      <c r="H57" s="90" t="s">
        <v>183</v>
      </c>
      <c r="I57" s="90" t="s">
        <v>192</v>
      </c>
      <c r="J57" s="188"/>
      <c r="K57" s="81">
        <v>0</v>
      </c>
      <c r="L57" s="81">
        <v>0</v>
      </c>
      <c r="M57" s="81">
        <v>0</v>
      </c>
      <c r="N57" s="91">
        <v>2</v>
      </c>
      <c r="O57" s="92">
        <v>0</v>
      </c>
      <c r="P57" s="93">
        <f>N57+O57</f>
        <v>2</v>
      </c>
      <c r="Q57" s="82" t="str">
        <f>IFERROR(P57/M57,"-")</f>
        <v>-</v>
      </c>
      <c r="R57" s="81">
        <v>0</v>
      </c>
      <c r="S57" s="81">
        <v>0</v>
      </c>
      <c r="T57" s="82">
        <f>IFERROR(S57/(O57+P57),"-")</f>
        <v>0</v>
      </c>
      <c r="U57" s="182"/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>
        <v>1</v>
      </c>
      <c r="BF57" s="113">
        <f>IF(P57=0,"",IF(BE57=0,"",(BE57/P57)))</f>
        <v>0.5</v>
      </c>
      <c r="BG57" s="112"/>
      <c r="BH57" s="114">
        <f>IFERROR(BG57/BE57,"-")</f>
        <v>0</v>
      </c>
      <c r="BI57" s="115"/>
      <c r="BJ57" s="116">
        <f>IFERROR(BI57/BE57,"-")</f>
        <v>0</v>
      </c>
      <c r="BK57" s="117"/>
      <c r="BL57" s="117"/>
      <c r="BM57" s="117"/>
      <c r="BN57" s="119"/>
      <c r="BO57" s="120">
        <f>IF(P57=0,"",IF(BN57=0,"",(BN57/P57)))</f>
        <v>0</v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>
        <v>1</v>
      </c>
      <c r="BX57" s="127">
        <f>IF(P57=0,"",IF(BW57=0,"",(BW57/P57)))</f>
        <v>0.5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211</v>
      </c>
      <c r="C58" s="203"/>
      <c r="D58" s="203" t="s">
        <v>212</v>
      </c>
      <c r="E58" s="203" t="s">
        <v>213</v>
      </c>
      <c r="F58" s="203" t="s">
        <v>63</v>
      </c>
      <c r="G58" s="203"/>
      <c r="H58" s="90" t="s">
        <v>183</v>
      </c>
      <c r="I58" s="90" t="s">
        <v>196</v>
      </c>
      <c r="J58" s="188"/>
      <c r="K58" s="81">
        <v>4</v>
      </c>
      <c r="L58" s="81">
        <v>0</v>
      </c>
      <c r="M58" s="81">
        <v>20</v>
      </c>
      <c r="N58" s="91">
        <v>2</v>
      </c>
      <c r="O58" s="92">
        <v>0</v>
      </c>
      <c r="P58" s="93">
        <f>N58+O58</f>
        <v>2</v>
      </c>
      <c r="Q58" s="82">
        <f>IFERROR(P58/M58,"-")</f>
        <v>0.1</v>
      </c>
      <c r="R58" s="81">
        <v>0</v>
      </c>
      <c r="S58" s="81">
        <v>1</v>
      </c>
      <c r="T58" s="82">
        <f>IFERROR(S58/(O58+P58),"-")</f>
        <v>0.5</v>
      </c>
      <c r="U58" s="182"/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>
        <v>2</v>
      </c>
      <c r="BO58" s="120">
        <f>IF(P58=0,"",IF(BN58=0,"",(BN58/P58)))</f>
        <v>1</v>
      </c>
      <c r="BP58" s="121"/>
      <c r="BQ58" s="122">
        <f>IFERROR(BP58/BN58,"-")</f>
        <v>0</v>
      </c>
      <c r="BR58" s="123"/>
      <c r="BS58" s="124">
        <f>IFERROR(BR58/BN58,"-")</f>
        <v>0</v>
      </c>
      <c r="BT58" s="125"/>
      <c r="BU58" s="125"/>
      <c r="BV58" s="125"/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214</v>
      </c>
      <c r="C59" s="203"/>
      <c r="D59" s="203" t="s">
        <v>215</v>
      </c>
      <c r="E59" s="203" t="s">
        <v>216</v>
      </c>
      <c r="F59" s="203" t="s">
        <v>63</v>
      </c>
      <c r="G59" s="203"/>
      <c r="H59" s="90" t="s">
        <v>183</v>
      </c>
      <c r="I59" s="204" t="s">
        <v>217</v>
      </c>
      <c r="J59" s="188"/>
      <c r="K59" s="81">
        <v>3</v>
      </c>
      <c r="L59" s="81">
        <v>0</v>
      </c>
      <c r="M59" s="81">
        <v>23</v>
      </c>
      <c r="N59" s="91">
        <v>0</v>
      </c>
      <c r="O59" s="92">
        <v>0</v>
      </c>
      <c r="P59" s="93">
        <f>N59+O59</f>
        <v>0</v>
      </c>
      <c r="Q59" s="82">
        <f>IFERROR(P59/M59,"-")</f>
        <v>0</v>
      </c>
      <c r="R59" s="81">
        <v>0</v>
      </c>
      <c r="S59" s="81">
        <v>0</v>
      </c>
      <c r="T59" s="82" t="str">
        <f>IFERROR(S59/(O59+P59),"-")</f>
        <v>-</v>
      </c>
      <c r="U59" s="182"/>
      <c r="V59" s="84">
        <v>0</v>
      </c>
      <c r="W59" s="82" t="str">
        <f>IF(P59=0,"-",V59/P59)</f>
        <v>-</v>
      </c>
      <c r="X59" s="186">
        <v>0</v>
      </c>
      <c r="Y59" s="187" t="str">
        <f>IFERROR(X59/P59,"-")</f>
        <v>-</v>
      </c>
      <c r="Z59" s="187" t="str">
        <f>IFERROR(X59/V59,"-")</f>
        <v>-</v>
      </c>
      <c r="AA59" s="188"/>
      <c r="AB59" s="85"/>
      <c r="AC59" s="79"/>
      <c r="AD59" s="94"/>
      <c r="AE59" s="95" t="str">
        <f>IF(P59=0,"",IF(AD59=0,"",(AD59/P59)))</f>
        <v/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 t="str">
        <f>IF(P59=0,"",IF(AM59=0,"",(AM59/P59)))</f>
        <v/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 t="str">
        <f>IF(P59=0,"",IF(AV59=0,"",(AV59/P59)))</f>
        <v/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 t="str">
        <f>IF(P59=0,"",IF(BE59=0,"",(BE59/P59)))</f>
        <v/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 t="str">
        <f>IF(P59=0,"",IF(BN59=0,"",(BN59/P59)))</f>
        <v/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 t="str">
        <f>IF(P59=0,"",IF(BW59=0,"",(BW59/P59)))</f>
        <v/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 t="str">
        <f>IF(P59=0,"",IF(CF59=0,"",(CF59/P59)))</f>
        <v/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218</v>
      </c>
      <c r="C60" s="203"/>
      <c r="D60" s="203" t="s">
        <v>101</v>
      </c>
      <c r="E60" s="203" t="s">
        <v>101</v>
      </c>
      <c r="F60" s="203" t="s">
        <v>68</v>
      </c>
      <c r="G60" s="203"/>
      <c r="H60" s="90"/>
      <c r="I60" s="90"/>
      <c r="J60" s="188"/>
      <c r="K60" s="81">
        <v>19</v>
      </c>
      <c r="L60" s="81">
        <v>13</v>
      </c>
      <c r="M60" s="81">
        <v>4</v>
      </c>
      <c r="N60" s="91">
        <v>1</v>
      </c>
      <c r="O60" s="92">
        <v>0</v>
      </c>
      <c r="P60" s="93">
        <f>N60+O60</f>
        <v>1</v>
      </c>
      <c r="Q60" s="82">
        <f>IFERROR(P60/M60,"-")</f>
        <v>0.25</v>
      </c>
      <c r="R60" s="81">
        <v>0</v>
      </c>
      <c r="S60" s="81">
        <v>0</v>
      </c>
      <c r="T60" s="82">
        <f>IFERROR(S60/(O60+P60),"-")</f>
        <v>0</v>
      </c>
      <c r="U60" s="182"/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>
        <f>IF(P60=0,"",IF(BN60=0,"",(BN60/P60)))</f>
        <v>0</v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>
        <v>1</v>
      </c>
      <c r="BX60" s="127">
        <f>IF(P60=0,"",IF(BW60=0,"",(BW60/P60)))</f>
        <v>1</v>
      </c>
      <c r="BY60" s="128"/>
      <c r="BZ60" s="129">
        <f>IFERROR(BY60/BW60,"-")</f>
        <v>0</v>
      </c>
      <c r="CA60" s="130"/>
      <c r="CB60" s="131">
        <f>IFERROR(CA60/BW60,"-")</f>
        <v>0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219</v>
      </c>
      <c r="C61" s="203"/>
      <c r="D61" s="203" t="s">
        <v>220</v>
      </c>
      <c r="E61" s="203" t="s">
        <v>221</v>
      </c>
      <c r="F61" s="203" t="s">
        <v>75</v>
      </c>
      <c r="G61" s="203" t="s">
        <v>111</v>
      </c>
      <c r="H61" s="90" t="s">
        <v>183</v>
      </c>
      <c r="I61" s="90" t="s">
        <v>184</v>
      </c>
      <c r="J61" s="188"/>
      <c r="K61" s="81">
        <v>0</v>
      </c>
      <c r="L61" s="81">
        <v>0</v>
      </c>
      <c r="M61" s="81">
        <v>0</v>
      </c>
      <c r="N61" s="91">
        <v>0</v>
      </c>
      <c r="O61" s="92">
        <v>0</v>
      </c>
      <c r="P61" s="93">
        <f>N61+O61</f>
        <v>0</v>
      </c>
      <c r="Q61" s="82" t="str">
        <f>IFERROR(P61/M61,"-")</f>
        <v>-</v>
      </c>
      <c r="R61" s="81">
        <v>0</v>
      </c>
      <c r="S61" s="81">
        <v>0</v>
      </c>
      <c r="T61" s="82" t="str">
        <f>IFERROR(S61/(O61+P61),"-")</f>
        <v>-</v>
      </c>
      <c r="U61" s="182"/>
      <c r="V61" s="84">
        <v>0</v>
      </c>
      <c r="W61" s="82" t="str">
        <f>IF(P61=0,"-",V61/P61)</f>
        <v>-</v>
      </c>
      <c r="X61" s="186">
        <v>0</v>
      </c>
      <c r="Y61" s="187" t="str">
        <f>IFERROR(X61/P61,"-")</f>
        <v>-</v>
      </c>
      <c r="Z61" s="187" t="str">
        <f>IFERROR(X61/V61,"-")</f>
        <v>-</v>
      </c>
      <c r="AA61" s="188"/>
      <c r="AB61" s="85"/>
      <c r="AC61" s="79"/>
      <c r="AD61" s="94"/>
      <c r="AE61" s="95" t="str">
        <f>IF(P61=0,"",IF(AD61=0,"",(AD61/P61)))</f>
        <v/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 t="str">
        <f>IF(P61=0,"",IF(AM61=0,"",(AM61/P61)))</f>
        <v/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 t="str">
        <f>IF(P61=0,"",IF(AV61=0,"",(AV61/P61)))</f>
        <v/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 t="str">
        <f>IF(P61=0,"",IF(BE61=0,"",(BE61/P61)))</f>
        <v/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 t="str">
        <f>IF(P61=0,"",IF(BN61=0,"",(BN61/P61)))</f>
        <v/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 t="str">
        <f>IF(P61=0,"",IF(BW61=0,"",(BW61/P61)))</f>
        <v/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 t="str">
        <f>IF(P61=0,"",IF(CF61=0,"",(CF61/P61)))</f>
        <v/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222</v>
      </c>
      <c r="C62" s="203"/>
      <c r="D62" s="203" t="s">
        <v>223</v>
      </c>
      <c r="E62" s="203" t="s">
        <v>224</v>
      </c>
      <c r="F62" s="203" t="s">
        <v>63</v>
      </c>
      <c r="G62" s="203"/>
      <c r="H62" s="90" t="s">
        <v>183</v>
      </c>
      <c r="I62" s="90" t="s">
        <v>188</v>
      </c>
      <c r="J62" s="188"/>
      <c r="K62" s="81">
        <v>3</v>
      </c>
      <c r="L62" s="81">
        <v>0</v>
      </c>
      <c r="M62" s="81">
        <v>9</v>
      </c>
      <c r="N62" s="91">
        <v>1</v>
      </c>
      <c r="O62" s="92">
        <v>1</v>
      </c>
      <c r="P62" s="93">
        <f>N62+O62</f>
        <v>2</v>
      </c>
      <c r="Q62" s="82">
        <f>IFERROR(P62/M62,"-")</f>
        <v>0.22222222222222</v>
      </c>
      <c r="R62" s="81">
        <v>0</v>
      </c>
      <c r="S62" s="81">
        <v>0</v>
      </c>
      <c r="T62" s="82">
        <f>IFERROR(S62/(O62+P62),"-")</f>
        <v>0</v>
      </c>
      <c r="U62" s="182"/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>
        <v>1</v>
      </c>
      <c r="AN62" s="101">
        <f>IF(P62=0,"",IF(AM62=0,"",(AM62/P62)))</f>
        <v>0.5</v>
      </c>
      <c r="AO62" s="100"/>
      <c r="AP62" s="102">
        <f>IFERROR(AP62/AM62,"-")</f>
        <v>0</v>
      </c>
      <c r="AQ62" s="103"/>
      <c r="AR62" s="104">
        <f>IFERROR(AQ62/AM62,"-")</f>
        <v>0</v>
      </c>
      <c r="AS62" s="105"/>
      <c r="AT62" s="105"/>
      <c r="AU62" s="105"/>
      <c r="AV62" s="106">
        <v>1</v>
      </c>
      <c r="AW62" s="107">
        <f>IF(P62=0,"",IF(AV62=0,"",(AV62/P62)))</f>
        <v>0.5</v>
      </c>
      <c r="AX62" s="106"/>
      <c r="AY62" s="108">
        <f>IFERROR(AX62/AV62,"-")</f>
        <v>0</v>
      </c>
      <c r="AZ62" s="109"/>
      <c r="BA62" s="110">
        <f>IFERROR(AZ62/AV62,"-")</f>
        <v>0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/>
      <c r="BO62" s="120">
        <f>IF(P62=0,"",IF(BN62=0,"",(BN62/P62)))</f>
        <v>0</v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225</v>
      </c>
      <c r="C63" s="203"/>
      <c r="D63" s="203" t="s">
        <v>226</v>
      </c>
      <c r="E63" s="203" t="s">
        <v>227</v>
      </c>
      <c r="F63" s="203" t="s">
        <v>75</v>
      </c>
      <c r="G63" s="203"/>
      <c r="H63" s="90" t="s">
        <v>183</v>
      </c>
      <c r="I63" s="90" t="s">
        <v>192</v>
      </c>
      <c r="J63" s="188"/>
      <c r="K63" s="81">
        <v>0</v>
      </c>
      <c r="L63" s="81">
        <v>0</v>
      </c>
      <c r="M63" s="81">
        <v>0</v>
      </c>
      <c r="N63" s="91">
        <v>1</v>
      </c>
      <c r="O63" s="92">
        <v>0</v>
      </c>
      <c r="P63" s="93">
        <f>N63+O63</f>
        <v>1</v>
      </c>
      <c r="Q63" s="82" t="str">
        <f>IFERROR(P63/M63,"-")</f>
        <v>-</v>
      </c>
      <c r="R63" s="81">
        <v>0</v>
      </c>
      <c r="S63" s="81">
        <v>0</v>
      </c>
      <c r="T63" s="82">
        <f>IFERROR(S63/(O63+P63),"-")</f>
        <v>0</v>
      </c>
      <c r="U63" s="182"/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>
        <v>1</v>
      </c>
      <c r="AW63" s="107">
        <f>IF(P63=0,"",IF(AV63=0,"",(AV63/P63)))</f>
        <v>1</v>
      </c>
      <c r="AX63" s="106"/>
      <c r="AY63" s="108">
        <f>IFERROR(AX63/AV63,"-")</f>
        <v>0</v>
      </c>
      <c r="AZ63" s="109"/>
      <c r="BA63" s="110">
        <f>IFERROR(AZ63/AV63,"-")</f>
        <v>0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>
        <f>IF(P63=0,"",IF(BN63=0,"",(BN63/P63)))</f>
        <v>0</v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/>
      <c r="BX63" s="127">
        <f>IF(P63=0,"",IF(BW63=0,"",(BW63/P63)))</f>
        <v>0</v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228</v>
      </c>
      <c r="C64" s="203"/>
      <c r="D64" s="203" t="s">
        <v>229</v>
      </c>
      <c r="E64" s="203" t="s">
        <v>230</v>
      </c>
      <c r="F64" s="203" t="s">
        <v>63</v>
      </c>
      <c r="G64" s="203"/>
      <c r="H64" s="90" t="s">
        <v>183</v>
      </c>
      <c r="I64" s="90" t="s">
        <v>196</v>
      </c>
      <c r="J64" s="188"/>
      <c r="K64" s="81">
        <v>0</v>
      </c>
      <c r="L64" s="81">
        <v>0</v>
      </c>
      <c r="M64" s="81">
        <v>8</v>
      </c>
      <c r="N64" s="91">
        <v>0</v>
      </c>
      <c r="O64" s="92">
        <v>0</v>
      </c>
      <c r="P64" s="93">
        <f>N64+O64</f>
        <v>0</v>
      </c>
      <c r="Q64" s="82">
        <f>IFERROR(P64/M64,"-")</f>
        <v>0</v>
      </c>
      <c r="R64" s="81">
        <v>0</v>
      </c>
      <c r="S64" s="81">
        <v>0</v>
      </c>
      <c r="T64" s="82" t="str">
        <f>IFERROR(S64/(O64+P64),"-")</f>
        <v>-</v>
      </c>
      <c r="U64" s="182"/>
      <c r="V64" s="84">
        <v>0</v>
      </c>
      <c r="W64" s="82" t="str">
        <f>IF(P64=0,"-",V64/P64)</f>
        <v>-</v>
      </c>
      <c r="X64" s="186">
        <v>0</v>
      </c>
      <c r="Y64" s="187" t="str">
        <f>IFERROR(X64/P64,"-")</f>
        <v>-</v>
      </c>
      <c r="Z64" s="187" t="str">
        <f>IFERROR(X64/V64,"-")</f>
        <v>-</v>
      </c>
      <c r="AA64" s="188"/>
      <c r="AB64" s="85"/>
      <c r="AC64" s="79"/>
      <c r="AD64" s="94"/>
      <c r="AE64" s="95" t="str">
        <f>IF(P64=0,"",IF(AD64=0,"",(AD64/P64)))</f>
        <v/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 t="str">
        <f>IF(P64=0,"",IF(AM64=0,"",(AM64/P64)))</f>
        <v/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 t="str">
        <f>IF(P64=0,"",IF(AV64=0,"",(AV64/P64)))</f>
        <v/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 t="str">
        <f>IF(P64=0,"",IF(BE64=0,"",(BE64/P64)))</f>
        <v/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/>
      <c r="BO64" s="120" t="str">
        <f>IF(P64=0,"",IF(BN64=0,"",(BN64/P64)))</f>
        <v/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/>
      <c r="BX64" s="127" t="str">
        <f>IF(P64=0,"",IF(BW64=0,"",(BW64/P64)))</f>
        <v/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 t="str">
        <f>IF(P64=0,"",IF(CF64=0,"",(CF64/P64)))</f>
        <v/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231</v>
      </c>
      <c r="C65" s="203"/>
      <c r="D65" s="203" t="s">
        <v>232</v>
      </c>
      <c r="E65" s="203" t="s">
        <v>157</v>
      </c>
      <c r="F65" s="203" t="s">
        <v>63</v>
      </c>
      <c r="G65" s="203"/>
      <c r="H65" s="90" t="s">
        <v>183</v>
      </c>
      <c r="I65" s="204" t="s">
        <v>217</v>
      </c>
      <c r="J65" s="188"/>
      <c r="K65" s="81">
        <v>3</v>
      </c>
      <c r="L65" s="81">
        <v>0</v>
      </c>
      <c r="M65" s="81">
        <v>13</v>
      </c>
      <c r="N65" s="91">
        <v>3</v>
      </c>
      <c r="O65" s="92">
        <v>0</v>
      </c>
      <c r="P65" s="93">
        <f>N65+O65</f>
        <v>3</v>
      </c>
      <c r="Q65" s="82">
        <f>IFERROR(P65/M65,"-")</f>
        <v>0.23076923076923</v>
      </c>
      <c r="R65" s="81">
        <v>0</v>
      </c>
      <c r="S65" s="81">
        <v>1</v>
      </c>
      <c r="T65" s="82">
        <f>IFERROR(S65/(O65+P65),"-")</f>
        <v>0.33333333333333</v>
      </c>
      <c r="U65" s="182"/>
      <c r="V65" s="84">
        <v>1</v>
      </c>
      <c r="W65" s="82">
        <f>IF(P65=0,"-",V65/P65)</f>
        <v>0.33333333333333</v>
      </c>
      <c r="X65" s="186">
        <v>3000</v>
      </c>
      <c r="Y65" s="187">
        <f>IFERROR(X65/P65,"-")</f>
        <v>1000</v>
      </c>
      <c r="Z65" s="187">
        <f>IFERROR(X65/V65,"-")</f>
        <v>3000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>
        <v>1</v>
      </c>
      <c r="BF65" s="113">
        <f>IF(P65=0,"",IF(BE65=0,"",(BE65/P65)))</f>
        <v>0.33333333333333</v>
      </c>
      <c r="BG65" s="112"/>
      <c r="BH65" s="114">
        <f>IFERROR(BG65/BE65,"-")</f>
        <v>0</v>
      </c>
      <c r="BI65" s="115"/>
      <c r="BJ65" s="116">
        <f>IFERROR(BI65/BE65,"-")</f>
        <v>0</v>
      </c>
      <c r="BK65" s="117"/>
      <c r="BL65" s="117"/>
      <c r="BM65" s="117"/>
      <c r="BN65" s="119">
        <v>1</v>
      </c>
      <c r="BO65" s="120">
        <f>IF(P65=0,"",IF(BN65=0,"",(BN65/P65)))</f>
        <v>0.33333333333333</v>
      </c>
      <c r="BP65" s="121">
        <v>1</v>
      </c>
      <c r="BQ65" s="122">
        <f>IFERROR(BP65/BN65,"-")</f>
        <v>1</v>
      </c>
      <c r="BR65" s="123">
        <v>3000</v>
      </c>
      <c r="BS65" s="124">
        <f>IFERROR(BR65/BN65,"-")</f>
        <v>3000</v>
      </c>
      <c r="BT65" s="125">
        <v>1</v>
      </c>
      <c r="BU65" s="125"/>
      <c r="BV65" s="125"/>
      <c r="BW65" s="126">
        <v>1</v>
      </c>
      <c r="BX65" s="127">
        <f>IF(P65=0,"",IF(BW65=0,"",(BW65/P65)))</f>
        <v>0.33333333333333</v>
      </c>
      <c r="BY65" s="128"/>
      <c r="BZ65" s="129">
        <f>IFERROR(BY65/BW65,"-")</f>
        <v>0</v>
      </c>
      <c r="CA65" s="130"/>
      <c r="CB65" s="131">
        <f>IFERROR(CA65/BW65,"-")</f>
        <v>0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1</v>
      </c>
      <c r="CP65" s="141">
        <v>3000</v>
      </c>
      <c r="CQ65" s="141">
        <v>3000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233</v>
      </c>
      <c r="C66" s="203"/>
      <c r="D66" s="203" t="s">
        <v>101</v>
      </c>
      <c r="E66" s="203" t="s">
        <v>101</v>
      </c>
      <c r="F66" s="203" t="s">
        <v>68</v>
      </c>
      <c r="G66" s="203"/>
      <c r="H66" s="90"/>
      <c r="I66" s="90"/>
      <c r="J66" s="188"/>
      <c r="K66" s="81">
        <v>55</v>
      </c>
      <c r="L66" s="81">
        <v>23</v>
      </c>
      <c r="M66" s="81">
        <v>17</v>
      </c>
      <c r="N66" s="91">
        <v>2</v>
      </c>
      <c r="O66" s="92">
        <v>0</v>
      </c>
      <c r="P66" s="93">
        <f>N66+O66</f>
        <v>2</v>
      </c>
      <c r="Q66" s="82">
        <f>IFERROR(P66/M66,"-")</f>
        <v>0.11764705882353</v>
      </c>
      <c r="R66" s="81">
        <v>0</v>
      </c>
      <c r="S66" s="81">
        <v>1</v>
      </c>
      <c r="T66" s="82">
        <f>IFERROR(S66/(O66+P66),"-")</f>
        <v>0.5</v>
      </c>
      <c r="U66" s="182"/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>
        <v>1</v>
      </c>
      <c r="BF66" s="113">
        <f>IF(P66=0,"",IF(BE66=0,"",(BE66/P66)))</f>
        <v>0.5</v>
      </c>
      <c r="BG66" s="112"/>
      <c r="BH66" s="114">
        <f>IFERROR(BG66/BE66,"-")</f>
        <v>0</v>
      </c>
      <c r="BI66" s="115"/>
      <c r="BJ66" s="116">
        <f>IFERROR(BI66/BE66,"-")</f>
        <v>0</v>
      </c>
      <c r="BK66" s="117"/>
      <c r="BL66" s="117"/>
      <c r="BM66" s="117"/>
      <c r="BN66" s="119">
        <v>1</v>
      </c>
      <c r="BO66" s="120">
        <f>IF(P66=0,"",IF(BN66=0,"",(BN66/P66)))</f>
        <v>0.5</v>
      </c>
      <c r="BP66" s="121"/>
      <c r="BQ66" s="122">
        <f>IFERROR(BP66/BN66,"-")</f>
        <v>0</v>
      </c>
      <c r="BR66" s="123"/>
      <c r="BS66" s="124">
        <f>IFERROR(BR66/BN66,"-")</f>
        <v>0</v>
      </c>
      <c r="BT66" s="125"/>
      <c r="BU66" s="125"/>
      <c r="BV66" s="125"/>
      <c r="BW66" s="126"/>
      <c r="BX66" s="127">
        <f>IF(P66=0,"",IF(BW66=0,"",(BW66/P66)))</f>
        <v>0</v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>
        <f>AB67</f>
        <v>0</v>
      </c>
      <c r="B67" s="203" t="s">
        <v>234</v>
      </c>
      <c r="C67" s="203"/>
      <c r="D67" s="203" t="s">
        <v>235</v>
      </c>
      <c r="E67" s="203" t="s">
        <v>236</v>
      </c>
      <c r="F67" s="203" t="s">
        <v>75</v>
      </c>
      <c r="G67" s="203" t="s">
        <v>120</v>
      </c>
      <c r="H67" s="90" t="s">
        <v>237</v>
      </c>
      <c r="I67" s="90" t="s">
        <v>238</v>
      </c>
      <c r="J67" s="188">
        <v>120000</v>
      </c>
      <c r="K67" s="81">
        <v>0</v>
      </c>
      <c r="L67" s="81">
        <v>0</v>
      </c>
      <c r="M67" s="81">
        <v>0</v>
      </c>
      <c r="N67" s="91">
        <v>5</v>
      </c>
      <c r="O67" s="92">
        <v>0</v>
      </c>
      <c r="P67" s="93">
        <f>N67+O67</f>
        <v>5</v>
      </c>
      <c r="Q67" s="82" t="str">
        <f>IFERROR(P67/M67,"-")</f>
        <v>-</v>
      </c>
      <c r="R67" s="81">
        <v>0</v>
      </c>
      <c r="S67" s="81">
        <v>1</v>
      </c>
      <c r="T67" s="82">
        <f>IFERROR(S67/(O67+P67),"-")</f>
        <v>0.2</v>
      </c>
      <c r="U67" s="182">
        <f>IFERROR(J67/SUM(P67:P68),"-")</f>
        <v>24000</v>
      </c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>
        <f>SUM(X67:X68)-SUM(J67:J68)</f>
        <v>-120000</v>
      </c>
      <c r="AB67" s="85">
        <f>SUM(X67:X68)/SUM(J67:J68)</f>
        <v>0</v>
      </c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>
        <v>2</v>
      </c>
      <c r="AN67" s="101">
        <f>IF(P67=0,"",IF(AM67=0,"",(AM67/P67)))</f>
        <v>0.4</v>
      </c>
      <c r="AO67" s="100"/>
      <c r="AP67" s="102">
        <f>IFERROR(AP67/AM67,"-")</f>
        <v>0</v>
      </c>
      <c r="AQ67" s="103"/>
      <c r="AR67" s="104">
        <f>IFERROR(AQ67/AM67,"-")</f>
        <v>0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>
        <v>1</v>
      </c>
      <c r="BO67" s="120">
        <f>IF(P67=0,"",IF(BN67=0,"",(BN67/P67)))</f>
        <v>0.2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>
        <v>2</v>
      </c>
      <c r="BX67" s="127">
        <f>IF(P67=0,"",IF(BW67=0,"",(BW67/P67)))</f>
        <v>0.4</v>
      </c>
      <c r="BY67" s="128"/>
      <c r="BZ67" s="129">
        <f>IFERROR(BY67/BW67,"-")</f>
        <v>0</v>
      </c>
      <c r="CA67" s="130"/>
      <c r="CB67" s="131">
        <f>IFERROR(CA67/BW67,"-")</f>
        <v>0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239</v>
      </c>
      <c r="C68" s="203"/>
      <c r="D68" s="203" t="s">
        <v>235</v>
      </c>
      <c r="E68" s="203" t="s">
        <v>236</v>
      </c>
      <c r="F68" s="203" t="s">
        <v>68</v>
      </c>
      <c r="G68" s="203"/>
      <c r="H68" s="90"/>
      <c r="I68" s="90"/>
      <c r="J68" s="188"/>
      <c r="K68" s="81">
        <v>2</v>
      </c>
      <c r="L68" s="81">
        <v>1</v>
      </c>
      <c r="M68" s="81">
        <v>2</v>
      </c>
      <c r="N68" s="91">
        <v>0</v>
      </c>
      <c r="O68" s="92">
        <v>0</v>
      </c>
      <c r="P68" s="93">
        <f>N68+O68</f>
        <v>0</v>
      </c>
      <c r="Q68" s="82">
        <f>IFERROR(P68/M68,"-")</f>
        <v>0</v>
      </c>
      <c r="R68" s="81">
        <v>0</v>
      </c>
      <c r="S68" s="81">
        <v>0</v>
      </c>
      <c r="T68" s="82" t="str">
        <f>IFERROR(S68/(O68+P68),"-")</f>
        <v>-</v>
      </c>
      <c r="U68" s="182"/>
      <c r="V68" s="84">
        <v>0</v>
      </c>
      <c r="W68" s="82" t="str">
        <f>IF(P68=0,"-",V68/P68)</f>
        <v>-</v>
      </c>
      <c r="X68" s="186">
        <v>0</v>
      </c>
      <c r="Y68" s="187" t="str">
        <f>IFERROR(X68/P68,"-")</f>
        <v>-</v>
      </c>
      <c r="Z68" s="187" t="str">
        <f>IFERROR(X68/V68,"-")</f>
        <v>-</v>
      </c>
      <c r="AA68" s="188"/>
      <c r="AB68" s="85"/>
      <c r="AC68" s="79"/>
      <c r="AD68" s="94"/>
      <c r="AE68" s="95" t="str">
        <f>IF(P68=0,"",IF(AD68=0,"",(AD68/P68)))</f>
        <v/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 t="str">
        <f>IF(P68=0,"",IF(AM68=0,"",(AM68/P68)))</f>
        <v/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 t="str">
        <f>IF(P68=0,"",IF(AV68=0,"",(AV68/P68)))</f>
        <v/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 t="str">
        <f>IF(P68=0,"",IF(BE68=0,"",(BE68/P68)))</f>
        <v/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/>
      <c r="BO68" s="120" t="str">
        <f>IF(P68=0,"",IF(BN68=0,"",(BN68/P68)))</f>
        <v/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/>
      <c r="BX68" s="127" t="str">
        <f>IF(P68=0,"",IF(BW68=0,"",(BW68/P68)))</f>
        <v/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 t="str">
        <f>IF(P68=0,"",IF(CF68=0,"",(CF68/P68)))</f>
        <v/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>
        <f>AB69</f>
        <v>0.19333333333333</v>
      </c>
      <c r="B69" s="203" t="s">
        <v>240</v>
      </c>
      <c r="C69" s="203"/>
      <c r="D69" s="203" t="s">
        <v>99</v>
      </c>
      <c r="E69" s="203" t="s">
        <v>89</v>
      </c>
      <c r="F69" s="203" t="s">
        <v>63</v>
      </c>
      <c r="G69" s="203" t="s">
        <v>241</v>
      </c>
      <c r="H69" s="90" t="s">
        <v>237</v>
      </c>
      <c r="I69" s="90" t="s">
        <v>238</v>
      </c>
      <c r="J69" s="188">
        <v>150000</v>
      </c>
      <c r="K69" s="81">
        <v>19</v>
      </c>
      <c r="L69" s="81">
        <v>0</v>
      </c>
      <c r="M69" s="81">
        <v>31</v>
      </c>
      <c r="N69" s="91">
        <v>3</v>
      </c>
      <c r="O69" s="92">
        <v>0</v>
      </c>
      <c r="P69" s="93">
        <f>N69+O69</f>
        <v>3</v>
      </c>
      <c r="Q69" s="82">
        <f>IFERROR(P69/M69,"-")</f>
        <v>0.096774193548387</v>
      </c>
      <c r="R69" s="81">
        <v>1</v>
      </c>
      <c r="S69" s="81">
        <v>0</v>
      </c>
      <c r="T69" s="82">
        <f>IFERROR(S69/(O69+P69),"-")</f>
        <v>0</v>
      </c>
      <c r="U69" s="182">
        <f>IFERROR(J69/SUM(P69:P70),"-")</f>
        <v>50000</v>
      </c>
      <c r="V69" s="84">
        <v>1</v>
      </c>
      <c r="W69" s="82">
        <f>IF(P69=0,"-",V69/P69)</f>
        <v>0.33333333333333</v>
      </c>
      <c r="X69" s="186">
        <v>29000</v>
      </c>
      <c r="Y69" s="187">
        <f>IFERROR(X69/P69,"-")</f>
        <v>9666.6666666667</v>
      </c>
      <c r="Z69" s="187">
        <f>IFERROR(X69/V69,"-")</f>
        <v>29000</v>
      </c>
      <c r="AA69" s="188">
        <f>SUM(X69:X70)-SUM(J69:J70)</f>
        <v>-121000</v>
      </c>
      <c r="AB69" s="85">
        <f>SUM(X69:X70)/SUM(J69:J70)</f>
        <v>0.19333333333333</v>
      </c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>
        <f>IF(P69=0,"",IF(BE69=0,"",(BE69/P69)))</f>
        <v>0</v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/>
      <c r="BO69" s="120">
        <f>IF(P69=0,"",IF(BN69=0,"",(BN69/P69)))</f>
        <v>0</v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>
        <v>2</v>
      </c>
      <c r="BX69" s="127">
        <f>IF(P69=0,"",IF(BW69=0,"",(BW69/P69)))</f>
        <v>0.66666666666667</v>
      </c>
      <c r="BY69" s="128">
        <v>1</v>
      </c>
      <c r="BZ69" s="129">
        <f>IFERROR(BY69/BW69,"-")</f>
        <v>0.5</v>
      </c>
      <c r="CA69" s="130">
        <v>29000</v>
      </c>
      <c r="CB69" s="131">
        <f>IFERROR(CA69/BW69,"-")</f>
        <v>14500</v>
      </c>
      <c r="CC69" s="132"/>
      <c r="CD69" s="132"/>
      <c r="CE69" s="132">
        <v>1</v>
      </c>
      <c r="CF69" s="133">
        <v>1</v>
      </c>
      <c r="CG69" s="134">
        <f>IF(P69=0,"",IF(CF69=0,"",(CF69/P69)))</f>
        <v>0.33333333333333</v>
      </c>
      <c r="CH69" s="135"/>
      <c r="CI69" s="136">
        <f>IFERROR(CH69/CF69,"-")</f>
        <v>0</v>
      </c>
      <c r="CJ69" s="137"/>
      <c r="CK69" s="138">
        <f>IFERROR(CJ69/CF69,"-")</f>
        <v>0</v>
      </c>
      <c r="CL69" s="139"/>
      <c r="CM69" s="139"/>
      <c r="CN69" s="139"/>
      <c r="CO69" s="140">
        <v>1</v>
      </c>
      <c r="CP69" s="141">
        <v>29000</v>
      </c>
      <c r="CQ69" s="141">
        <v>29000</v>
      </c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242</v>
      </c>
      <c r="C70" s="203"/>
      <c r="D70" s="203" t="s">
        <v>99</v>
      </c>
      <c r="E70" s="203" t="s">
        <v>89</v>
      </c>
      <c r="F70" s="203" t="s">
        <v>68</v>
      </c>
      <c r="G70" s="203"/>
      <c r="H70" s="90"/>
      <c r="I70" s="90"/>
      <c r="J70" s="188"/>
      <c r="K70" s="81">
        <v>7</v>
      </c>
      <c r="L70" s="81">
        <v>7</v>
      </c>
      <c r="M70" s="81">
        <v>1</v>
      </c>
      <c r="N70" s="91">
        <v>0</v>
      </c>
      <c r="O70" s="92">
        <v>0</v>
      </c>
      <c r="P70" s="93">
        <f>N70+O70</f>
        <v>0</v>
      </c>
      <c r="Q70" s="82">
        <f>IFERROR(P70/M70,"-")</f>
        <v>0</v>
      </c>
      <c r="R70" s="81">
        <v>0</v>
      </c>
      <c r="S70" s="81">
        <v>0</v>
      </c>
      <c r="T70" s="82" t="str">
        <f>IFERROR(S70/(O70+P70),"-")</f>
        <v>-</v>
      </c>
      <c r="U70" s="182"/>
      <c r="V70" s="84">
        <v>0</v>
      </c>
      <c r="W70" s="82" t="str">
        <f>IF(P70=0,"-",V70/P70)</f>
        <v>-</v>
      </c>
      <c r="X70" s="186">
        <v>0</v>
      </c>
      <c r="Y70" s="187" t="str">
        <f>IFERROR(X70/P70,"-")</f>
        <v>-</v>
      </c>
      <c r="Z70" s="187" t="str">
        <f>IFERROR(X70/V70,"-")</f>
        <v>-</v>
      </c>
      <c r="AA70" s="188"/>
      <c r="AB70" s="85"/>
      <c r="AC70" s="79"/>
      <c r="AD70" s="94"/>
      <c r="AE70" s="95" t="str">
        <f>IF(P70=0,"",IF(AD70=0,"",(AD70/P70)))</f>
        <v/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 t="str">
        <f>IF(P70=0,"",IF(AM70=0,"",(AM70/P70)))</f>
        <v/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 t="str">
        <f>IF(P70=0,"",IF(AV70=0,"",(AV70/P70)))</f>
        <v/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 t="str">
        <f>IF(P70=0,"",IF(BE70=0,"",(BE70/P70)))</f>
        <v/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/>
      <c r="BO70" s="120" t="str">
        <f>IF(P70=0,"",IF(BN70=0,"",(BN70/P70)))</f>
        <v/>
      </c>
      <c r="BP70" s="121"/>
      <c r="BQ70" s="122" t="str">
        <f>IFERROR(BP70/BN70,"-")</f>
        <v>-</v>
      </c>
      <c r="BR70" s="123"/>
      <c r="BS70" s="124" t="str">
        <f>IFERROR(BR70/BN70,"-")</f>
        <v>-</v>
      </c>
      <c r="BT70" s="125"/>
      <c r="BU70" s="125"/>
      <c r="BV70" s="125"/>
      <c r="BW70" s="126"/>
      <c r="BX70" s="127" t="str">
        <f>IF(P70=0,"",IF(BW70=0,"",(BW70/P70)))</f>
        <v/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/>
      <c r="CG70" s="134" t="str">
        <f>IF(P70=0,"",IF(CF70=0,"",(CF70/P70)))</f>
        <v/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>
        <f>AB71</f>
        <v>0.066666666666667</v>
      </c>
      <c r="B71" s="203" t="s">
        <v>243</v>
      </c>
      <c r="C71" s="203"/>
      <c r="D71" s="203" t="s">
        <v>73</v>
      </c>
      <c r="E71" s="203" t="s">
        <v>74</v>
      </c>
      <c r="F71" s="203" t="s">
        <v>75</v>
      </c>
      <c r="G71" s="203" t="s">
        <v>64</v>
      </c>
      <c r="H71" s="90" t="s">
        <v>244</v>
      </c>
      <c r="I71" s="205" t="s">
        <v>245</v>
      </c>
      <c r="J71" s="188">
        <v>150000</v>
      </c>
      <c r="K71" s="81">
        <v>0</v>
      </c>
      <c r="L71" s="81">
        <v>0</v>
      </c>
      <c r="M71" s="81">
        <v>0</v>
      </c>
      <c r="N71" s="91">
        <v>11</v>
      </c>
      <c r="O71" s="92">
        <v>0</v>
      </c>
      <c r="P71" s="93">
        <f>N71+O71</f>
        <v>11</v>
      </c>
      <c r="Q71" s="82" t="str">
        <f>IFERROR(P71/M71,"-")</f>
        <v>-</v>
      </c>
      <c r="R71" s="81">
        <v>1</v>
      </c>
      <c r="S71" s="81">
        <v>2</v>
      </c>
      <c r="T71" s="82">
        <f>IFERROR(S71/(O71+P71),"-")</f>
        <v>0.18181818181818</v>
      </c>
      <c r="U71" s="182">
        <f>IFERROR(J71/SUM(P71:P72),"-")</f>
        <v>13636.363636364</v>
      </c>
      <c r="V71" s="84">
        <v>1</v>
      </c>
      <c r="W71" s="82">
        <f>IF(P71=0,"-",V71/P71)</f>
        <v>0.090909090909091</v>
      </c>
      <c r="X71" s="186">
        <v>10000</v>
      </c>
      <c r="Y71" s="187">
        <f>IFERROR(X71/P71,"-")</f>
        <v>909.09090909091</v>
      </c>
      <c r="Z71" s="187">
        <f>IFERROR(X71/V71,"-")</f>
        <v>10000</v>
      </c>
      <c r="AA71" s="188">
        <f>SUM(X71:X72)-SUM(J71:J72)</f>
        <v>-140000</v>
      </c>
      <c r="AB71" s="85">
        <f>SUM(X71:X72)/SUM(J71:J72)</f>
        <v>0.066666666666667</v>
      </c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>
        <v>1</v>
      </c>
      <c r="AN71" s="101">
        <f>IF(P71=0,"",IF(AM71=0,"",(AM71/P71)))</f>
        <v>0.090909090909091</v>
      </c>
      <c r="AO71" s="100"/>
      <c r="AP71" s="102">
        <f>IFERROR(AP71/AM71,"-")</f>
        <v>0</v>
      </c>
      <c r="AQ71" s="103"/>
      <c r="AR71" s="104">
        <f>IFERROR(AQ71/AM71,"-")</f>
        <v>0</v>
      </c>
      <c r="AS71" s="105"/>
      <c r="AT71" s="105"/>
      <c r="AU71" s="105"/>
      <c r="AV71" s="106">
        <v>1</v>
      </c>
      <c r="AW71" s="107">
        <f>IF(P71=0,"",IF(AV71=0,"",(AV71/P71)))</f>
        <v>0.090909090909091</v>
      </c>
      <c r="AX71" s="106"/>
      <c r="AY71" s="108">
        <f>IFERROR(AX71/AV71,"-")</f>
        <v>0</v>
      </c>
      <c r="AZ71" s="109"/>
      <c r="BA71" s="110">
        <f>IFERROR(AZ71/AV71,"-")</f>
        <v>0</v>
      </c>
      <c r="BB71" s="111"/>
      <c r="BC71" s="111"/>
      <c r="BD71" s="111"/>
      <c r="BE71" s="112">
        <v>1</v>
      </c>
      <c r="BF71" s="113">
        <f>IF(P71=0,"",IF(BE71=0,"",(BE71/P71)))</f>
        <v>0.090909090909091</v>
      </c>
      <c r="BG71" s="112">
        <v>1</v>
      </c>
      <c r="BH71" s="114">
        <f>IFERROR(BG71/BE71,"-")</f>
        <v>1</v>
      </c>
      <c r="BI71" s="115">
        <v>10000</v>
      </c>
      <c r="BJ71" s="116">
        <f>IFERROR(BI71/BE71,"-")</f>
        <v>10000</v>
      </c>
      <c r="BK71" s="117"/>
      <c r="BL71" s="117">
        <v>1</v>
      </c>
      <c r="BM71" s="117"/>
      <c r="BN71" s="119">
        <v>5</v>
      </c>
      <c r="BO71" s="120">
        <f>IF(P71=0,"",IF(BN71=0,"",(BN71/P71)))</f>
        <v>0.45454545454545</v>
      </c>
      <c r="BP71" s="121"/>
      <c r="BQ71" s="122">
        <f>IFERROR(BP71/BN71,"-")</f>
        <v>0</v>
      </c>
      <c r="BR71" s="123"/>
      <c r="BS71" s="124">
        <f>IFERROR(BR71/BN71,"-")</f>
        <v>0</v>
      </c>
      <c r="BT71" s="125"/>
      <c r="BU71" s="125"/>
      <c r="BV71" s="125"/>
      <c r="BW71" s="126">
        <v>2</v>
      </c>
      <c r="BX71" s="127">
        <f>IF(P71=0,"",IF(BW71=0,"",(BW71/P71)))</f>
        <v>0.18181818181818</v>
      </c>
      <c r="BY71" s="128"/>
      <c r="BZ71" s="129">
        <f>IFERROR(BY71/BW71,"-")</f>
        <v>0</v>
      </c>
      <c r="CA71" s="130"/>
      <c r="CB71" s="131">
        <f>IFERROR(CA71/BW71,"-")</f>
        <v>0</v>
      </c>
      <c r="CC71" s="132"/>
      <c r="CD71" s="132"/>
      <c r="CE71" s="132"/>
      <c r="CF71" s="133">
        <v>1</v>
      </c>
      <c r="CG71" s="134">
        <f>IF(P71=0,"",IF(CF71=0,"",(CF71/P71)))</f>
        <v>0.090909090909091</v>
      </c>
      <c r="CH71" s="135"/>
      <c r="CI71" s="136">
        <f>IFERROR(CH71/CF71,"-")</f>
        <v>0</v>
      </c>
      <c r="CJ71" s="137"/>
      <c r="CK71" s="138">
        <f>IFERROR(CJ71/CF71,"-")</f>
        <v>0</v>
      </c>
      <c r="CL71" s="139"/>
      <c r="CM71" s="139"/>
      <c r="CN71" s="139"/>
      <c r="CO71" s="140">
        <v>1</v>
      </c>
      <c r="CP71" s="141">
        <v>10000</v>
      </c>
      <c r="CQ71" s="141">
        <v>10000</v>
      </c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246</v>
      </c>
      <c r="C72" s="203"/>
      <c r="D72" s="203" t="s">
        <v>73</v>
      </c>
      <c r="E72" s="203" t="s">
        <v>74</v>
      </c>
      <c r="F72" s="203" t="s">
        <v>68</v>
      </c>
      <c r="G72" s="203"/>
      <c r="H72" s="90"/>
      <c r="I72" s="90"/>
      <c r="J72" s="188"/>
      <c r="K72" s="81">
        <v>6</v>
      </c>
      <c r="L72" s="81">
        <v>4</v>
      </c>
      <c r="M72" s="81">
        <v>0</v>
      </c>
      <c r="N72" s="91">
        <v>0</v>
      </c>
      <c r="O72" s="92">
        <v>0</v>
      </c>
      <c r="P72" s="93">
        <f>N72+O72</f>
        <v>0</v>
      </c>
      <c r="Q72" s="82" t="str">
        <f>IFERROR(P72/M72,"-")</f>
        <v>-</v>
      </c>
      <c r="R72" s="81">
        <v>0</v>
      </c>
      <c r="S72" s="81">
        <v>0</v>
      </c>
      <c r="T72" s="82" t="str">
        <f>IFERROR(S72/(O72+P72),"-")</f>
        <v>-</v>
      </c>
      <c r="U72" s="182"/>
      <c r="V72" s="84">
        <v>0</v>
      </c>
      <c r="W72" s="82" t="str">
        <f>IF(P72=0,"-",V72/P72)</f>
        <v>-</v>
      </c>
      <c r="X72" s="186">
        <v>0</v>
      </c>
      <c r="Y72" s="187" t="str">
        <f>IFERROR(X72/P72,"-")</f>
        <v>-</v>
      </c>
      <c r="Z72" s="187" t="str">
        <f>IFERROR(X72/V72,"-")</f>
        <v>-</v>
      </c>
      <c r="AA72" s="188"/>
      <c r="AB72" s="85"/>
      <c r="AC72" s="79"/>
      <c r="AD72" s="94"/>
      <c r="AE72" s="95" t="str">
        <f>IF(P72=0,"",IF(AD72=0,"",(AD72/P72)))</f>
        <v/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 t="str">
        <f>IF(P72=0,"",IF(AM72=0,"",(AM72/P72)))</f>
        <v/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 t="str">
        <f>IF(P72=0,"",IF(AV72=0,"",(AV72/P72)))</f>
        <v/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 t="str">
        <f>IF(P72=0,"",IF(BE72=0,"",(BE72/P72)))</f>
        <v/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/>
      <c r="BO72" s="120" t="str">
        <f>IF(P72=0,"",IF(BN72=0,"",(BN72/P72)))</f>
        <v/>
      </c>
      <c r="BP72" s="121"/>
      <c r="BQ72" s="122" t="str">
        <f>IFERROR(BP72/BN72,"-")</f>
        <v>-</v>
      </c>
      <c r="BR72" s="123"/>
      <c r="BS72" s="124" t="str">
        <f>IFERROR(BR72/BN72,"-")</f>
        <v>-</v>
      </c>
      <c r="BT72" s="125"/>
      <c r="BU72" s="125"/>
      <c r="BV72" s="125"/>
      <c r="BW72" s="126"/>
      <c r="BX72" s="127" t="str">
        <f>IF(P72=0,"",IF(BW72=0,"",(BW72/P72)))</f>
        <v/>
      </c>
      <c r="BY72" s="128"/>
      <c r="BZ72" s="129" t="str">
        <f>IFERROR(BY72/BW72,"-")</f>
        <v>-</v>
      </c>
      <c r="CA72" s="130"/>
      <c r="CB72" s="131" t="str">
        <f>IFERROR(CA72/BW72,"-")</f>
        <v>-</v>
      </c>
      <c r="CC72" s="132"/>
      <c r="CD72" s="132"/>
      <c r="CE72" s="132"/>
      <c r="CF72" s="133"/>
      <c r="CG72" s="134" t="str">
        <f>IF(P72=0,"",IF(CF72=0,"",(CF72/P72)))</f>
        <v/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0</v>
      </c>
      <c r="CP72" s="141">
        <v>0</v>
      </c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>
        <f>AB73</f>
        <v>0.040533333333333</v>
      </c>
      <c r="B73" s="203" t="s">
        <v>247</v>
      </c>
      <c r="C73" s="203"/>
      <c r="D73" s="203" t="s">
        <v>248</v>
      </c>
      <c r="E73" s="203" t="s">
        <v>249</v>
      </c>
      <c r="F73" s="203" t="s">
        <v>63</v>
      </c>
      <c r="G73" s="203" t="s">
        <v>83</v>
      </c>
      <c r="H73" s="90" t="s">
        <v>244</v>
      </c>
      <c r="I73" s="204" t="s">
        <v>250</v>
      </c>
      <c r="J73" s="188">
        <v>150000</v>
      </c>
      <c r="K73" s="81">
        <v>7</v>
      </c>
      <c r="L73" s="81">
        <v>0</v>
      </c>
      <c r="M73" s="81">
        <v>27</v>
      </c>
      <c r="N73" s="91">
        <v>4</v>
      </c>
      <c r="O73" s="92">
        <v>0</v>
      </c>
      <c r="P73" s="93">
        <f>N73+O73</f>
        <v>4</v>
      </c>
      <c r="Q73" s="82">
        <f>IFERROR(P73/M73,"-")</f>
        <v>0.14814814814815</v>
      </c>
      <c r="R73" s="81">
        <v>0</v>
      </c>
      <c r="S73" s="81">
        <v>0</v>
      </c>
      <c r="T73" s="82">
        <f>IFERROR(S73/(O73+P73),"-")</f>
        <v>0</v>
      </c>
      <c r="U73" s="182">
        <f>IFERROR(J73/SUM(P73:P74),"-")</f>
        <v>37500</v>
      </c>
      <c r="V73" s="84">
        <v>2</v>
      </c>
      <c r="W73" s="82">
        <f>IF(P73=0,"-",V73/P73)</f>
        <v>0.5</v>
      </c>
      <c r="X73" s="186">
        <v>6080</v>
      </c>
      <c r="Y73" s="187">
        <f>IFERROR(X73/P73,"-")</f>
        <v>1520</v>
      </c>
      <c r="Z73" s="187">
        <f>IFERROR(X73/V73,"-")</f>
        <v>3040</v>
      </c>
      <c r="AA73" s="188">
        <f>SUM(X73:X74)-SUM(J73:J74)</f>
        <v>-143920</v>
      </c>
      <c r="AB73" s="85">
        <f>SUM(X73:X74)/SUM(J73:J74)</f>
        <v>0.040533333333333</v>
      </c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>
        <v>1</v>
      </c>
      <c r="AW73" s="107">
        <f>IF(P73=0,"",IF(AV73=0,"",(AV73/P73)))</f>
        <v>0.25</v>
      </c>
      <c r="AX73" s="106"/>
      <c r="AY73" s="108">
        <f>IFERROR(AX73/AV73,"-")</f>
        <v>0</v>
      </c>
      <c r="AZ73" s="109"/>
      <c r="BA73" s="110">
        <f>IFERROR(AZ73/AV73,"-")</f>
        <v>0</v>
      </c>
      <c r="BB73" s="111"/>
      <c r="BC73" s="111"/>
      <c r="BD73" s="111"/>
      <c r="BE73" s="112">
        <v>1</v>
      </c>
      <c r="BF73" s="113">
        <f>IF(P73=0,"",IF(BE73=0,"",(BE73/P73)))</f>
        <v>0.25</v>
      </c>
      <c r="BG73" s="112"/>
      <c r="BH73" s="114">
        <f>IFERROR(BG73/BE73,"-")</f>
        <v>0</v>
      </c>
      <c r="BI73" s="115"/>
      <c r="BJ73" s="116">
        <f>IFERROR(BI73/BE73,"-")</f>
        <v>0</v>
      </c>
      <c r="BK73" s="117"/>
      <c r="BL73" s="117"/>
      <c r="BM73" s="117"/>
      <c r="BN73" s="119">
        <v>2</v>
      </c>
      <c r="BO73" s="120">
        <f>IF(P73=0,"",IF(BN73=0,"",(BN73/P73)))</f>
        <v>0.5</v>
      </c>
      <c r="BP73" s="121">
        <v>2</v>
      </c>
      <c r="BQ73" s="122">
        <f>IFERROR(BP73/BN73,"-")</f>
        <v>1</v>
      </c>
      <c r="BR73" s="123">
        <v>6080</v>
      </c>
      <c r="BS73" s="124">
        <f>IFERROR(BR73/BN73,"-")</f>
        <v>3040</v>
      </c>
      <c r="BT73" s="125">
        <v>1</v>
      </c>
      <c r="BU73" s="125">
        <v>1</v>
      </c>
      <c r="BV73" s="125"/>
      <c r="BW73" s="126"/>
      <c r="BX73" s="127">
        <f>IF(P73=0,"",IF(BW73=0,"",(BW73/P73)))</f>
        <v>0</v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2</v>
      </c>
      <c r="CP73" s="141">
        <v>6080</v>
      </c>
      <c r="CQ73" s="141">
        <v>6000</v>
      </c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251</v>
      </c>
      <c r="C74" s="203"/>
      <c r="D74" s="203" t="s">
        <v>248</v>
      </c>
      <c r="E74" s="203" t="s">
        <v>249</v>
      </c>
      <c r="F74" s="203" t="s">
        <v>68</v>
      </c>
      <c r="G74" s="203"/>
      <c r="H74" s="90"/>
      <c r="I74" s="90"/>
      <c r="J74" s="188"/>
      <c r="K74" s="81">
        <v>20</v>
      </c>
      <c r="L74" s="81">
        <v>11</v>
      </c>
      <c r="M74" s="81">
        <v>1</v>
      </c>
      <c r="N74" s="91">
        <v>0</v>
      </c>
      <c r="O74" s="92">
        <v>0</v>
      </c>
      <c r="P74" s="93">
        <f>N74+O74</f>
        <v>0</v>
      </c>
      <c r="Q74" s="82">
        <f>IFERROR(P74/M74,"-")</f>
        <v>0</v>
      </c>
      <c r="R74" s="81">
        <v>0</v>
      </c>
      <c r="S74" s="81">
        <v>0</v>
      </c>
      <c r="T74" s="82" t="str">
        <f>IFERROR(S74/(O74+P74),"-")</f>
        <v>-</v>
      </c>
      <c r="U74" s="182"/>
      <c r="V74" s="84">
        <v>0</v>
      </c>
      <c r="W74" s="82" t="str">
        <f>IF(P74=0,"-",V74/P74)</f>
        <v>-</v>
      </c>
      <c r="X74" s="186">
        <v>0</v>
      </c>
      <c r="Y74" s="187" t="str">
        <f>IFERROR(X74/P74,"-")</f>
        <v>-</v>
      </c>
      <c r="Z74" s="187" t="str">
        <f>IFERROR(X74/V74,"-")</f>
        <v>-</v>
      </c>
      <c r="AA74" s="188"/>
      <c r="AB74" s="85"/>
      <c r="AC74" s="79"/>
      <c r="AD74" s="94"/>
      <c r="AE74" s="95" t="str">
        <f>IF(P74=0,"",IF(AD74=0,"",(AD74/P74)))</f>
        <v/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 t="str">
        <f>IF(P74=0,"",IF(AM74=0,"",(AM74/P74)))</f>
        <v/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 t="str">
        <f>IF(P74=0,"",IF(AV74=0,"",(AV74/P74)))</f>
        <v/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/>
      <c r="BF74" s="113" t="str">
        <f>IF(P74=0,"",IF(BE74=0,"",(BE74/P74)))</f>
        <v/>
      </c>
      <c r="BG74" s="112"/>
      <c r="BH74" s="114" t="str">
        <f>IFERROR(BG74/BE74,"-")</f>
        <v>-</v>
      </c>
      <c r="BI74" s="115"/>
      <c r="BJ74" s="116" t="str">
        <f>IFERROR(BI74/BE74,"-")</f>
        <v>-</v>
      </c>
      <c r="BK74" s="117"/>
      <c r="BL74" s="117"/>
      <c r="BM74" s="117"/>
      <c r="BN74" s="119"/>
      <c r="BO74" s="120" t="str">
        <f>IF(P74=0,"",IF(BN74=0,"",(BN74/P74)))</f>
        <v/>
      </c>
      <c r="BP74" s="121"/>
      <c r="BQ74" s="122" t="str">
        <f>IFERROR(BP74/BN74,"-")</f>
        <v>-</v>
      </c>
      <c r="BR74" s="123"/>
      <c r="BS74" s="124" t="str">
        <f>IFERROR(BR74/BN74,"-")</f>
        <v>-</v>
      </c>
      <c r="BT74" s="125"/>
      <c r="BU74" s="125"/>
      <c r="BV74" s="125"/>
      <c r="BW74" s="126"/>
      <c r="BX74" s="127" t="str">
        <f>IF(P74=0,"",IF(BW74=0,"",(BW74/P74)))</f>
        <v/>
      </c>
      <c r="BY74" s="128"/>
      <c r="BZ74" s="129" t="str">
        <f>IFERROR(BY74/BW74,"-")</f>
        <v>-</v>
      </c>
      <c r="CA74" s="130"/>
      <c r="CB74" s="131" t="str">
        <f>IFERROR(CA74/BW74,"-")</f>
        <v>-</v>
      </c>
      <c r="CC74" s="132"/>
      <c r="CD74" s="132"/>
      <c r="CE74" s="132"/>
      <c r="CF74" s="133"/>
      <c r="CG74" s="134" t="str">
        <f>IF(P74=0,"",IF(CF74=0,"",(CF74/P74)))</f>
        <v/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>
        <f>AB75</f>
        <v>0</v>
      </c>
      <c r="B75" s="203" t="s">
        <v>252</v>
      </c>
      <c r="C75" s="203"/>
      <c r="D75" s="203" t="s">
        <v>253</v>
      </c>
      <c r="E75" s="203" t="s">
        <v>254</v>
      </c>
      <c r="F75" s="203" t="s">
        <v>63</v>
      </c>
      <c r="G75" s="203" t="s">
        <v>255</v>
      </c>
      <c r="H75" s="90" t="s">
        <v>256</v>
      </c>
      <c r="I75" s="204" t="s">
        <v>257</v>
      </c>
      <c r="J75" s="188">
        <v>120000</v>
      </c>
      <c r="K75" s="81">
        <v>12</v>
      </c>
      <c r="L75" s="81">
        <v>0</v>
      </c>
      <c r="M75" s="81">
        <v>23</v>
      </c>
      <c r="N75" s="91">
        <v>3</v>
      </c>
      <c r="O75" s="92">
        <v>0</v>
      </c>
      <c r="P75" s="93">
        <f>N75+O75</f>
        <v>3</v>
      </c>
      <c r="Q75" s="82">
        <f>IFERROR(P75/M75,"-")</f>
        <v>0.1304347826087</v>
      </c>
      <c r="R75" s="81">
        <v>1</v>
      </c>
      <c r="S75" s="81">
        <v>0</v>
      </c>
      <c r="T75" s="82">
        <f>IFERROR(S75/(O75+P75),"-")</f>
        <v>0</v>
      </c>
      <c r="U75" s="182">
        <f>IFERROR(J75/SUM(P75:P76),"-")</f>
        <v>30000</v>
      </c>
      <c r="V75" s="84">
        <v>0</v>
      </c>
      <c r="W75" s="82">
        <f>IF(P75=0,"-",V75/P75)</f>
        <v>0</v>
      </c>
      <c r="X75" s="186">
        <v>0</v>
      </c>
      <c r="Y75" s="187">
        <f>IFERROR(X75/P75,"-")</f>
        <v>0</v>
      </c>
      <c r="Z75" s="187" t="str">
        <f>IFERROR(X75/V75,"-")</f>
        <v>-</v>
      </c>
      <c r="AA75" s="188">
        <f>SUM(X75:X76)-SUM(J75:J76)</f>
        <v>-120000</v>
      </c>
      <c r="AB75" s="85">
        <f>SUM(X75:X76)/SUM(J75:J76)</f>
        <v>0</v>
      </c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>
        <f>IF(P75=0,"",IF(BE75=0,"",(BE75/P75)))</f>
        <v>0</v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>
        <v>1</v>
      </c>
      <c r="BO75" s="120">
        <f>IF(P75=0,"",IF(BN75=0,"",(BN75/P75)))</f>
        <v>0.33333333333333</v>
      </c>
      <c r="BP75" s="121"/>
      <c r="BQ75" s="122">
        <f>IFERROR(BP75/BN75,"-")</f>
        <v>0</v>
      </c>
      <c r="BR75" s="123"/>
      <c r="BS75" s="124">
        <f>IFERROR(BR75/BN75,"-")</f>
        <v>0</v>
      </c>
      <c r="BT75" s="125"/>
      <c r="BU75" s="125"/>
      <c r="BV75" s="125"/>
      <c r="BW75" s="126"/>
      <c r="BX75" s="127">
        <f>IF(P75=0,"",IF(BW75=0,"",(BW75/P75)))</f>
        <v>0</v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>
        <v>2</v>
      </c>
      <c r="CG75" s="134">
        <f>IF(P75=0,"",IF(CF75=0,"",(CF75/P75)))</f>
        <v>0.66666666666667</v>
      </c>
      <c r="CH75" s="135"/>
      <c r="CI75" s="136">
        <f>IFERROR(CH75/CF75,"-")</f>
        <v>0</v>
      </c>
      <c r="CJ75" s="137"/>
      <c r="CK75" s="138">
        <f>IFERROR(CJ75/CF75,"-")</f>
        <v>0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258</v>
      </c>
      <c r="C76" s="203"/>
      <c r="D76" s="203" t="s">
        <v>253</v>
      </c>
      <c r="E76" s="203" t="s">
        <v>254</v>
      </c>
      <c r="F76" s="203" t="s">
        <v>68</v>
      </c>
      <c r="G76" s="203"/>
      <c r="H76" s="90"/>
      <c r="I76" s="90"/>
      <c r="J76" s="188"/>
      <c r="K76" s="81">
        <v>4</v>
      </c>
      <c r="L76" s="81">
        <v>4</v>
      </c>
      <c r="M76" s="81">
        <v>1</v>
      </c>
      <c r="N76" s="91">
        <v>1</v>
      </c>
      <c r="O76" s="92">
        <v>0</v>
      </c>
      <c r="P76" s="93">
        <f>N76+O76</f>
        <v>1</v>
      </c>
      <c r="Q76" s="82">
        <f>IFERROR(P76/M76,"-")</f>
        <v>1</v>
      </c>
      <c r="R76" s="81">
        <v>0</v>
      </c>
      <c r="S76" s="81">
        <v>1</v>
      </c>
      <c r="T76" s="82">
        <f>IFERROR(S76/(O76+P76),"-")</f>
        <v>1</v>
      </c>
      <c r="U76" s="182"/>
      <c r="V76" s="84">
        <v>0</v>
      </c>
      <c r="W76" s="82">
        <f>IF(P76=0,"-",V76/P76)</f>
        <v>0</v>
      </c>
      <c r="X76" s="186">
        <v>0</v>
      </c>
      <c r="Y76" s="187">
        <f>IFERROR(X76/P76,"-")</f>
        <v>0</v>
      </c>
      <c r="Z76" s="187" t="str">
        <f>IFERROR(X76/V76,"-")</f>
        <v>-</v>
      </c>
      <c r="AA76" s="188"/>
      <c r="AB76" s="85"/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>
        <f>IF(P76=0,"",IF(BE76=0,"",(BE76/P76)))</f>
        <v>0</v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>
        <v>1</v>
      </c>
      <c r="BO76" s="120">
        <f>IF(P76=0,"",IF(BN76=0,"",(BN76/P76)))</f>
        <v>1</v>
      </c>
      <c r="BP76" s="121"/>
      <c r="BQ76" s="122">
        <f>IFERROR(BP76/BN76,"-")</f>
        <v>0</v>
      </c>
      <c r="BR76" s="123"/>
      <c r="BS76" s="124">
        <f>IFERROR(BR76/BN76,"-")</f>
        <v>0</v>
      </c>
      <c r="BT76" s="125"/>
      <c r="BU76" s="125"/>
      <c r="BV76" s="125"/>
      <c r="BW76" s="126"/>
      <c r="BX76" s="127">
        <f>IF(P76=0,"",IF(BW76=0,"",(BW76/P76)))</f>
        <v>0</v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0</v>
      </c>
      <c r="CP76" s="141">
        <v>0</v>
      </c>
      <c r="CQ76" s="141"/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>
        <f>AB77</f>
        <v>0</v>
      </c>
      <c r="B77" s="203" t="s">
        <v>259</v>
      </c>
      <c r="C77" s="203"/>
      <c r="D77" s="203" t="s">
        <v>260</v>
      </c>
      <c r="E77" s="203" t="s">
        <v>95</v>
      </c>
      <c r="F77" s="203" t="s">
        <v>75</v>
      </c>
      <c r="G77" s="203" t="s">
        <v>255</v>
      </c>
      <c r="H77" s="90" t="s">
        <v>256</v>
      </c>
      <c r="I77" s="204" t="s">
        <v>261</v>
      </c>
      <c r="J77" s="188">
        <v>120000</v>
      </c>
      <c r="K77" s="81">
        <v>0</v>
      </c>
      <c r="L77" s="81">
        <v>0</v>
      </c>
      <c r="M77" s="81">
        <v>0</v>
      </c>
      <c r="N77" s="91">
        <v>3</v>
      </c>
      <c r="O77" s="92">
        <v>0</v>
      </c>
      <c r="P77" s="93">
        <f>N77+O77</f>
        <v>3</v>
      </c>
      <c r="Q77" s="82" t="str">
        <f>IFERROR(P77/M77,"-")</f>
        <v>-</v>
      </c>
      <c r="R77" s="81">
        <v>0</v>
      </c>
      <c r="S77" s="81">
        <v>1</v>
      </c>
      <c r="T77" s="82">
        <f>IFERROR(S77/(O77+P77),"-")</f>
        <v>0.33333333333333</v>
      </c>
      <c r="U77" s="182">
        <f>IFERROR(J77/SUM(P77:P78),"-")</f>
        <v>40000</v>
      </c>
      <c r="V77" s="84">
        <v>0</v>
      </c>
      <c r="W77" s="82">
        <f>IF(P77=0,"-",V77/P77)</f>
        <v>0</v>
      </c>
      <c r="X77" s="186">
        <v>0</v>
      </c>
      <c r="Y77" s="187">
        <f>IFERROR(X77/P77,"-")</f>
        <v>0</v>
      </c>
      <c r="Z77" s="187" t="str">
        <f>IFERROR(X77/V77,"-")</f>
        <v>-</v>
      </c>
      <c r="AA77" s="188">
        <f>SUM(X77:X78)-SUM(J77:J78)</f>
        <v>-120000</v>
      </c>
      <c r="AB77" s="85">
        <f>SUM(X77:X78)/SUM(J77:J78)</f>
        <v>0</v>
      </c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>
        <f>IF(P77=0,"",IF(AM77=0,"",(AM77/P77)))</f>
        <v>0</v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/>
      <c r="AW77" s="107">
        <f>IF(P77=0,"",IF(AV77=0,"",(AV77/P77)))</f>
        <v>0</v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>
        <v>1</v>
      </c>
      <c r="BF77" s="113">
        <f>IF(P77=0,"",IF(BE77=0,"",(BE77/P77)))</f>
        <v>0.33333333333333</v>
      </c>
      <c r="BG77" s="112"/>
      <c r="BH77" s="114">
        <f>IFERROR(BG77/BE77,"-")</f>
        <v>0</v>
      </c>
      <c r="BI77" s="115"/>
      <c r="BJ77" s="116">
        <f>IFERROR(BI77/BE77,"-")</f>
        <v>0</v>
      </c>
      <c r="BK77" s="117"/>
      <c r="BL77" s="117"/>
      <c r="BM77" s="117"/>
      <c r="BN77" s="119">
        <v>1</v>
      </c>
      <c r="BO77" s="120">
        <f>IF(P77=0,"",IF(BN77=0,"",(BN77/P77)))</f>
        <v>0.33333333333333</v>
      </c>
      <c r="BP77" s="121"/>
      <c r="BQ77" s="122">
        <f>IFERROR(BP77/BN77,"-")</f>
        <v>0</v>
      </c>
      <c r="BR77" s="123"/>
      <c r="BS77" s="124">
        <f>IFERROR(BR77/BN77,"-")</f>
        <v>0</v>
      </c>
      <c r="BT77" s="125"/>
      <c r="BU77" s="125"/>
      <c r="BV77" s="125"/>
      <c r="BW77" s="126">
        <v>1</v>
      </c>
      <c r="BX77" s="127">
        <f>IF(P77=0,"",IF(BW77=0,"",(BW77/P77)))</f>
        <v>0.33333333333333</v>
      </c>
      <c r="BY77" s="128"/>
      <c r="BZ77" s="129">
        <f>IFERROR(BY77/BW77,"-")</f>
        <v>0</v>
      </c>
      <c r="CA77" s="130"/>
      <c r="CB77" s="131">
        <f>IFERROR(CA77/BW77,"-")</f>
        <v>0</v>
      </c>
      <c r="CC77" s="132"/>
      <c r="CD77" s="132"/>
      <c r="CE77" s="132"/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0</v>
      </c>
      <c r="CP77" s="141">
        <v>0</v>
      </c>
      <c r="CQ77" s="141"/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262</v>
      </c>
      <c r="C78" s="203"/>
      <c r="D78" s="203" t="s">
        <v>260</v>
      </c>
      <c r="E78" s="203" t="s">
        <v>95</v>
      </c>
      <c r="F78" s="203" t="s">
        <v>68</v>
      </c>
      <c r="G78" s="203"/>
      <c r="H78" s="90"/>
      <c r="I78" s="90"/>
      <c r="J78" s="188"/>
      <c r="K78" s="81">
        <v>9</v>
      </c>
      <c r="L78" s="81">
        <v>6</v>
      </c>
      <c r="M78" s="81">
        <v>0</v>
      </c>
      <c r="N78" s="91">
        <v>0</v>
      </c>
      <c r="O78" s="92">
        <v>0</v>
      </c>
      <c r="P78" s="93">
        <f>N78+O78</f>
        <v>0</v>
      </c>
      <c r="Q78" s="82" t="str">
        <f>IFERROR(P78/M78,"-")</f>
        <v>-</v>
      </c>
      <c r="R78" s="81">
        <v>0</v>
      </c>
      <c r="S78" s="81">
        <v>0</v>
      </c>
      <c r="T78" s="82" t="str">
        <f>IFERROR(S78/(O78+P78),"-")</f>
        <v>-</v>
      </c>
      <c r="U78" s="182"/>
      <c r="V78" s="84">
        <v>0</v>
      </c>
      <c r="W78" s="82" t="str">
        <f>IF(P78=0,"-",V78/P78)</f>
        <v>-</v>
      </c>
      <c r="X78" s="186">
        <v>0</v>
      </c>
      <c r="Y78" s="187" t="str">
        <f>IFERROR(X78/P78,"-")</f>
        <v>-</v>
      </c>
      <c r="Z78" s="187" t="str">
        <f>IFERROR(X78/V78,"-")</f>
        <v>-</v>
      </c>
      <c r="AA78" s="188"/>
      <c r="AB78" s="85"/>
      <c r="AC78" s="79"/>
      <c r="AD78" s="94"/>
      <c r="AE78" s="95" t="str">
        <f>IF(P78=0,"",IF(AD78=0,"",(AD78/P78)))</f>
        <v/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 t="str">
        <f>IF(P78=0,"",IF(AM78=0,"",(AM78/P78)))</f>
        <v/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 t="str">
        <f>IF(P78=0,"",IF(AV78=0,"",(AV78/P78)))</f>
        <v/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/>
      <c r="BF78" s="113" t="str">
        <f>IF(P78=0,"",IF(BE78=0,"",(BE78/P78)))</f>
        <v/>
      </c>
      <c r="BG78" s="112"/>
      <c r="BH78" s="114" t="str">
        <f>IFERROR(BG78/BE78,"-")</f>
        <v>-</v>
      </c>
      <c r="BI78" s="115"/>
      <c r="BJ78" s="116" t="str">
        <f>IFERROR(BI78/BE78,"-")</f>
        <v>-</v>
      </c>
      <c r="BK78" s="117"/>
      <c r="BL78" s="117"/>
      <c r="BM78" s="117"/>
      <c r="BN78" s="119"/>
      <c r="BO78" s="120" t="str">
        <f>IF(P78=0,"",IF(BN78=0,"",(BN78/P78)))</f>
        <v/>
      </c>
      <c r="BP78" s="121"/>
      <c r="BQ78" s="122" t="str">
        <f>IFERROR(BP78/BN78,"-")</f>
        <v>-</v>
      </c>
      <c r="BR78" s="123"/>
      <c r="BS78" s="124" t="str">
        <f>IFERROR(BR78/BN78,"-")</f>
        <v>-</v>
      </c>
      <c r="BT78" s="125"/>
      <c r="BU78" s="125"/>
      <c r="BV78" s="125"/>
      <c r="BW78" s="126"/>
      <c r="BX78" s="127" t="str">
        <f>IF(P78=0,"",IF(BW78=0,"",(BW78/P78)))</f>
        <v/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/>
      <c r="CG78" s="134" t="str">
        <f>IF(P78=0,"",IF(CF78=0,"",(CF78/P78)))</f>
        <v/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>
        <f>AB79</f>
        <v>0</v>
      </c>
      <c r="B79" s="203" t="s">
        <v>263</v>
      </c>
      <c r="C79" s="203"/>
      <c r="D79" s="203" t="s">
        <v>176</v>
      </c>
      <c r="E79" s="203" t="s">
        <v>148</v>
      </c>
      <c r="F79" s="203" t="s">
        <v>63</v>
      </c>
      <c r="G79" s="203" t="s">
        <v>255</v>
      </c>
      <c r="H79" s="90" t="s">
        <v>256</v>
      </c>
      <c r="I79" s="205" t="s">
        <v>264</v>
      </c>
      <c r="J79" s="188">
        <v>120000</v>
      </c>
      <c r="K79" s="81">
        <v>4</v>
      </c>
      <c r="L79" s="81">
        <v>0</v>
      </c>
      <c r="M79" s="81">
        <v>22</v>
      </c>
      <c r="N79" s="91">
        <v>1</v>
      </c>
      <c r="O79" s="92">
        <v>0</v>
      </c>
      <c r="P79" s="93">
        <f>N79+O79</f>
        <v>1</v>
      </c>
      <c r="Q79" s="82">
        <f>IFERROR(P79/M79,"-")</f>
        <v>0.045454545454545</v>
      </c>
      <c r="R79" s="81">
        <v>1</v>
      </c>
      <c r="S79" s="81">
        <v>0</v>
      </c>
      <c r="T79" s="82">
        <f>IFERROR(S79/(O79+P79),"-")</f>
        <v>0</v>
      </c>
      <c r="U79" s="182">
        <f>IFERROR(J79/SUM(P79:P80),"-")</f>
        <v>120000</v>
      </c>
      <c r="V79" s="84">
        <v>0</v>
      </c>
      <c r="W79" s="82">
        <f>IF(P79=0,"-",V79/P79)</f>
        <v>0</v>
      </c>
      <c r="X79" s="186">
        <v>0</v>
      </c>
      <c r="Y79" s="187">
        <f>IFERROR(X79/P79,"-")</f>
        <v>0</v>
      </c>
      <c r="Z79" s="187" t="str">
        <f>IFERROR(X79/V79,"-")</f>
        <v>-</v>
      </c>
      <c r="AA79" s="188">
        <f>SUM(X79:X80)-SUM(J79:J80)</f>
        <v>-120000</v>
      </c>
      <c r="AB79" s="85">
        <f>SUM(X79:X80)/SUM(J79:J80)</f>
        <v>0</v>
      </c>
      <c r="AC79" s="79"/>
      <c r="AD79" s="94"/>
      <c r="AE79" s="95">
        <f>IF(P79=0,"",IF(AD79=0,"",(AD79/P79)))</f>
        <v>0</v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>
        <f>IF(P79=0,"",IF(AM79=0,"",(AM79/P79)))</f>
        <v>0</v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>
        <f>IF(P79=0,"",IF(AV79=0,"",(AV79/P79)))</f>
        <v>0</v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/>
      <c r="BF79" s="113">
        <f>IF(P79=0,"",IF(BE79=0,"",(BE79/P79)))</f>
        <v>0</v>
      </c>
      <c r="BG79" s="112"/>
      <c r="BH79" s="114" t="str">
        <f>IFERROR(BG79/BE79,"-")</f>
        <v>-</v>
      </c>
      <c r="BI79" s="115"/>
      <c r="BJ79" s="116" t="str">
        <f>IFERROR(BI79/BE79,"-")</f>
        <v>-</v>
      </c>
      <c r="BK79" s="117"/>
      <c r="BL79" s="117"/>
      <c r="BM79" s="117"/>
      <c r="BN79" s="119">
        <v>1</v>
      </c>
      <c r="BO79" s="120">
        <f>IF(P79=0,"",IF(BN79=0,"",(BN79/P79)))</f>
        <v>1</v>
      </c>
      <c r="BP79" s="121"/>
      <c r="BQ79" s="122">
        <f>IFERROR(BP79/BN79,"-")</f>
        <v>0</v>
      </c>
      <c r="BR79" s="123"/>
      <c r="BS79" s="124">
        <f>IFERROR(BR79/BN79,"-")</f>
        <v>0</v>
      </c>
      <c r="BT79" s="125"/>
      <c r="BU79" s="125"/>
      <c r="BV79" s="125"/>
      <c r="BW79" s="126"/>
      <c r="BX79" s="127">
        <f>IF(P79=0,"",IF(BW79=0,"",(BW79/P79)))</f>
        <v>0</v>
      </c>
      <c r="BY79" s="128"/>
      <c r="BZ79" s="129" t="str">
        <f>IFERROR(BY79/BW79,"-")</f>
        <v>-</v>
      </c>
      <c r="CA79" s="130"/>
      <c r="CB79" s="131" t="str">
        <f>IFERROR(CA79/BW79,"-")</f>
        <v>-</v>
      </c>
      <c r="CC79" s="132"/>
      <c r="CD79" s="132"/>
      <c r="CE79" s="132"/>
      <c r="CF79" s="133"/>
      <c r="CG79" s="134">
        <f>IF(P79=0,"",IF(CF79=0,"",(CF79/P79)))</f>
        <v>0</v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0</v>
      </c>
      <c r="CP79" s="141">
        <v>0</v>
      </c>
      <c r="CQ79" s="141"/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80"/>
      <c r="B80" s="203" t="s">
        <v>265</v>
      </c>
      <c r="C80" s="203"/>
      <c r="D80" s="203" t="s">
        <v>176</v>
      </c>
      <c r="E80" s="203" t="s">
        <v>148</v>
      </c>
      <c r="F80" s="203" t="s">
        <v>68</v>
      </c>
      <c r="G80" s="203"/>
      <c r="H80" s="90"/>
      <c r="I80" s="90"/>
      <c r="J80" s="188"/>
      <c r="K80" s="81">
        <v>7</v>
      </c>
      <c r="L80" s="81">
        <v>6</v>
      </c>
      <c r="M80" s="81">
        <v>0</v>
      </c>
      <c r="N80" s="91">
        <v>0</v>
      </c>
      <c r="O80" s="92">
        <v>0</v>
      </c>
      <c r="P80" s="93">
        <f>N80+O80</f>
        <v>0</v>
      </c>
      <c r="Q80" s="82" t="str">
        <f>IFERROR(P80/M80,"-")</f>
        <v>-</v>
      </c>
      <c r="R80" s="81">
        <v>0</v>
      </c>
      <c r="S80" s="81">
        <v>0</v>
      </c>
      <c r="T80" s="82" t="str">
        <f>IFERROR(S80/(O80+P80),"-")</f>
        <v>-</v>
      </c>
      <c r="U80" s="182"/>
      <c r="V80" s="84">
        <v>0</v>
      </c>
      <c r="W80" s="82" t="str">
        <f>IF(P80=0,"-",V80/P80)</f>
        <v>-</v>
      </c>
      <c r="X80" s="186">
        <v>0</v>
      </c>
      <c r="Y80" s="187" t="str">
        <f>IFERROR(X80/P80,"-")</f>
        <v>-</v>
      </c>
      <c r="Z80" s="187" t="str">
        <f>IFERROR(X80/V80,"-")</f>
        <v>-</v>
      </c>
      <c r="AA80" s="188"/>
      <c r="AB80" s="85"/>
      <c r="AC80" s="79"/>
      <c r="AD80" s="94"/>
      <c r="AE80" s="95" t="str">
        <f>IF(P80=0,"",IF(AD80=0,"",(AD80/P80)))</f>
        <v/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 t="str">
        <f>IF(P80=0,"",IF(AM80=0,"",(AM80/P80)))</f>
        <v/>
      </c>
      <c r="AO80" s="100"/>
      <c r="AP80" s="102" t="str">
        <f>IFERROR(AP80/AM80,"-")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/>
      <c r="AW80" s="107" t="str">
        <f>IF(P80=0,"",IF(AV80=0,"",(AV80/P80)))</f>
        <v/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/>
      <c r="BF80" s="113" t="str">
        <f>IF(P80=0,"",IF(BE80=0,"",(BE80/P80)))</f>
        <v/>
      </c>
      <c r="BG80" s="112"/>
      <c r="BH80" s="114" t="str">
        <f>IFERROR(BG80/BE80,"-")</f>
        <v>-</v>
      </c>
      <c r="BI80" s="115"/>
      <c r="BJ80" s="116" t="str">
        <f>IFERROR(BI80/BE80,"-")</f>
        <v>-</v>
      </c>
      <c r="BK80" s="117"/>
      <c r="BL80" s="117"/>
      <c r="BM80" s="117"/>
      <c r="BN80" s="119"/>
      <c r="BO80" s="120" t="str">
        <f>IF(P80=0,"",IF(BN80=0,"",(BN80/P80)))</f>
        <v/>
      </c>
      <c r="BP80" s="121"/>
      <c r="BQ80" s="122" t="str">
        <f>IFERROR(BP80/BN80,"-")</f>
        <v>-</v>
      </c>
      <c r="BR80" s="123"/>
      <c r="BS80" s="124" t="str">
        <f>IFERROR(BR80/BN80,"-")</f>
        <v>-</v>
      </c>
      <c r="BT80" s="125"/>
      <c r="BU80" s="125"/>
      <c r="BV80" s="125"/>
      <c r="BW80" s="126"/>
      <c r="BX80" s="127" t="str">
        <f>IF(P80=0,"",IF(BW80=0,"",(BW80/P80)))</f>
        <v/>
      </c>
      <c r="BY80" s="128"/>
      <c r="BZ80" s="129" t="str">
        <f>IFERROR(BY80/BW80,"-")</f>
        <v>-</v>
      </c>
      <c r="CA80" s="130"/>
      <c r="CB80" s="131" t="str">
        <f>IFERROR(CA80/BW80,"-")</f>
        <v>-</v>
      </c>
      <c r="CC80" s="132"/>
      <c r="CD80" s="132"/>
      <c r="CE80" s="132"/>
      <c r="CF80" s="133"/>
      <c r="CG80" s="134" t="str">
        <f>IF(P80=0,"",IF(CF80=0,"",(CF80/P80)))</f>
        <v/>
      </c>
      <c r="CH80" s="135"/>
      <c r="CI80" s="136" t="str">
        <f>IFERROR(CH80/CF80,"-")</f>
        <v>-</v>
      </c>
      <c r="CJ80" s="137"/>
      <c r="CK80" s="138" t="str">
        <f>IFERROR(CJ80/CF80,"-")</f>
        <v>-</v>
      </c>
      <c r="CL80" s="139"/>
      <c r="CM80" s="139"/>
      <c r="CN80" s="139"/>
      <c r="CO80" s="140">
        <v>0</v>
      </c>
      <c r="CP80" s="141">
        <v>0</v>
      </c>
      <c r="CQ80" s="141"/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30"/>
      <c r="B81" s="87"/>
      <c r="C81" s="88"/>
      <c r="D81" s="88"/>
      <c r="E81" s="88"/>
      <c r="F81" s="89"/>
      <c r="G81" s="90"/>
      <c r="H81" s="90"/>
      <c r="I81" s="90"/>
      <c r="J81" s="192"/>
      <c r="K81" s="34"/>
      <c r="L81" s="34"/>
      <c r="M81" s="31"/>
      <c r="N81" s="23"/>
      <c r="O81" s="23"/>
      <c r="P81" s="23"/>
      <c r="Q81" s="33"/>
      <c r="R81" s="32"/>
      <c r="S81" s="23"/>
      <c r="T81" s="32"/>
      <c r="U81" s="183"/>
      <c r="V81" s="25"/>
      <c r="W81" s="25"/>
      <c r="X81" s="189"/>
      <c r="Y81" s="189"/>
      <c r="Z81" s="189"/>
      <c r="AA81" s="189"/>
      <c r="AB81" s="33"/>
      <c r="AC81" s="59"/>
      <c r="AD81" s="63"/>
      <c r="AE81" s="64"/>
      <c r="AF81" s="63"/>
      <c r="AG81" s="67"/>
      <c r="AH81" s="68"/>
      <c r="AI81" s="69"/>
      <c r="AJ81" s="70"/>
      <c r="AK81" s="70"/>
      <c r="AL81" s="70"/>
      <c r="AM81" s="63"/>
      <c r="AN81" s="64"/>
      <c r="AO81" s="63"/>
      <c r="AP81" s="67"/>
      <c r="AQ81" s="68"/>
      <c r="AR81" s="69"/>
      <c r="AS81" s="70"/>
      <c r="AT81" s="70"/>
      <c r="AU81" s="70"/>
      <c r="AV81" s="63"/>
      <c r="AW81" s="64"/>
      <c r="AX81" s="63"/>
      <c r="AY81" s="67"/>
      <c r="AZ81" s="68"/>
      <c r="BA81" s="69"/>
      <c r="BB81" s="70"/>
      <c r="BC81" s="70"/>
      <c r="BD81" s="70"/>
      <c r="BE81" s="63"/>
      <c r="BF81" s="64"/>
      <c r="BG81" s="63"/>
      <c r="BH81" s="67"/>
      <c r="BI81" s="68"/>
      <c r="BJ81" s="69"/>
      <c r="BK81" s="70"/>
      <c r="BL81" s="70"/>
      <c r="BM81" s="70"/>
      <c r="BN81" s="65"/>
      <c r="BO81" s="66"/>
      <c r="BP81" s="63"/>
      <c r="BQ81" s="67"/>
      <c r="BR81" s="68"/>
      <c r="BS81" s="69"/>
      <c r="BT81" s="70"/>
      <c r="BU81" s="70"/>
      <c r="BV81" s="70"/>
      <c r="BW81" s="65"/>
      <c r="BX81" s="66"/>
      <c r="BY81" s="63"/>
      <c r="BZ81" s="67"/>
      <c r="CA81" s="68"/>
      <c r="CB81" s="69"/>
      <c r="CC81" s="70"/>
      <c r="CD81" s="70"/>
      <c r="CE81" s="70"/>
      <c r="CF81" s="65"/>
      <c r="CG81" s="66"/>
      <c r="CH81" s="63"/>
      <c r="CI81" s="67"/>
      <c r="CJ81" s="68"/>
      <c r="CK81" s="69"/>
      <c r="CL81" s="70"/>
      <c r="CM81" s="70"/>
      <c r="CN81" s="70"/>
      <c r="CO81" s="71"/>
      <c r="CP81" s="68"/>
      <c r="CQ81" s="68"/>
      <c r="CR81" s="68"/>
      <c r="CS81" s="72"/>
    </row>
    <row r="82" spans="1:98">
      <c r="A82" s="30"/>
      <c r="B82" s="37"/>
      <c r="C82" s="21"/>
      <c r="D82" s="21"/>
      <c r="E82" s="21"/>
      <c r="F82" s="22"/>
      <c r="G82" s="36"/>
      <c r="H82" s="36"/>
      <c r="I82" s="75"/>
      <c r="J82" s="193"/>
      <c r="K82" s="34"/>
      <c r="L82" s="34"/>
      <c r="M82" s="31"/>
      <c r="N82" s="23"/>
      <c r="O82" s="23"/>
      <c r="P82" s="23"/>
      <c r="Q82" s="33"/>
      <c r="R82" s="32"/>
      <c r="S82" s="23"/>
      <c r="T82" s="32"/>
      <c r="U82" s="183"/>
      <c r="V82" s="25"/>
      <c r="W82" s="25"/>
      <c r="X82" s="189"/>
      <c r="Y82" s="189"/>
      <c r="Z82" s="189"/>
      <c r="AA82" s="189"/>
      <c r="AB82" s="33"/>
      <c r="AC82" s="61"/>
      <c r="AD82" s="63"/>
      <c r="AE82" s="64"/>
      <c r="AF82" s="63"/>
      <c r="AG82" s="67"/>
      <c r="AH82" s="68"/>
      <c r="AI82" s="69"/>
      <c r="AJ82" s="70"/>
      <c r="AK82" s="70"/>
      <c r="AL82" s="70"/>
      <c r="AM82" s="63"/>
      <c r="AN82" s="64"/>
      <c r="AO82" s="63"/>
      <c r="AP82" s="67"/>
      <c r="AQ82" s="68"/>
      <c r="AR82" s="69"/>
      <c r="AS82" s="70"/>
      <c r="AT82" s="70"/>
      <c r="AU82" s="70"/>
      <c r="AV82" s="63"/>
      <c r="AW82" s="64"/>
      <c r="AX82" s="63"/>
      <c r="AY82" s="67"/>
      <c r="AZ82" s="68"/>
      <c r="BA82" s="69"/>
      <c r="BB82" s="70"/>
      <c r="BC82" s="70"/>
      <c r="BD82" s="70"/>
      <c r="BE82" s="63"/>
      <c r="BF82" s="64"/>
      <c r="BG82" s="63"/>
      <c r="BH82" s="67"/>
      <c r="BI82" s="68"/>
      <c r="BJ82" s="69"/>
      <c r="BK82" s="70"/>
      <c r="BL82" s="70"/>
      <c r="BM82" s="70"/>
      <c r="BN82" s="65"/>
      <c r="BO82" s="66"/>
      <c r="BP82" s="63"/>
      <c r="BQ82" s="67"/>
      <c r="BR82" s="68"/>
      <c r="BS82" s="69"/>
      <c r="BT82" s="70"/>
      <c r="BU82" s="70"/>
      <c r="BV82" s="70"/>
      <c r="BW82" s="65"/>
      <c r="BX82" s="66"/>
      <c r="BY82" s="63"/>
      <c r="BZ82" s="67"/>
      <c r="CA82" s="68"/>
      <c r="CB82" s="69"/>
      <c r="CC82" s="70"/>
      <c r="CD82" s="70"/>
      <c r="CE82" s="70"/>
      <c r="CF82" s="65"/>
      <c r="CG82" s="66"/>
      <c r="CH82" s="63"/>
      <c r="CI82" s="67"/>
      <c r="CJ82" s="68"/>
      <c r="CK82" s="69"/>
      <c r="CL82" s="70"/>
      <c r="CM82" s="70"/>
      <c r="CN82" s="70"/>
      <c r="CO82" s="71"/>
      <c r="CP82" s="68"/>
      <c r="CQ82" s="68"/>
      <c r="CR82" s="68"/>
      <c r="CS82" s="72"/>
    </row>
    <row r="83" spans="1:98">
      <c r="A83" s="19">
        <f>AB83</f>
        <v>0.1245366726297</v>
      </c>
      <c r="B83" s="39"/>
      <c r="C83" s="39"/>
      <c r="D83" s="39"/>
      <c r="E83" s="39"/>
      <c r="F83" s="39"/>
      <c r="G83" s="40" t="s">
        <v>266</v>
      </c>
      <c r="H83" s="40"/>
      <c r="I83" s="40"/>
      <c r="J83" s="190">
        <f>SUM(J6:J82)</f>
        <v>2795000</v>
      </c>
      <c r="K83" s="41">
        <f>SUM(K6:K82)</f>
        <v>680</v>
      </c>
      <c r="L83" s="41">
        <f>SUM(L6:L82)</f>
        <v>299</v>
      </c>
      <c r="M83" s="41">
        <f>SUM(M6:M82)</f>
        <v>651</v>
      </c>
      <c r="N83" s="41">
        <f>SUM(N6:N82)</f>
        <v>138</v>
      </c>
      <c r="O83" s="41">
        <f>SUM(O6:O82)</f>
        <v>1</v>
      </c>
      <c r="P83" s="41">
        <f>SUM(P6:P82)</f>
        <v>139</v>
      </c>
      <c r="Q83" s="42">
        <f>IFERROR(P83/M83,"-")</f>
        <v>0.21351766513057</v>
      </c>
      <c r="R83" s="78">
        <f>SUM(R6:R82)</f>
        <v>19</v>
      </c>
      <c r="S83" s="78">
        <f>SUM(S6:S82)</f>
        <v>24</v>
      </c>
      <c r="T83" s="42">
        <f>IFERROR(R83/P83,"-")</f>
        <v>0.13669064748201</v>
      </c>
      <c r="U83" s="184">
        <f>IFERROR(J83/P83,"-")</f>
        <v>20107.913669065</v>
      </c>
      <c r="V83" s="44">
        <f>SUM(V6:V82)</f>
        <v>15</v>
      </c>
      <c r="W83" s="42">
        <f>IFERROR(V83/P83,"-")</f>
        <v>0.10791366906475</v>
      </c>
      <c r="X83" s="190">
        <f>SUM(X6:X82)</f>
        <v>348080</v>
      </c>
      <c r="Y83" s="190">
        <f>IFERROR(X83/P83,"-")</f>
        <v>2504.1726618705</v>
      </c>
      <c r="Z83" s="190">
        <f>IFERROR(X83/V83,"-")</f>
        <v>23205.333333333</v>
      </c>
      <c r="AA83" s="190">
        <f>X83-J83</f>
        <v>-2446920</v>
      </c>
      <c r="AB83" s="47">
        <f>X83/J83</f>
        <v>0.1245366726297</v>
      </c>
      <c r="AC83" s="60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4"/>
    <mergeCell ref="J22:J24"/>
    <mergeCell ref="U22:U24"/>
    <mergeCell ref="AA22:AA24"/>
    <mergeCell ref="AB22:AB24"/>
    <mergeCell ref="A25:A29"/>
    <mergeCell ref="J25:J29"/>
    <mergeCell ref="U25:U29"/>
    <mergeCell ref="AA25:AA29"/>
    <mergeCell ref="AB25:AB29"/>
    <mergeCell ref="A30:A34"/>
    <mergeCell ref="J30:J34"/>
    <mergeCell ref="U30:U34"/>
    <mergeCell ref="AA30:AA34"/>
    <mergeCell ref="AB30:AB34"/>
    <mergeCell ref="A35:A38"/>
    <mergeCell ref="J35:J38"/>
    <mergeCell ref="U35:U38"/>
    <mergeCell ref="AA35:AA38"/>
    <mergeCell ref="AB35:AB38"/>
    <mergeCell ref="A39:A47"/>
    <mergeCell ref="J39:J47"/>
    <mergeCell ref="U39:U47"/>
    <mergeCell ref="AA39:AA47"/>
    <mergeCell ref="AB39:AB47"/>
    <mergeCell ref="A48:A66"/>
    <mergeCell ref="J48:J66"/>
    <mergeCell ref="U48:U66"/>
    <mergeCell ref="AA48:AA66"/>
    <mergeCell ref="AB48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  <mergeCell ref="A79:A80"/>
    <mergeCell ref="J79:J80"/>
    <mergeCell ref="U79:U80"/>
    <mergeCell ref="AA79:AA80"/>
    <mergeCell ref="AB79:AB80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