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<sst xmlns="http://schemas.openxmlformats.org/spreadsheetml/2006/main" uniqueCount="284">
  <si>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</si>
  <si>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</si>
  <si>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</si>
  <si>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</si>
  <si>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</si>
  <si>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</si>
  <si>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</si>
  <si>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</si>
  <si>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</si>
  <si>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</si>
  <si>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</si>
  <si>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</si>
  <si>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</si>
  <si>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</si>
  <si>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</si>
  <si>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</si>
  <si>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</si>
  <si>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</si>
  <si>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</si>
  <si>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</si>
  <si>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</si>
  <si>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</si>
  <si>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</si>
  <si>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</si>
  <si>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</si>
  <si>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07月</t>
  </si>
  <si>
    <t>ヘスティア</t>
  </si>
  <si>
    <t>最終更新日</t>
  </si>
  <si>
    <t>10月22日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</si>
  <si>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</si>
  <si>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</si>
  <si>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</si>
  <si>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</si>
  <si>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</si>
  <si>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</si>
  <si>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</si>
  <si>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</si>
  <si>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</si>
  <si>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</si>
  <si>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</si>
  <si>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</si>
  <si>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</si>
  <si>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</si>
  <si>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</si>
  <si>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</si>
  <si>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</si>
  <si>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</si>
  <si>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</si>
  <si>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</si>
  <si>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</si>
  <si>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</si>
  <si>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</si>
  <si>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</si>
  <si>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</si>
  <si>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</si>
  <si>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</si>
  <si>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</si>
  <si>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</si>
  <si>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</si>
  <si>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</si>
  <si>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</si>
  <si>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ln_ink974</t>
  </si>
  <si>
    <t>選べる出会い版(LINEver)（藤井レイラ）</t>
  </si>
  <si>
    <t>圧倒的マッチング率</t>
  </si>
  <si>
    <t>line</t>
  </si>
  <si>
    <t>サンスポ関東</t>
  </si>
  <si>
    <t>全5段つかみ15段</t>
  </si>
  <si>
    <t>1～15日</t>
  </si>
  <si>
    <t>ic3888</t>
  </si>
  <si>
    <t>空電</t>
  </si>
  <si>
    <t>ln_ink975</t>
  </si>
  <si>
    <t>半5段つかみ15段</t>
  </si>
  <si>
    <t>ic3889</t>
  </si>
  <si>
    <t>ln_ink976</t>
  </si>
  <si>
    <t>右女9版(ヘスティア)(LINEver)（高宮菜々子）</t>
  </si>
  <si>
    <t>学生いませんギャルもいません熟女熟女熟女熟女(LINEver)</t>
  </si>
  <si>
    <t>16～31日</t>
  </si>
  <si>
    <t>ic3890</t>
  </si>
  <si>
    <t>ln_ink977</t>
  </si>
  <si>
    <t>ic3891</t>
  </si>
  <si>
    <t>ln_ink978</t>
  </si>
  <si>
    <t>サンスポ関西</t>
  </si>
  <si>
    <t>ic3892</t>
  </si>
  <si>
    <t>ln_ink979</t>
  </si>
  <si>
    <t>ic3893</t>
  </si>
  <si>
    <t>ln_ink980</t>
  </si>
  <si>
    <t>ic3894</t>
  </si>
  <si>
    <t>ln_ink981</t>
  </si>
  <si>
    <t>ic3895</t>
  </si>
  <si>
    <t>ic3896</t>
  </si>
  <si>
    <t>DVDパッケージ＿ストーリー版（晶エリー）</t>
  </si>
  <si>
    <t>え美熟女が</t>
  </si>
  <si>
    <t>lp07</t>
  </si>
  <si>
    <t>デイリースポーツ関西</t>
  </si>
  <si>
    <t>全5段・半5段つかみスライド</t>
  </si>
  <si>
    <t>7/1～</t>
  </si>
  <si>
    <t>ic3897</t>
  </si>
  <si>
    <t>コンパニオン版（高宮菜々子）</t>
  </si>
  <si>
    <t>人生で一度は訪れたい出会いの老舗〇〇</t>
  </si>
  <si>
    <t>ic3898</t>
  </si>
  <si>
    <t>新書籍版2（晶エリー）</t>
  </si>
  <si>
    <t>70歳までの出会いお手伝い</t>
  </si>
  <si>
    <t>ic3899</t>
  </si>
  <si>
    <t>雑誌版SPA（藤井レイラ）</t>
  </si>
  <si>
    <t>マカより効果的エロい熟女が誘ってくる魅力的なサイト</t>
  </si>
  <si>
    <t>ic3900</t>
  </si>
  <si>
    <t>デリヘル版2（高宮菜々子）</t>
  </si>
  <si>
    <t>もう50代の熟女だけど</t>
  </si>
  <si>
    <t>ic3901</t>
  </si>
  <si>
    <t>(空電共通)</t>
  </si>
  <si>
    <t>ln_ink982</t>
  </si>
  <si>
    <t>終2（左面）</t>
  </si>
  <si>
    <t>うちくる？版(LINEver)（藤井レイラ）</t>
  </si>
  <si>
    <t>そのマッチングアプリで満足してる？</t>
  </si>
  <si>
    <t>東スポ</t>
  </si>
  <si>
    <t>1C煙突</t>
  </si>
  <si>
    <t>7月29日(月)</t>
  </si>
  <si>
    <t>ln_ink983</t>
  </si>
  <si>
    <t>中京スポーツ</t>
  </si>
  <si>
    <t>ln_ink984</t>
  </si>
  <si>
    <t>大スポ</t>
  </si>
  <si>
    <t>ln_ink985</t>
  </si>
  <si>
    <t>九スポ</t>
  </si>
  <si>
    <t>7月30日(火)</t>
  </si>
  <si>
    <t>ic3902</t>
  </si>
  <si>
    <t>空電 (共通)</t>
  </si>
  <si>
    <t>ln_ink986</t>
  </si>
  <si>
    <t>いろいろな疑問版(LINEver)（藤井レイラ）</t>
  </si>
  <si>
    <t>登録すればわかります</t>
  </si>
  <si>
    <t>スポニチ関西</t>
  </si>
  <si>
    <t>半2段つかみ20段保証</t>
  </si>
  <si>
    <t>20段保証</t>
  </si>
  <si>
    <t>ln_ink987</t>
  </si>
  <si>
    <t>女優大版１(LINEver)（藤井レイラ）</t>
  </si>
  <si>
    <t>出会い探しは</t>
  </si>
  <si>
    <t>ic3903</t>
  </si>
  <si>
    <t>求人風（高宮菜々子）</t>
  </si>
  <si>
    <t>「出会い不足解消に〇〇」</t>
  </si>
  <si>
    <t>ln_ink988</t>
  </si>
  <si>
    <t>看板案内版(LINEver)（晶エリー）</t>
  </si>
  <si>
    <t>美しい熟女との出会いまでここから約3分(LINEver)</t>
  </si>
  <si>
    <t>ic3904</t>
  </si>
  <si>
    <t>ln_ink989</t>
  </si>
  <si>
    <t>フローチャート版(LINEver)（複数）</t>
  </si>
  <si>
    <t>出会い診断スタート</t>
  </si>
  <si>
    <t>ニッカン関西</t>
  </si>
  <si>
    <t>半2段つかみ10段保証</t>
  </si>
  <si>
    <t>1～10日</t>
  </si>
  <si>
    <t>ln_ink990</t>
  </si>
  <si>
    <t>コンシェルジュ版(LINEver)（藤井レイラ）</t>
  </si>
  <si>
    <t>心配ご無用！</t>
  </si>
  <si>
    <t>11～20日</t>
  </si>
  <si>
    <t>ic3905</t>
  </si>
  <si>
    <t>興奮版（高宮菜々子）</t>
  </si>
  <si>
    <t>学生いませんギャルもいません熟女熟女熟女熟女</t>
  </si>
  <si>
    <t>21～31日</t>
  </si>
  <si>
    <t>ic3906</t>
  </si>
  <si>
    <t>ln_ink991</t>
  </si>
  <si>
    <t>再婚&amp;理解者版(LINEver)（晶エリー）</t>
  </si>
  <si>
    <t>再婚&amp;理解者(LINEver)</t>
  </si>
  <si>
    <t>スポーツ報知関西　1回目</t>
  </si>
  <si>
    <t>4C終面雑報</t>
  </si>
  <si>
    <t>ic3907</t>
  </si>
  <si>
    <t>スポーツ報知関西　2回目</t>
  </si>
  <si>
    <t>ln_ink992</t>
  </si>
  <si>
    <t>密会版(LINEver)（晶エリー）</t>
  </si>
  <si>
    <t>ほぼ初体験</t>
  </si>
  <si>
    <t>スポーツ報知関西　3回目</t>
  </si>
  <si>
    <t>ln_ink993</t>
  </si>
  <si>
    <t>登録すれば恋が始まる(LINEver)（高宮菜々子）</t>
  </si>
  <si>
    <t>60歳以上の男性パートナー探し</t>
  </si>
  <si>
    <t>スポーツ報知関西　4回目</t>
  </si>
  <si>
    <t>ln_ink994</t>
  </si>
  <si>
    <t>タイプ問いかけ版(LINEver)（複数）</t>
  </si>
  <si>
    <t>出会い求める50代以上</t>
  </si>
  <si>
    <t>スポーツ報知関西　5回目</t>
  </si>
  <si>
    <t>ln_ink995</t>
  </si>
  <si>
    <t>スポーツ報知関西　6回目</t>
  </si>
  <si>
    <t>ic3908</t>
  </si>
  <si>
    <t>スポーツ報知関西　7回目</t>
  </si>
  <si>
    <t>ln_ink996</t>
  </si>
  <si>
    <t>スポーツ報知関西　8回目</t>
  </si>
  <si>
    <t>ln_ink997</t>
  </si>
  <si>
    <t>スポーツ報知関西　9回目</t>
  </si>
  <si>
    <t>ln_ink998</t>
  </si>
  <si>
    <t>スポーツ報知関西　10回目</t>
  </si>
  <si>
    <t>ln_ink999</t>
  </si>
  <si>
    <t>スポーツ報知関西　11回目</t>
  </si>
  <si>
    <t>ic3909</t>
  </si>
  <si>
    <t>スポーツ報知関西　12回目</t>
  </si>
  <si>
    <t>ln_ink1000</t>
  </si>
  <si>
    <t>中高年スタート版(LINEver)（複数）</t>
  </si>
  <si>
    <t>出会いの祭典</t>
  </si>
  <si>
    <t>スポーツ報知関西　13回目</t>
  </si>
  <si>
    <t>ic3910</t>
  </si>
  <si>
    <t>共通</t>
  </si>
  <si>
    <t>ln_ink1001</t>
  </si>
  <si>
    <t>熟女がエロくて版１(LINEver)（複数）</t>
  </si>
  <si>
    <t>LINE友だち登録で簡単</t>
  </si>
  <si>
    <t>アダルト面4C大雑4～5回</t>
  </si>
  <si>
    <t>7月05日(金)</t>
  </si>
  <si>
    <t>ln_ink1002</t>
  </si>
  <si>
    <t>7月12日(金)</t>
  </si>
  <si>
    <t>ln_ink1003</t>
  </si>
  <si>
    <t>令和最新版(LINEver)（複数）</t>
  </si>
  <si>
    <t>熟女の祭典</t>
  </si>
  <si>
    <t>7月19日(金)</t>
  </si>
  <si>
    <t>ic3911</t>
  </si>
  <si>
    <t>ln_ink1004</t>
  </si>
  <si>
    <t>QRお股版(LINEver)（高宮菜々子）</t>
  </si>
  <si>
    <t>女性会員急増!!</t>
  </si>
  <si>
    <t>アダルト面4C全3段</t>
  </si>
  <si>
    <t>7月22日(月)</t>
  </si>
  <si>
    <t>ic3912</t>
  </si>
  <si>
    <t>ln_ink1005</t>
  </si>
  <si>
    <t>ヤリもく限定版(LINEver)（晶エリー）</t>
  </si>
  <si>
    <t>真面目な出会いはお断り</t>
  </si>
  <si>
    <t>ln_ink1006</t>
  </si>
  <si>
    <t>女性すげ～版(LINEver)（複数）</t>
  </si>
  <si>
    <t>濃密な出会いをしてもいい</t>
  </si>
  <si>
    <t>ln_ink1007</t>
  </si>
  <si>
    <t>寂しい女たち版(LINEver)（ー）</t>
  </si>
  <si>
    <t>私じゃダメですか</t>
  </si>
  <si>
    <t>ln_ink1008</t>
  </si>
  <si>
    <t>エロくたっていいじゃない版(LINEver)（高宮菜々子）</t>
  </si>
  <si>
    <t>おじさんだもん</t>
  </si>
  <si>
    <t>7月27日(土)</t>
  </si>
  <si>
    <t>ic3913</t>
  </si>
  <si>
    <t>ln_ink1009</t>
  </si>
  <si>
    <t>寂しい女たち版(LINEver)（フリー女性②）</t>
  </si>
  <si>
    <t>私じゃダメですか尻画像</t>
  </si>
  <si>
    <t>ln_ink1010</t>
  </si>
  <si>
    <t>ヤリモクじゃダメですか(LINEver)（フリー女性⑧）</t>
  </si>
  <si>
    <t>高速マッチング恋愛</t>
  </si>
  <si>
    <t>ln_ink1011</t>
  </si>
  <si>
    <t>エッチの後に愛版(LINEver)（高宮菜々子）</t>
  </si>
  <si>
    <t>おじさんとためしたい</t>
  </si>
  <si>
    <t>ln_ink1012</t>
  </si>
  <si>
    <t>欲におぼれた女版(LINEver)（複数）</t>
  </si>
  <si>
    <t>私を見て‼</t>
  </si>
  <si>
    <t>ic3914</t>
  </si>
  <si>
    <t>ic3925</t>
  </si>
  <si>
    <t>新版（）</t>
  </si>
  <si>
    <t>全3段12段保証</t>
  </si>
  <si>
    <t>7月16日(火)</t>
  </si>
  <si>
    <t>ic3915</t>
  </si>
  <si>
    <t>ic3926</t>
  </si>
  <si>
    <t>全2段・大雑12段保証</t>
  </si>
  <si>
    <t>ic3916</t>
  </si>
  <si>
    <t>ic3917</t>
  </si>
  <si>
    <t>デリヘル版3（高宮菜々子）</t>
  </si>
  <si>
    <t>スポニチ関東</t>
  </si>
  <si>
    <t>全5段</t>
  </si>
  <si>
    <t>7月13日(土)</t>
  </si>
  <si>
    <t>ic3918</t>
  </si>
  <si>
    <t>ln_ink1015</t>
  </si>
  <si>
    <t>老人ホーム版(LINEver)（晶エリー）</t>
  </si>
  <si>
    <t>お相手待ちの女性が出ました(LINEver)</t>
  </si>
  <si>
    <t>7月28日(日)</t>
  </si>
  <si>
    <t>ic3919</t>
  </si>
  <si>
    <t>ln_ink1016</t>
  </si>
  <si>
    <t>電話orライン２(LINEver)（高宮菜々子）</t>
  </si>
  <si>
    <t>出会いの力を</t>
  </si>
  <si>
    <t>ic3920</t>
  </si>
  <si>
    <t>ln_ink1017</t>
  </si>
  <si>
    <t>右女9版(ヘスティア)(LINEver)（晶エリー）</t>
  </si>
  <si>
    <t>白髪まじりの男性に出会いたい女性がLINEを待ってる</t>
  </si>
  <si>
    <t>ic3921</t>
  </si>
  <si>
    <t>ln_ink1018</t>
  </si>
  <si>
    <t>1C終面全5段</t>
  </si>
  <si>
    <t>ic3922</t>
  </si>
  <si>
    <t>ic3923</t>
  </si>
  <si>
    <t>ic3924</t>
  </si>
  <si>
    <t>新聞 TOTAL</t>
  </si>
  <si>
    <t>●雑誌 広告</t>
  </si>
  <si>
    <t>ln_ink973</t>
  </si>
  <si>
    <t>日本ジャーナル出版</t>
  </si>
  <si>
    <t>他は見ちゃダメ版(LINEver)（晶エリー）</t>
  </si>
  <si>
    <t>エロい熟女が男を誘ってくる</t>
  </si>
  <si>
    <t>週刊実話ザ・タブー</t>
  </si>
  <si>
    <t>表4</t>
  </si>
  <si>
    <t>7月24日(水)</t>
  </si>
  <si>
    <t>za256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</si>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</sst>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82</v>
      </c>
      <c r="D6" s="195">
        <v>3000000</v>
      </c>
      <c r="E6" s="81">
        <v>572</v>
      </c>
      <c r="F6" s="81">
        <v>282</v>
      </c>
      <c r="G6" s="81">
        <v>552</v>
      </c>
      <c r="H6" s="91">
        <v>165</v>
      </c>
      <c r="I6" s="92">
        <v>2</v>
      </c>
      <c r="J6" s="145">
        <f>H6+I6</f>
        <v>167</v>
      </c>
      <c r="K6" s="82">
        <f>IFERROR(J6/G6,"-")</f>
        <v>0.30253623188406</v>
      </c>
      <c r="L6" s="81">
        <v>15</v>
      </c>
      <c r="M6" s="81">
        <v>25</v>
      </c>
      <c r="N6" s="82">
        <f>IFERROR(L6/J6,"-")</f>
        <v>0.089820359281437</v>
      </c>
      <c r="O6" s="83">
        <f>IFERROR(D6/J6,"-")</f>
        <v>17964.071856287</v>
      </c>
      <c r="P6" s="84">
        <v>23</v>
      </c>
      <c r="Q6" s="82">
        <f>IFERROR(P6/J6,"-")</f>
        <v>0.1377245508982</v>
      </c>
      <c r="R6" s="200">
        <v>1810910</v>
      </c>
      <c r="S6" s="201">
        <f>IFERROR(R6/J6,"-")</f>
        <v>10843.77245509</v>
      </c>
      <c r="T6" s="201">
        <f>IFERROR(R6/P6,"-")</f>
        <v>78735.217391304</v>
      </c>
      <c r="U6" s="195">
        <f>IFERROR(R6-D6,"-")</f>
        <v>-1189090</v>
      </c>
      <c r="V6" s="85">
        <f>R6/D6</f>
        <v>0.60363666666667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140000</v>
      </c>
      <c r="E7" s="81">
        <v>40</v>
      </c>
      <c r="F7" s="81">
        <v>21</v>
      </c>
      <c r="G7" s="81">
        <v>17</v>
      </c>
      <c r="H7" s="91">
        <v>15</v>
      </c>
      <c r="I7" s="92">
        <v>0</v>
      </c>
      <c r="J7" s="145">
        <f>H7+I7</f>
        <v>15</v>
      </c>
      <c r="K7" s="82">
        <f>IFERROR(J7/G7,"-")</f>
        <v>0.88235294117647</v>
      </c>
      <c r="L7" s="81">
        <v>1</v>
      </c>
      <c r="M7" s="81">
        <v>1</v>
      </c>
      <c r="N7" s="82">
        <f>IFERROR(L7/J7,"-")</f>
        <v>0.066666666666667</v>
      </c>
      <c r="O7" s="83">
        <f>IFERROR(D7/J7,"-")</f>
        <v>9333.3333333333</v>
      </c>
      <c r="P7" s="84">
        <v>1</v>
      </c>
      <c r="Q7" s="82">
        <f>IFERROR(P7/J7,"-")</f>
        <v>0.066666666666667</v>
      </c>
      <c r="R7" s="200">
        <v>1600</v>
      </c>
      <c r="S7" s="201">
        <f>IFERROR(R7/J7,"-")</f>
        <v>106.66666666667</v>
      </c>
      <c r="T7" s="201">
        <f>IFERROR(R7/P7,"-")</f>
        <v>1600</v>
      </c>
      <c r="U7" s="195">
        <f>IFERROR(R7-D7,"-")</f>
        <v>-138400</v>
      </c>
      <c r="V7" s="85">
        <f>R7/D7</f>
        <v>0.011428571428571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3140000</v>
      </c>
      <c r="E10" s="41">
        <f>SUM(E6:E8)</f>
        <v>612</v>
      </c>
      <c r="F10" s="41">
        <f>SUM(F6:F8)</f>
        <v>303</v>
      </c>
      <c r="G10" s="41">
        <f>SUM(G6:G8)</f>
        <v>569</v>
      </c>
      <c r="H10" s="41">
        <f>SUM(H6:H8)</f>
        <v>180</v>
      </c>
      <c r="I10" s="41">
        <f>SUM(I6:I8)</f>
        <v>2</v>
      </c>
      <c r="J10" s="41">
        <f>SUM(J6:J8)</f>
        <v>182</v>
      </c>
      <c r="K10" s="42">
        <f>IFERROR(J10/G10,"-")</f>
        <v>0.31985940246046</v>
      </c>
      <c r="L10" s="78">
        <f>SUM(L6:L8)</f>
        <v>16</v>
      </c>
      <c r="M10" s="78">
        <f>SUM(M6:M8)</f>
        <v>26</v>
      </c>
      <c r="N10" s="42">
        <f>IFERROR(L10/J10,"-")</f>
        <v>0.087912087912088</v>
      </c>
      <c r="O10" s="43">
        <f>IFERROR(D10/J10,"-")</f>
        <v>17252.747252747</v>
      </c>
      <c r="P10" s="44">
        <f>SUM(P6:P8)</f>
        <v>24</v>
      </c>
      <c r="Q10" s="42">
        <f>IFERROR(P10/J10,"-")</f>
        <v>0.13186813186813</v>
      </c>
      <c r="R10" s="45">
        <f>SUM(R6:R8)</f>
        <v>1812510</v>
      </c>
      <c r="S10" s="45">
        <f>IFERROR(R10/J10,"-")</f>
        <v>9958.8461538462</v>
      </c>
      <c r="T10" s="45">
        <f>IFERROR(R10/P10,"-")</f>
        <v>75521.25</v>
      </c>
      <c r="U10" s="46">
        <f>SUM(U6:U8)</f>
        <v>-1327490</v>
      </c>
      <c r="V10" s="47">
        <f>IFERROR(R10/D10,"-")</f>
        <v>0.57723248407643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9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1.6411764705882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340000</v>
      </c>
      <c r="K6" s="81">
        <v>0</v>
      </c>
      <c r="L6" s="81">
        <v>0</v>
      </c>
      <c r="M6" s="81">
        <v>0</v>
      </c>
      <c r="N6" s="91">
        <v>4</v>
      </c>
      <c r="O6" s="92">
        <v>0</v>
      </c>
      <c r="P6" s="93">
        <f>N6+O6</f>
        <v>4</v>
      </c>
      <c r="Q6" s="82" t="str">
        <f>IFERROR(P6/M6,"-")</f>
        <v>-</v>
      </c>
      <c r="R6" s="81">
        <v>0</v>
      </c>
      <c r="S6" s="81">
        <v>1</v>
      </c>
      <c r="T6" s="82">
        <f>IFERROR(S6/(O6+P6),"-")</f>
        <v>0.25</v>
      </c>
      <c r="U6" s="182">
        <f>IFERROR(J6/SUM(P6:P21),"-")</f>
        <v>8717.9487179487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SUM(X6:X21)-SUM(J6:J21)</f>
        <v>218000</v>
      </c>
      <c r="AB6" s="85">
        <f>SUM(X6:X21)/SUM(J6:J21)</f>
        <v>1.6411764705882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>
        <v>2</v>
      </c>
      <c r="BX6" s="127">
        <f>IF(P6=0,"",IF(BW6=0,"",(BW6/P6)))</f>
        <v>0.5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69</v>
      </c>
      <c r="G7" s="203"/>
      <c r="H7" s="90"/>
      <c r="I7" s="90"/>
      <c r="J7" s="188"/>
      <c r="K7" s="81">
        <v>34</v>
      </c>
      <c r="L7" s="81">
        <v>15</v>
      </c>
      <c r="M7" s="81">
        <v>10</v>
      </c>
      <c r="N7" s="91">
        <v>0</v>
      </c>
      <c r="O7" s="92">
        <v>0</v>
      </c>
      <c r="P7" s="93">
        <f>N7+O7</f>
        <v>0</v>
      </c>
      <c r="Q7" s="82">
        <f>IFERROR(P7/M7,"-")</f>
        <v>0</v>
      </c>
      <c r="R7" s="81">
        <v>0</v>
      </c>
      <c r="S7" s="81">
        <v>0</v>
      </c>
      <c r="T7" s="82" t="str">
        <f>IFERROR(S7/(O7+P7),"-")</f>
        <v>-</v>
      </c>
      <c r="U7" s="182"/>
      <c r="V7" s="84">
        <v>0</v>
      </c>
      <c r="W7" s="82" t="str">
        <f>IF(P7=0,"-",V7/P7)</f>
        <v>-</v>
      </c>
      <c r="X7" s="186">
        <v>0</v>
      </c>
      <c r="Y7" s="187" t="str">
        <f>IFERROR(X7/P7,"-")</f>
        <v>-</v>
      </c>
      <c r="Z7" s="187" t="str">
        <f>IFERROR(X7/V7,"-")</f>
        <v>-</v>
      </c>
      <c r="AA7" s="188"/>
      <c r="AB7" s="85"/>
      <c r="AC7" s="79"/>
      <c r="AD7" s="94"/>
      <c r="AE7" s="95" t="str">
        <f>IF(P7=0,"",IF(AD7=0,"",(AD7/P7)))</f>
        <v/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 t="str">
        <f>IF(P7=0,"",IF(AM7=0,"",(AM7/P7)))</f>
        <v/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 t="str">
        <f>IF(P7=0,"",IF(AV7=0,"",(AV7/P7)))</f>
        <v/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 t="str">
        <f>IF(P7=0,"",IF(BE7=0,"",(BE7/P7)))</f>
        <v/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 t="str">
        <f>IF(P7=0,"",IF(BN7=0,"",(BN7/P7)))</f>
        <v/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/>
      <c r="BX7" s="127" t="str">
        <f>IF(P7=0,"",IF(BW7=0,"",(BW7/P7)))</f>
        <v/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 t="str">
        <f>IF(P7=0,"",IF(CF7=0,"",(CF7/P7)))</f>
        <v/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65</v>
      </c>
      <c r="H8" s="90" t="s">
        <v>71</v>
      </c>
      <c r="I8" s="90"/>
      <c r="J8" s="188"/>
      <c r="K8" s="81">
        <v>0</v>
      </c>
      <c r="L8" s="81">
        <v>0</v>
      </c>
      <c r="M8" s="81">
        <v>0</v>
      </c>
      <c r="N8" s="91">
        <v>0</v>
      </c>
      <c r="O8" s="92">
        <v>0</v>
      </c>
      <c r="P8" s="93">
        <f>N8+O8</f>
        <v>0</v>
      </c>
      <c r="Q8" s="82" t="str">
        <f>IFERROR(P8/M8,"-")</f>
        <v>-</v>
      </c>
      <c r="R8" s="81">
        <v>0</v>
      </c>
      <c r="S8" s="81">
        <v>0</v>
      </c>
      <c r="T8" s="82" t="str">
        <f>IFERROR(S8/(O8+P8),"-")</f>
        <v>-</v>
      </c>
      <c r="U8" s="182"/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/>
      <c r="AB8" s="85"/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69</v>
      </c>
      <c r="G9" s="203"/>
      <c r="H9" s="90"/>
      <c r="I9" s="90"/>
      <c r="J9" s="188"/>
      <c r="K9" s="81">
        <v>0</v>
      </c>
      <c r="L9" s="81">
        <v>0</v>
      </c>
      <c r="M9" s="81">
        <v>0</v>
      </c>
      <c r="N9" s="91">
        <v>0</v>
      </c>
      <c r="O9" s="92">
        <v>0</v>
      </c>
      <c r="P9" s="93">
        <f>N9+O9</f>
        <v>0</v>
      </c>
      <c r="Q9" s="82" t="str">
        <f>IFERROR(P9/M9,"-")</f>
        <v>-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73</v>
      </c>
      <c r="C10" s="203"/>
      <c r="D10" s="203" t="s">
        <v>74</v>
      </c>
      <c r="E10" s="203" t="s">
        <v>75</v>
      </c>
      <c r="F10" s="203" t="s">
        <v>64</v>
      </c>
      <c r="G10" s="203" t="s">
        <v>65</v>
      </c>
      <c r="H10" s="90" t="s">
        <v>66</v>
      </c>
      <c r="I10" s="90" t="s">
        <v>76</v>
      </c>
      <c r="J10" s="188"/>
      <c r="K10" s="81">
        <v>0</v>
      </c>
      <c r="L10" s="81">
        <v>0</v>
      </c>
      <c r="M10" s="81">
        <v>0</v>
      </c>
      <c r="N10" s="91">
        <v>4</v>
      </c>
      <c r="O10" s="92">
        <v>0</v>
      </c>
      <c r="P10" s="93">
        <f>N10+O10</f>
        <v>4</v>
      </c>
      <c r="Q10" s="82" t="str">
        <f>IFERROR(P10/M10,"-")</f>
        <v>-</v>
      </c>
      <c r="R10" s="81">
        <v>0</v>
      </c>
      <c r="S10" s="81">
        <v>1</v>
      </c>
      <c r="T10" s="82">
        <f>IFERROR(S10/(O10+P10),"-")</f>
        <v>0.25</v>
      </c>
      <c r="U10" s="182"/>
      <c r="V10" s="84">
        <v>1</v>
      </c>
      <c r="W10" s="82">
        <f>IF(P10=0,"-",V10/P10)</f>
        <v>0.25</v>
      </c>
      <c r="X10" s="186">
        <v>20000</v>
      </c>
      <c r="Y10" s="187">
        <f>IFERROR(X10/P10,"-")</f>
        <v>5000</v>
      </c>
      <c r="Z10" s="187">
        <f>IFERROR(X10/V10,"-")</f>
        <v>20000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0.25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1</v>
      </c>
      <c r="BO10" s="120">
        <f>IF(P10=0,"",IF(BN10=0,"",(BN10/P10)))</f>
        <v>0.25</v>
      </c>
      <c r="BP10" s="121">
        <v>1</v>
      </c>
      <c r="BQ10" s="122">
        <f>IFERROR(BP10/BN10,"-")</f>
        <v>1</v>
      </c>
      <c r="BR10" s="123">
        <v>20000</v>
      </c>
      <c r="BS10" s="124">
        <f>IFERROR(BR10/BN10,"-")</f>
        <v>20000</v>
      </c>
      <c r="BT10" s="125"/>
      <c r="BU10" s="125">
        <v>1</v>
      </c>
      <c r="BV10" s="125"/>
      <c r="BW10" s="126">
        <v>2</v>
      </c>
      <c r="BX10" s="127">
        <f>IF(P10=0,"",IF(BW10=0,"",(BW10/P10)))</f>
        <v>0.5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1</v>
      </c>
      <c r="CP10" s="141">
        <v>20000</v>
      </c>
      <c r="CQ10" s="141">
        <v>20000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77</v>
      </c>
      <c r="C11" s="203"/>
      <c r="D11" s="203" t="s">
        <v>74</v>
      </c>
      <c r="E11" s="203" t="s">
        <v>75</v>
      </c>
      <c r="F11" s="203" t="s">
        <v>69</v>
      </c>
      <c r="G11" s="203"/>
      <c r="H11" s="90"/>
      <c r="I11" s="90"/>
      <c r="J11" s="188"/>
      <c r="K11" s="81">
        <v>11</v>
      </c>
      <c r="L11" s="81">
        <v>8</v>
      </c>
      <c r="M11" s="81">
        <v>1</v>
      </c>
      <c r="N11" s="91">
        <v>1</v>
      </c>
      <c r="O11" s="92">
        <v>0</v>
      </c>
      <c r="P11" s="93">
        <f>N11+O11</f>
        <v>1</v>
      </c>
      <c r="Q11" s="82">
        <f>IFERROR(P11/M11,"-")</f>
        <v>1</v>
      </c>
      <c r="R11" s="81">
        <v>0</v>
      </c>
      <c r="S11" s="81">
        <v>0</v>
      </c>
      <c r="T11" s="82">
        <f>IFERROR(S11/(O11+P11),"-")</f>
        <v>0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>
        <f>IF(P11=0,"",IF(BN11=0,"",(BN11/P11)))</f>
        <v>0</v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>
        <v>1</v>
      </c>
      <c r="BX11" s="127">
        <f>IF(P11=0,"",IF(BW11=0,"",(BW11/P11)))</f>
        <v>1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78</v>
      </c>
      <c r="C12" s="203"/>
      <c r="D12" s="203" t="s">
        <v>74</v>
      </c>
      <c r="E12" s="203" t="s">
        <v>75</v>
      </c>
      <c r="F12" s="203" t="s">
        <v>64</v>
      </c>
      <c r="G12" s="203" t="s">
        <v>65</v>
      </c>
      <c r="H12" s="90" t="s">
        <v>71</v>
      </c>
      <c r="I12" s="90"/>
      <c r="J12" s="188"/>
      <c r="K12" s="81">
        <v>0</v>
      </c>
      <c r="L12" s="81">
        <v>0</v>
      </c>
      <c r="M12" s="81">
        <v>0</v>
      </c>
      <c r="N12" s="91">
        <v>0</v>
      </c>
      <c r="O12" s="92">
        <v>0</v>
      </c>
      <c r="P12" s="93">
        <f>N12+O12</f>
        <v>0</v>
      </c>
      <c r="Q12" s="82" t="str">
        <f>IFERROR(P12/M12,"-")</f>
        <v>-</v>
      </c>
      <c r="R12" s="81">
        <v>0</v>
      </c>
      <c r="S12" s="81">
        <v>0</v>
      </c>
      <c r="T12" s="82" t="str">
        <f>IFERROR(S12/(O12+P12),"-")</f>
        <v>-</v>
      </c>
      <c r="U12" s="182"/>
      <c r="V12" s="84">
        <v>0</v>
      </c>
      <c r="W12" s="82" t="str">
        <f>IF(P12=0,"-",V12/P12)</f>
        <v>-</v>
      </c>
      <c r="X12" s="186">
        <v>0</v>
      </c>
      <c r="Y12" s="187" t="str">
        <f>IFERROR(X12/P12,"-")</f>
        <v>-</v>
      </c>
      <c r="Z12" s="187" t="str">
        <f>IFERROR(X12/V12,"-")</f>
        <v>-</v>
      </c>
      <c r="AA12" s="188"/>
      <c r="AB12" s="85"/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79</v>
      </c>
      <c r="C13" s="203"/>
      <c r="D13" s="203" t="s">
        <v>74</v>
      </c>
      <c r="E13" s="203" t="s">
        <v>75</v>
      </c>
      <c r="F13" s="203" t="s">
        <v>69</v>
      </c>
      <c r="G13" s="203"/>
      <c r="H13" s="90"/>
      <c r="I13" s="90"/>
      <c r="J13" s="188"/>
      <c r="K13" s="81">
        <v>1</v>
      </c>
      <c r="L13" s="81">
        <v>1</v>
      </c>
      <c r="M13" s="81">
        <v>0</v>
      </c>
      <c r="N13" s="91">
        <v>0</v>
      </c>
      <c r="O13" s="92">
        <v>0</v>
      </c>
      <c r="P13" s="93">
        <f>N13+O13</f>
        <v>0</v>
      </c>
      <c r="Q13" s="82" t="str">
        <f>IFERROR(P13/M13,"-")</f>
        <v>-</v>
      </c>
      <c r="R13" s="81">
        <v>0</v>
      </c>
      <c r="S13" s="81">
        <v>0</v>
      </c>
      <c r="T13" s="82" t="str">
        <f>IFERROR(S13/(O13+P13),"-")</f>
        <v>-</v>
      </c>
      <c r="U13" s="182"/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80</v>
      </c>
      <c r="C14" s="203"/>
      <c r="D14" s="203" t="s">
        <v>62</v>
      </c>
      <c r="E14" s="203" t="s">
        <v>63</v>
      </c>
      <c r="F14" s="203" t="s">
        <v>64</v>
      </c>
      <c r="G14" s="203" t="s">
        <v>81</v>
      </c>
      <c r="H14" s="90" t="s">
        <v>66</v>
      </c>
      <c r="I14" s="90" t="s">
        <v>67</v>
      </c>
      <c r="J14" s="188"/>
      <c r="K14" s="81">
        <v>0</v>
      </c>
      <c r="L14" s="81">
        <v>0</v>
      </c>
      <c r="M14" s="81">
        <v>0</v>
      </c>
      <c r="N14" s="91">
        <v>10</v>
      </c>
      <c r="O14" s="92">
        <v>0</v>
      </c>
      <c r="P14" s="93">
        <f>N14+O14</f>
        <v>10</v>
      </c>
      <c r="Q14" s="82" t="str">
        <f>IFERROR(P14/M14,"-")</f>
        <v>-</v>
      </c>
      <c r="R14" s="81">
        <v>0</v>
      </c>
      <c r="S14" s="81">
        <v>0</v>
      </c>
      <c r="T14" s="82">
        <f>IFERROR(S14/(O14+P14),"-")</f>
        <v>0</v>
      </c>
      <c r="U14" s="182"/>
      <c r="V14" s="84">
        <v>2</v>
      </c>
      <c r="W14" s="82">
        <f>IF(P14=0,"-",V14/P14)</f>
        <v>0.2</v>
      </c>
      <c r="X14" s="186">
        <v>138000</v>
      </c>
      <c r="Y14" s="187">
        <f>IFERROR(X14/P14,"-")</f>
        <v>13800</v>
      </c>
      <c r="Z14" s="187">
        <f>IFERROR(X14/V14,"-")</f>
        <v>69000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2</v>
      </c>
      <c r="BF14" s="113">
        <f>IF(P14=0,"",IF(BE14=0,"",(BE14/P14)))</f>
        <v>0.2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2</v>
      </c>
      <c r="BO14" s="120">
        <f>IF(P14=0,"",IF(BN14=0,"",(BN14/P14)))</f>
        <v>0.2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5</v>
      </c>
      <c r="BX14" s="127">
        <f>IF(P14=0,"",IF(BW14=0,"",(BW14/P14)))</f>
        <v>0.5</v>
      </c>
      <c r="BY14" s="128">
        <v>2</v>
      </c>
      <c r="BZ14" s="129">
        <f>IFERROR(BY14/BW14,"-")</f>
        <v>0.4</v>
      </c>
      <c r="CA14" s="130">
        <v>138000</v>
      </c>
      <c r="CB14" s="131">
        <f>IFERROR(CA14/BW14,"-")</f>
        <v>27600</v>
      </c>
      <c r="CC14" s="132">
        <v>1</v>
      </c>
      <c r="CD14" s="132"/>
      <c r="CE14" s="132">
        <v>1</v>
      </c>
      <c r="CF14" s="133">
        <v>1</v>
      </c>
      <c r="CG14" s="134">
        <f>IF(P14=0,"",IF(CF14=0,"",(CF14/P14)))</f>
        <v>0.1</v>
      </c>
      <c r="CH14" s="135"/>
      <c r="CI14" s="136">
        <f>IFERROR(CH14/CF14,"-")</f>
        <v>0</v>
      </c>
      <c r="CJ14" s="137"/>
      <c r="CK14" s="138">
        <f>IFERROR(CJ14/CF14,"-")</f>
        <v>0</v>
      </c>
      <c r="CL14" s="139"/>
      <c r="CM14" s="139"/>
      <c r="CN14" s="139"/>
      <c r="CO14" s="140">
        <v>2</v>
      </c>
      <c r="CP14" s="141">
        <v>138000</v>
      </c>
      <c r="CQ14" s="141">
        <v>135000</v>
      </c>
      <c r="CR14" s="141"/>
      <c r="CS14" s="142" t="str">
        <f>IF(AND(CQ14=0,CR14=0),"",IF(AND(CQ14&lt;=100000,CR14&lt;=100000),"",IF(CQ14/CP14&gt;0.7,"男高",IF(CR14/CP14&gt;0.7,"女高",""))))</f>
        <v>男高</v>
      </c>
    </row>
    <row r="15" spans="1:98">
      <c r="A15" s="80"/>
      <c r="B15" s="203" t="s">
        <v>82</v>
      </c>
      <c r="C15" s="203"/>
      <c r="D15" s="203" t="s">
        <v>62</v>
      </c>
      <c r="E15" s="203" t="s">
        <v>63</v>
      </c>
      <c r="F15" s="203" t="s">
        <v>69</v>
      </c>
      <c r="G15" s="203"/>
      <c r="H15" s="90"/>
      <c r="I15" s="90"/>
      <c r="J15" s="188"/>
      <c r="K15" s="81">
        <v>30</v>
      </c>
      <c r="L15" s="81">
        <v>22</v>
      </c>
      <c r="M15" s="81">
        <v>2</v>
      </c>
      <c r="N15" s="91">
        <v>2</v>
      </c>
      <c r="O15" s="92">
        <v>0</v>
      </c>
      <c r="P15" s="93">
        <f>N15+O15</f>
        <v>2</v>
      </c>
      <c r="Q15" s="82">
        <f>IFERROR(P15/M15,"-")</f>
        <v>1</v>
      </c>
      <c r="R15" s="81">
        <v>1</v>
      </c>
      <c r="S15" s="81">
        <v>0</v>
      </c>
      <c r="T15" s="82">
        <f>IFERROR(S15/(O15+P15),"-")</f>
        <v>0</v>
      </c>
      <c r="U15" s="182"/>
      <c r="V15" s="84">
        <v>0</v>
      </c>
      <c r="W15" s="82">
        <f>IF(P15=0,"-",V15/P15)</f>
        <v>0</v>
      </c>
      <c r="X15" s="186">
        <v>390000</v>
      </c>
      <c r="Y15" s="187">
        <f>IFERROR(X15/P15,"-")</f>
        <v>195000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>
        <v>2</v>
      </c>
      <c r="CG15" s="134">
        <f>IF(P15=0,"",IF(CF15=0,"",(CF15/P15)))</f>
        <v>1</v>
      </c>
      <c r="CH15" s="135">
        <v>1</v>
      </c>
      <c r="CI15" s="136">
        <f>IFERROR(CH15/CF15,"-")</f>
        <v>0.5</v>
      </c>
      <c r="CJ15" s="137">
        <v>390000</v>
      </c>
      <c r="CK15" s="138">
        <f>IFERROR(CJ15/CF15,"-")</f>
        <v>195000</v>
      </c>
      <c r="CL15" s="139"/>
      <c r="CM15" s="139"/>
      <c r="CN15" s="139">
        <v>1</v>
      </c>
      <c r="CO15" s="140">
        <v>0</v>
      </c>
      <c r="CP15" s="141">
        <v>390000</v>
      </c>
      <c r="CQ15" s="141">
        <v>390000</v>
      </c>
      <c r="CR15" s="141"/>
      <c r="CS15" s="142" t="str">
        <f>IF(AND(CQ15=0,CR15=0),"",IF(AND(CQ15&lt;=100000,CR15&lt;=100000),"",IF(CQ15/CP15&gt;0.7,"男高",IF(CR15/CP15&gt;0.7,"女高",""))))</f>
        <v>男高</v>
      </c>
    </row>
    <row r="16" spans="1:98">
      <c r="A16" s="80"/>
      <c r="B16" s="203" t="s">
        <v>83</v>
      </c>
      <c r="C16" s="203"/>
      <c r="D16" s="203" t="s">
        <v>62</v>
      </c>
      <c r="E16" s="203" t="s">
        <v>63</v>
      </c>
      <c r="F16" s="203" t="s">
        <v>64</v>
      </c>
      <c r="G16" s="203" t="s">
        <v>81</v>
      </c>
      <c r="H16" s="90" t="s">
        <v>71</v>
      </c>
      <c r="I16" s="90"/>
      <c r="J16" s="188"/>
      <c r="K16" s="81">
        <v>0</v>
      </c>
      <c r="L16" s="81">
        <v>0</v>
      </c>
      <c r="M16" s="81">
        <v>0</v>
      </c>
      <c r="N16" s="91">
        <v>1</v>
      </c>
      <c r="O16" s="92">
        <v>0</v>
      </c>
      <c r="P16" s="93">
        <f>N16+O16</f>
        <v>1</v>
      </c>
      <c r="Q16" s="82" t="str">
        <f>IFERROR(P16/M16,"-")</f>
        <v>-</v>
      </c>
      <c r="R16" s="81">
        <v>0</v>
      </c>
      <c r="S16" s="81">
        <v>0</v>
      </c>
      <c r="T16" s="82">
        <f>IFERROR(S16/(O16+P16),"-")</f>
        <v>0</v>
      </c>
      <c r="U16" s="182"/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>
        <f>IF(P16=0,"",IF(BN16=0,"",(BN16/P16)))</f>
        <v>0</v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>
        <v>1</v>
      </c>
      <c r="BX16" s="127">
        <f>IF(P16=0,"",IF(BW16=0,"",(BW16/P16)))</f>
        <v>1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84</v>
      </c>
      <c r="C17" s="203"/>
      <c r="D17" s="203" t="s">
        <v>62</v>
      </c>
      <c r="E17" s="203" t="s">
        <v>63</v>
      </c>
      <c r="F17" s="203" t="s">
        <v>69</v>
      </c>
      <c r="G17" s="203"/>
      <c r="H17" s="90"/>
      <c r="I17" s="90"/>
      <c r="J17" s="188"/>
      <c r="K17" s="81">
        <v>3</v>
      </c>
      <c r="L17" s="81">
        <v>3</v>
      </c>
      <c r="M17" s="81">
        <v>6</v>
      </c>
      <c r="N17" s="91">
        <v>0</v>
      </c>
      <c r="O17" s="92">
        <v>0</v>
      </c>
      <c r="P17" s="93">
        <f>N17+O17</f>
        <v>0</v>
      </c>
      <c r="Q17" s="82">
        <f>IFERROR(P17/M17,"-")</f>
        <v>0</v>
      </c>
      <c r="R17" s="81">
        <v>0</v>
      </c>
      <c r="S17" s="81">
        <v>0</v>
      </c>
      <c r="T17" s="82" t="str">
        <f>IFERROR(S17/(O17+P17),"-")</f>
        <v>-</v>
      </c>
      <c r="U17" s="182"/>
      <c r="V17" s="84">
        <v>0</v>
      </c>
      <c r="W17" s="82" t="str">
        <f>IF(P17=0,"-",V17/P17)</f>
        <v>-</v>
      </c>
      <c r="X17" s="186">
        <v>0</v>
      </c>
      <c r="Y17" s="187" t="str">
        <f>IFERROR(X17/P17,"-")</f>
        <v>-</v>
      </c>
      <c r="Z17" s="187" t="str">
        <f>IFERROR(X17/V17,"-")</f>
        <v>-</v>
      </c>
      <c r="AA17" s="188"/>
      <c r="AB17" s="85"/>
      <c r="AC17" s="79"/>
      <c r="AD17" s="94"/>
      <c r="AE17" s="95" t="str">
        <f>IF(P17=0,"",IF(AD17=0,"",(AD17/P17)))</f>
        <v/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 t="str">
        <f>IF(P17=0,"",IF(AM17=0,"",(AM17/P17)))</f>
        <v/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 t="str">
        <f>IF(P17=0,"",IF(AV17=0,"",(AV17/P17)))</f>
        <v/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 t="str">
        <f>IF(P17=0,"",IF(BE17=0,"",(BE17/P17)))</f>
        <v/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 t="str">
        <f>IF(P17=0,"",IF(BN17=0,"",(BN17/P17)))</f>
        <v/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 t="str">
        <f>IF(P17=0,"",IF(BW17=0,"",(BW17/P17)))</f>
        <v/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 t="str">
        <f>IF(P17=0,"",IF(CF17=0,"",(CF17/P17)))</f>
        <v/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85</v>
      </c>
      <c r="C18" s="203"/>
      <c r="D18" s="203" t="s">
        <v>74</v>
      </c>
      <c r="E18" s="203" t="s">
        <v>75</v>
      </c>
      <c r="F18" s="203" t="s">
        <v>64</v>
      </c>
      <c r="G18" s="203" t="s">
        <v>81</v>
      </c>
      <c r="H18" s="90" t="s">
        <v>66</v>
      </c>
      <c r="I18" s="90" t="s">
        <v>76</v>
      </c>
      <c r="J18" s="188"/>
      <c r="K18" s="81">
        <v>0</v>
      </c>
      <c r="L18" s="81">
        <v>0</v>
      </c>
      <c r="M18" s="81">
        <v>0</v>
      </c>
      <c r="N18" s="91">
        <v>11</v>
      </c>
      <c r="O18" s="92">
        <v>0</v>
      </c>
      <c r="P18" s="93">
        <f>N18+O18</f>
        <v>11</v>
      </c>
      <c r="Q18" s="82" t="str">
        <f>IFERROR(P18/M18,"-")</f>
        <v>-</v>
      </c>
      <c r="R18" s="81">
        <v>0</v>
      </c>
      <c r="S18" s="81">
        <v>1</v>
      </c>
      <c r="T18" s="82">
        <f>IFERROR(S18/(O18+P18),"-")</f>
        <v>0.090909090909091</v>
      </c>
      <c r="U18" s="182"/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4</v>
      </c>
      <c r="BF18" s="113">
        <f>IF(P18=0,"",IF(BE18=0,"",(BE18/P18)))</f>
        <v>0.36363636363636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2</v>
      </c>
      <c r="BO18" s="120">
        <f>IF(P18=0,"",IF(BN18=0,"",(BN18/P18)))</f>
        <v>0.18181818181818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4</v>
      </c>
      <c r="BX18" s="127">
        <f>IF(P18=0,"",IF(BW18=0,"",(BW18/P18)))</f>
        <v>0.36363636363636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>
        <v>1</v>
      </c>
      <c r="CG18" s="134">
        <f>IF(P18=0,"",IF(CF18=0,"",(CF18/P18)))</f>
        <v>0.090909090909091</v>
      </c>
      <c r="CH18" s="135"/>
      <c r="CI18" s="136">
        <f>IFERROR(CH18/CF18,"-")</f>
        <v>0</v>
      </c>
      <c r="CJ18" s="137"/>
      <c r="CK18" s="138">
        <f>IFERROR(CJ18/CF18,"-")</f>
        <v>0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86</v>
      </c>
      <c r="C19" s="203"/>
      <c r="D19" s="203" t="s">
        <v>74</v>
      </c>
      <c r="E19" s="203" t="s">
        <v>75</v>
      </c>
      <c r="F19" s="203" t="s">
        <v>69</v>
      </c>
      <c r="G19" s="203"/>
      <c r="H19" s="90"/>
      <c r="I19" s="90"/>
      <c r="J19" s="188"/>
      <c r="K19" s="81">
        <v>20</v>
      </c>
      <c r="L19" s="81">
        <v>10</v>
      </c>
      <c r="M19" s="81">
        <v>5</v>
      </c>
      <c r="N19" s="91">
        <v>1</v>
      </c>
      <c r="O19" s="92">
        <v>0</v>
      </c>
      <c r="P19" s="93">
        <f>N19+O19</f>
        <v>1</v>
      </c>
      <c r="Q19" s="82">
        <f>IFERROR(P19/M19,"-")</f>
        <v>0.2</v>
      </c>
      <c r="R19" s="81">
        <v>1</v>
      </c>
      <c r="S19" s="81">
        <v>0</v>
      </c>
      <c r="T19" s="82">
        <f>IFERROR(S19/(O19+P19),"-")</f>
        <v>0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>
        <v>1</v>
      </c>
      <c r="CG19" s="134">
        <f>IF(P19=0,"",IF(CF19=0,"",(CF19/P19)))</f>
        <v>1</v>
      </c>
      <c r="CH19" s="135">
        <v>1</v>
      </c>
      <c r="CI19" s="136">
        <f>IFERROR(CH19/CF19,"-")</f>
        <v>1</v>
      </c>
      <c r="CJ19" s="137">
        <v>4981000</v>
      </c>
      <c r="CK19" s="138">
        <f>IFERROR(CJ19/CF19,"-")</f>
        <v>4981000</v>
      </c>
      <c r="CL19" s="139"/>
      <c r="CM19" s="139"/>
      <c r="CN19" s="139">
        <v>1</v>
      </c>
      <c r="CO19" s="140">
        <v>0</v>
      </c>
      <c r="CP19" s="141">
        <v>0</v>
      </c>
      <c r="CQ19" s="141">
        <v>4981000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87</v>
      </c>
      <c r="C20" s="203"/>
      <c r="D20" s="203" t="s">
        <v>74</v>
      </c>
      <c r="E20" s="203" t="s">
        <v>75</v>
      </c>
      <c r="F20" s="203" t="s">
        <v>64</v>
      </c>
      <c r="G20" s="203" t="s">
        <v>81</v>
      </c>
      <c r="H20" s="90" t="s">
        <v>71</v>
      </c>
      <c r="I20" s="90"/>
      <c r="J20" s="188"/>
      <c r="K20" s="81">
        <v>0</v>
      </c>
      <c r="L20" s="81">
        <v>0</v>
      </c>
      <c r="M20" s="81">
        <v>0</v>
      </c>
      <c r="N20" s="91">
        <v>5</v>
      </c>
      <c r="O20" s="92">
        <v>0</v>
      </c>
      <c r="P20" s="93">
        <f>N20+O20</f>
        <v>5</v>
      </c>
      <c r="Q20" s="82" t="str">
        <f>IFERROR(P20/M20,"-")</f>
        <v>-</v>
      </c>
      <c r="R20" s="81">
        <v>0</v>
      </c>
      <c r="S20" s="81">
        <v>1</v>
      </c>
      <c r="T20" s="82">
        <f>IFERROR(S20/(O20+P20),"-")</f>
        <v>0.2</v>
      </c>
      <c r="U20" s="182"/>
      <c r="V20" s="84">
        <v>1</v>
      </c>
      <c r="W20" s="82">
        <f>IF(P20=0,"-",V20/P20)</f>
        <v>0.2</v>
      </c>
      <c r="X20" s="186">
        <v>10000</v>
      </c>
      <c r="Y20" s="187">
        <f>IFERROR(X20/P20,"-")</f>
        <v>2000</v>
      </c>
      <c r="Z20" s="187">
        <f>IFERROR(X20/V20,"-")</f>
        <v>10000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>
        <v>1</v>
      </c>
      <c r="AN20" s="101">
        <f>IF(P20=0,"",IF(AM20=0,"",(AM20/P20)))</f>
        <v>0.2</v>
      </c>
      <c r="AO20" s="100"/>
      <c r="AP20" s="102">
        <f>IFERROR(AP20/AM20,"-")</f>
        <v>0</v>
      </c>
      <c r="AQ20" s="103"/>
      <c r="AR20" s="104">
        <f>IFERROR(AQ20/AM20,"-")</f>
        <v>0</v>
      </c>
      <c r="AS20" s="105"/>
      <c r="AT20" s="105"/>
      <c r="AU20" s="105"/>
      <c r="AV20" s="106">
        <v>1</v>
      </c>
      <c r="AW20" s="107">
        <f>IF(P20=0,"",IF(AV20=0,"",(AV20/P20)))</f>
        <v>0.2</v>
      </c>
      <c r="AX20" s="106"/>
      <c r="AY20" s="108">
        <f>IFERROR(AX20/AV20,"-")</f>
        <v>0</v>
      </c>
      <c r="AZ20" s="109"/>
      <c r="BA20" s="110">
        <f>IFERROR(AZ20/AV20,"-")</f>
        <v>0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>
        <v>1</v>
      </c>
      <c r="BO20" s="120">
        <f>IF(P20=0,"",IF(BN20=0,"",(BN20/P20)))</f>
        <v>0.2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2</v>
      </c>
      <c r="BX20" s="127">
        <f>IF(P20=0,"",IF(BW20=0,"",(BW20/P20)))</f>
        <v>0.4</v>
      </c>
      <c r="BY20" s="128">
        <v>1</v>
      </c>
      <c r="BZ20" s="129">
        <f>IFERROR(BY20/BW20,"-")</f>
        <v>0.5</v>
      </c>
      <c r="CA20" s="130">
        <v>10000</v>
      </c>
      <c r="CB20" s="131">
        <f>IFERROR(CA20/BW20,"-")</f>
        <v>5000</v>
      </c>
      <c r="CC20" s="132">
        <v>1</v>
      </c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10000</v>
      </c>
      <c r="CQ20" s="141">
        <v>10000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88</v>
      </c>
      <c r="C21" s="203"/>
      <c r="D21" s="203" t="s">
        <v>74</v>
      </c>
      <c r="E21" s="203" t="s">
        <v>75</v>
      </c>
      <c r="F21" s="203" t="s">
        <v>69</v>
      </c>
      <c r="G21" s="203"/>
      <c r="H21" s="90"/>
      <c r="I21" s="90"/>
      <c r="J21" s="188"/>
      <c r="K21" s="81">
        <v>8</v>
      </c>
      <c r="L21" s="81">
        <v>7</v>
      </c>
      <c r="M21" s="81">
        <v>0</v>
      </c>
      <c r="N21" s="91">
        <v>0</v>
      </c>
      <c r="O21" s="92">
        <v>0</v>
      </c>
      <c r="P21" s="93">
        <f>N21+O21</f>
        <v>0</v>
      </c>
      <c r="Q21" s="82" t="str">
        <f>IFERROR(P21/M21,"-")</f>
        <v>-</v>
      </c>
      <c r="R21" s="81">
        <v>0</v>
      </c>
      <c r="S21" s="81">
        <v>0</v>
      </c>
      <c r="T21" s="82" t="str">
        <f>IFERROR(S21/(O21+P21),"-")</f>
        <v>-</v>
      </c>
      <c r="U21" s="182"/>
      <c r="V21" s="84">
        <v>0</v>
      </c>
      <c r="W21" s="82" t="str">
        <f>IF(P21=0,"-",V21/P21)</f>
        <v>-</v>
      </c>
      <c r="X21" s="186">
        <v>0</v>
      </c>
      <c r="Y21" s="187" t="str">
        <f>IFERROR(X21/P21,"-")</f>
        <v>-</v>
      </c>
      <c r="Z21" s="187" t="str">
        <f>IFERROR(X21/V21,"-")</f>
        <v>-</v>
      </c>
      <c r="AA21" s="188"/>
      <c r="AB21" s="85"/>
      <c r="AC21" s="79"/>
      <c r="AD21" s="94"/>
      <c r="AE21" s="95" t="str">
        <f>IF(P21=0,"",IF(AD21=0,"",(AD21/P21)))</f>
        <v/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 t="str">
        <f>IF(P21=0,"",IF(AM21=0,"",(AM21/P21)))</f>
        <v/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 t="str">
        <f>IF(P21=0,"",IF(AV21=0,"",(AV21/P21)))</f>
        <v/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 t="str">
        <f>IF(P21=0,"",IF(BE21=0,"",(BE21/P21)))</f>
        <v/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 t="str">
        <f>IF(P21=0,"",IF(BN21=0,"",(BN21/P21)))</f>
        <v/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 t="str">
        <f>IF(P21=0,"",IF(BW21=0,"",(BW21/P21)))</f>
        <v/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 t="str">
        <f>IF(P21=0,"",IF(CF21=0,"",(CF21/P21)))</f>
        <v/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0.018181818181818</v>
      </c>
      <c r="B22" s="203" t="s">
        <v>89</v>
      </c>
      <c r="C22" s="203"/>
      <c r="D22" s="203" t="s">
        <v>90</v>
      </c>
      <c r="E22" s="203" t="s">
        <v>91</v>
      </c>
      <c r="F22" s="203" t="s">
        <v>92</v>
      </c>
      <c r="G22" s="203" t="s">
        <v>93</v>
      </c>
      <c r="H22" s="90" t="s">
        <v>94</v>
      </c>
      <c r="I22" s="90" t="s">
        <v>95</v>
      </c>
      <c r="J22" s="188">
        <v>330000</v>
      </c>
      <c r="K22" s="81">
        <v>13</v>
      </c>
      <c r="L22" s="81">
        <v>0</v>
      </c>
      <c r="M22" s="81">
        <v>37</v>
      </c>
      <c r="N22" s="91">
        <v>3</v>
      </c>
      <c r="O22" s="92">
        <v>0</v>
      </c>
      <c r="P22" s="93">
        <f>N22+O22</f>
        <v>3</v>
      </c>
      <c r="Q22" s="82">
        <f>IFERROR(P22/M22,"-")</f>
        <v>0.081081081081081</v>
      </c>
      <c r="R22" s="81">
        <v>1</v>
      </c>
      <c r="S22" s="81">
        <v>1</v>
      </c>
      <c r="T22" s="82">
        <f>IFERROR(S22/(O22+P22),"-")</f>
        <v>0.33333333333333</v>
      </c>
      <c r="U22" s="182">
        <f>IFERROR(J22/SUM(P22:P27),"-")</f>
        <v>23571.428571429</v>
      </c>
      <c r="V22" s="84">
        <v>1</v>
      </c>
      <c r="W22" s="82">
        <f>IF(P22=0,"-",V22/P22)</f>
        <v>0.33333333333333</v>
      </c>
      <c r="X22" s="186">
        <v>6000</v>
      </c>
      <c r="Y22" s="187">
        <f>IFERROR(X22/P22,"-")</f>
        <v>2000</v>
      </c>
      <c r="Z22" s="187">
        <f>IFERROR(X22/V22,"-")</f>
        <v>6000</v>
      </c>
      <c r="AA22" s="188">
        <f>SUM(X22:X27)-SUM(J22:J27)</f>
        <v>-324000</v>
      </c>
      <c r="AB22" s="85">
        <f>SUM(X22:X27)/SUM(J22:J27)</f>
        <v>0.018181818181818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1</v>
      </c>
      <c r="BF22" s="113">
        <f>IF(P22=0,"",IF(BE22=0,"",(BE22/P22)))</f>
        <v>0.33333333333333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2</v>
      </c>
      <c r="BO22" s="120">
        <f>IF(P22=0,"",IF(BN22=0,"",(BN22/P22)))</f>
        <v>0.66666666666667</v>
      </c>
      <c r="BP22" s="121">
        <v>1</v>
      </c>
      <c r="BQ22" s="122">
        <f>IFERROR(BP22/BN22,"-")</f>
        <v>0.5</v>
      </c>
      <c r="BR22" s="123">
        <v>6000</v>
      </c>
      <c r="BS22" s="124">
        <f>IFERROR(BR22/BN22,"-")</f>
        <v>3000</v>
      </c>
      <c r="BT22" s="125"/>
      <c r="BU22" s="125">
        <v>1</v>
      </c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1</v>
      </c>
      <c r="CP22" s="141">
        <v>6000</v>
      </c>
      <c r="CQ22" s="141">
        <v>6000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96</v>
      </c>
      <c r="C23" s="203"/>
      <c r="D23" s="203" t="s">
        <v>97</v>
      </c>
      <c r="E23" s="203" t="s">
        <v>98</v>
      </c>
      <c r="F23" s="203" t="s">
        <v>92</v>
      </c>
      <c r="G23" s="203"/>
      <c r="H23" s="90" t="s">
        <v>94</v>
      </c>
      <c r="I23" s="90"/>
      <c r="J23" s="188"/>
      <c r="K23" s="81">
        <v>27</v>
      </c>
      <c r="L23" s="81">
        <v>0</v>
      </c>
      <c r="M23" s="81">
        <v>53</v>
      </c>
      <c r="N23" s="91">
        <v>6</v>
      </c>
      <c r="O23" s="92">
        <v>0</v>
      </c>
      <c r="P23" s="93">
        <f>N23+O23</f>
        <v>6</v>
      </c>
      <c r="Q23" s="82">
        <f>IFERROR(P23/M23,"-")</f>
        <v>0.11320754716981</v>
      </c>
      <c r="R23" s="81">
        <v>1</v>
      </c>
      <c r="S23" s="81">
        <v>2</v>
      </c>
      <c r="T23" s="82">
        <f>IFERROR(S23/(O23+P23),"-")</f>
        <v>0.33333333333333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>
        <v>1</v>
      </c>
      <c r="AN23" s="101">
        <f>IF(P23=0,"",IF(AM23=0,"",(AM23/P23)))</f>
        <v>0.16666666666667</v>
      </c>
      <c r="AO23" s="100"/>
      <c r="AP23" s="102">
        <f>IFERROR(AP23/AM23,"-")</f>
        <v>0</v>
      </c>
      <c r="AQ23" s="103"/>
      <c r="AR23" s="104">
        <f>IFERROR(AQ23/AM23,"-")</f>
        <v>0</v>
      </c>
      <c r="AS23" s="105"/>
      <c r="AT23" s="105"/>
      <c r="AU23" s="105"/>
      <c r="AV23" s="106">
        <v>1</v>
      </c>
      <c r="AW23" s="107">
        <f>IF(P23=0,"",IF(AV23=0,"",(AV23/P23)))</f>
        <v>0.16666666666667</v>
      </c>
      <c r="AX23" s="106"/>
      <c r="AY23" s="108">
        <f>IFERROR(AX23/AV23,"-")</f>
        <v>0</v>
      </c>
      <c r="AZ23" s="109"/>
      <c r="BA23" s="110">
        <f>IFERROR(AZ23/AV23,"-")</f>
        <v>0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1</v>
      </c>
      <c r="BO23" s="120">
        <f>IF(P23=0,"",IF(BN23=0,"",(BN23/P23)))</f>
        <v>0.16666666666667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1</v>
      </c>
      <c r="BX23" s="127">
        <f>IF(P23=0,"",IF(BW23=0,"",(BW23/P23)))</f>
        <v>0.16666666666667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>
        <v>2</v>
      </c>
      <c r="CG23" s="134">
        <f>IF(P23=0,"",IF(CF23=0,"",(CF23/P23)))</f>
        <v>0.33333333333333</v>
      </c>
      <c r="CH23" s="135"/>
      <c r="CI23" s="136">
        <f>IFERROR(CH23/CF23,"-")</f>
        <v>0</v>
      </c>
      <c r="CJ23" s="137"/>
      <c r="CK23" s="138">
        <f>IFERROR(CJ23/CF23,"-")</f>
        <v>0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99</v>
      </c>
      <c r="C24" s="203"/>
      <c r="D24" s="203" t="s">
        <v>100</v>
      </c>
      <c r="E24" s="203" t="s">
        <v>101</v>
      </c>
      <c r="F24" s="203" t="s">
        <v>92</v>
      </c>
      <c r="G24" s="203"/>
      <c r="H24" s="90" t="s">
        <v>94</v>
      </c>
      <c r="I24" s="90"/>
      <c r="J24" s="188"/>
      <c r="K24" s="81">
        <v>7</v>
      </c>
      <c r="L24" s="81">
        <v>0</v>
      </c>
      <c r="M24" s="81">
        <v>23</v>
      </c>
      <c r="N24" s="91">
        <v>2</v>
      </c>
      <c r="O24" s="92">
        <v>0</v>
      </c>
      <c r="P24" s="93">
        <f>N24+O24</f>
        <v>2</v>
      </c>
      <c r="Q24" s="82">
        <f>IFERROR(P24/M24,"-")</f>
        <v>0.08695652173913</v>
      </c>
      <c r="R24" s="81">
        <v>0</v>
      </c>
      <c r="S24" s="81">
        <v>1</v>
      </c>
      <c r="T24" s="82">
        <f>IFERROR(S24/(O24+P24),"-")</f>
        <v>0.5</v>
      </c>
      <c r="U24" s="182"/>
      <c r="V24" s="84">
        <v>1</v>
      </c>
      <c r="W24" s="82">
        <f>IF(P24=0,"-",V24/P24)</f>
        <v>0.5</v>
      </c>
      <c r="X24" s="186">
        <v>0</v>
      </c>
      <c r="Y24" s="187">
        <f>IFERROR(X24/P24,"-")</f>
        <v>0</v>
      </c>
      <c r="Z24" s="187">
        <f>IFERROR(X24/V24,"-")</f>
        <v>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1</v>
      </c>
      <c r="BO24" s="120">
        <f>IF(P24=0,"",IF(BN24=0,"",(BN24/P24)))</f>
        <v>0.5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1</v>
      </c>
      <c r="BX24" s="127">
        <f>IF(P24=0,"",IF(BW24=0,"",(BW24/P24)))</f>
        <v>0.5</v>
      </c>
      <c r="BY24" s="128">
        <v>1</v>
      </c>
      <c r="BZ24" s="129">
        <f>IFERROR(BY24/BW24,"-")</f>
        <v>1</v>
      </c>
      <c r="CA24" s="130">
        <v>9000</v>
      </c>
      <c r="CB24" s="131">
        <f>IFERROR(CA24/BW24,"-")</f>
        <v>9000</v>
      </c>
      <c r="CC24" s="132"/>
      <c r="CD24" s="132"/>
      <c r="CE24" s="132">
        <v>1</v>
      </c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1</v>
      </c>
      <c r="CP24" s="141">
        <v>0</v>
      </c>
      <c r="CQ24" s="141">
        <v>9000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102</v>
      </c>
      <c r="C25" s="203"/>
      <c r="D25" s="203" t="s">
        <v>103</v>
      </c>
      <c r="E25" s="203" t="s">
        <v>104</v>
      </c>
      <c r="F25" s="203" t="s">
        <v>92</v>
      </c>
      <c r="G25" s="203"/>
      <c r="H25" s="90" t="s">
        <v>94</v>
      </c>
      <c r="I25" s="90"/>
      <c r="J25" s="188"/>
      <c r="K25" s="81">
        <v>1</v>
      </c>
      <c r="L25" s="81">
        <v>0</v>
      </c>
      <c r="M25" s="81">
        <v>15</v>
      </c>
      <c r="N25" s="91">
        <v>1</v>
      </c>
      <c r="O25" s="92">
        <v>0</v>
      </c>
      <c r="P25" s="93">
        <f>N25+O25</f>
        <v>1</v>
      </c>
      <c r="Q25" s="82">
        <f>IFERROR(P25/M25,"-")</f>
        <v>0.066666666666667</v>
      </c>
      <c r="R25" s="81">
        <v>0</v>
      </c>
      <c r="S25" s="81">
        <v>0</v>
      </c>
      <c r="T25" s="82">
        <f>IFERROR(S25/(O25+P25),"-")</f>
        <v>0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>
        <f>IF(P25=0,"",IF(BN25=0,"",(BN25/P25)))</f>
        <v>0</v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>
        <v>1</v>
      </c>
      <c r="BX25" s="127">
        <f>IF(P25=0,"",IF(BW25=0,"",(BW25/P25)))</f>
        <v>1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105</v>
      </c>
      <c r="C26" s="203"/>
      <c r="D26" s="203" t="s">
        <v>106</v>
      </c>
      <c r="E26" s="203" t="s">
        <v>107</v>
      </c>
      <c r="F26" s="203" t="s">
        <v>92</v>
      </c>
      <c r="G26" s="203"/>
      <c r="H26" s="90" t="s">
        <v>94</v>
      </c>
      <c r="I26" s="90"/>
      <c r="J26" s="188"/>
      <c r="K26" s="81">
        <v>2</v>
      </c>
      <c r="L26" s="81">
        <v>0</v>
      </c>
      <c r="M26" s="81">
        <v>13</v>
      </c>
      <c r="N26" s="91">
        <v>1</v>
      </c>
      <c r="O26" s="92">
        <v>0</v>
      </c>
      <c r="P26" s="93">
        <f>N26+O26</f>
        <v>1</v>
      </c>
      <c r="Q26" s="82">
        <f>IFERROR(P26/M26,"-")</f>
        <v>0.076923076923077</v>
      </c>
      <c r="R26" s="81">
        <v>0</v>
      </c>
      <c r="S26" s="81">
        <v>1</v>
      </c>
      <c r="T26" s="82">
        <f>IFERROR(S26/(O26+P26),"-")</f>
        <v>1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>
        <v>1</v>
      </c>
      <c r="BO26" s="120">
        <f>IF(P26=0,"",IF(BN26=0,"",(BN26/P26)))</f>
        <v>1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108</v>
      </c>
      <c r="C27" s="203"/>
      <c r="D27" s="203" t="s">
        <v>109</v>
      </c>
      <c r="E27" s="203" t="s">
        <v>109</v>
      </c>
      <c r="F27" s="203" t="s">
        <v>69</v>
      </c>
      <c r="G27" s="203"/>
      <c r="H27" s="90"/>
      <c r="I27" s="90"/>
      <c r="J27" s="188"/>
      <c r="K27" s="81">
        <v>50</v>
      </c>
      <c r="L27" s="81">
        <v>29</v>
      </c>
      <c r="M27" s="81">
        <v>52</v>
      </c>
      <c r="N27" s="91">
        <v>1</v>
      </c>
      <c r="O27" s="92">
        <v>0</v>
      </c>
      <c r="P27" s="93">
        <f>N27+O27</f>
        <v>1</v>
      </c>
      <c r="Q27" s="82">
        <f>IFERROR(P27/M27,"-")</f>
        <v>0.019230769230769</v>
      </c>
      <c r="R27" s="81">
        <v>1</v>
      </c>
      <c r="S27" s="81">
        <v>0</v>
      </c>
      <c r="T27" s="82">
        <f>IFERROR(S27/(O27+P27),"-")</f>
        <v>0</v>
      </c>
      <c r="U27" s="182"/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>
        <f>IF(P27=0,"",IF(BN27=0,"",(BN27/P27)))</f>
        <v>0</v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>
        <v>1</v>
      </c>
      <c r="BX27" s="127">
        <f>IF(P27=0,"",IF(BW27=0,"",(BW27/P27)))</f>
        <v>1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0</v>
      </c>
      <c r="B28" s="203" t="s">
        <v>110</v>
      </c>
      <c r="C28" s="203" t="s">
        <v>111</v>
      </c>
      <c r="D28" s="203" t="s">
        <v>112</v>
      </c>
      <c r="E28" s="203" t="s">
        <v>113</v>
      </c>
      <c r="F28" s="203" t="s">
        <v>64</v>
      </c>
      <c r="G28" s="203" t="s">
        <v>114</v>
      </c>
      <c r="H28" s="90" t="s">
        <v>115</v>
      </c>
      <c r="I28" s="90" t="s">
        <v>116</v>
      </c>
      <c r="J28" s="188">
        <v>300000</v>
      </c>
      <c r="K28" s="81">
        <v>0</v>
      </c>
      <c r="L28" s="81">
        <v>0</v>
      </c>
      <c r="M28" s="81">
        <v>0</v>
      </c>
      <c r="N28" s="91">
        <v>0</v>
      </c>
      <c r="O28" s="92">
        <v>0</v>
      </c>
      <c r="P28" s="93">
        <f>N28+O28</f>
        <v>0</v>
      </c>
      <c r="Q28" s="82" t="str">
        <f>IFERROR(P28/M28,"-")</f>
        <v>-</v>
      </c>
      <c r="R28" s="81">
        <v>0</v>
      </c>
      <c r="S28" s="81">
        <v>0</v>
      </c>
      <c r="T28" s="82" t="str">
        <f>IFERROR(S28/(O28+P28),"-")</f>
        <v>-</v>
      </c>
      <c r="U28" s="182">
        <f>IFERROR(J28/SUM(P28:P32),"-")</f>
        <v>300000</v>
      </c>
      <c r="V28" s="84">
        <v>0</v>
      </c>
      <c r="W28" s="82" t="str">
        <f>IF(P28=0,"-",V28/P28)</f>
        <v>-</v>
      </c>
      <c r="X28" s="186">
        <v>0</v>
      </c>
      <c r="Y28" s="187" t="str">
        <f>IFERROR(X28/P28,"-")</f>
        <v>-</v>
      </c>
      <c r="Z28" s="187" t="str">
        <f>IFERROR(X28/V28,"-")</f>
        <v>-</v>
      </c>
      <c r="AA28" s="188">
        <f>SUM(X28:X32)-SUM(J28:J32)</f>
        <v>-300000</v>
      </c>
      <c r="AB28" s="85">
        <f>SUM(X28:X32)/SUM(J28:J32)</f>
        <v>0</v>
      </c>
      <c r="AC28" s="79"/>
      <c r="AD28" s="94"/>
      <c r="AE28" s="95" t="str">
        <f>IF(P28=0,"",IF(AD28=0,"",(AD28/P28)))</f>
        <v/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 t="str">
        <f>IF(P28=0,"",IF(AM28=0,"",(AM28/P28)))</f>
        <v/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 t="str">
        <f>IF(P28=0,"",IF(AV28=0,"",(AV28/P28)))</f>
        <v/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 t="str">
        <f>IF(P28=0,"",IF(BE28=0,"",(BE28/P28)))</f>
        <v/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/>
      <c r="BO28" s="120" t="str">
        <f>IF(P28=0,"",IF(BN28=0,"",(BN28/P28)))</f>
        <v/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/>
      <c r="BX28" s="127" t="str">
        <f>IF(P28=0,"",IF(BW28=0,"",(BW28/P28)))</f>
        <v/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 t="str">
        <f>IF(P28=0,"",IF(CF28=0,"",(CF28/P28)))</f>
        <v/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117</v>
      </c>
      <c r="C29" s="203" t="s">
        <v>111</v>
      </c>
      <c r="D29" s="203" t="s">
        <v>112</v>
      </c>
      <c r="E29" s="203" t="s">
        <v>113</v>
      </c>
      <c r="F29" s="203" t="s">
        <v>64</v>
      </c>
      <c r="G29" s="203" t="s">
        <v>118</v>
      </c>
      <c r="H29" s="90" t="s">
        <v>115</v>
      </c>
      <c r="I29" s="90" t="s">
        <v>116</v>
      </c>
      <c r="J29" s="188"/>
      <c r="K29" s="81">
        <v>0</v>
      </c>
      <c r="L29" s="81">
        <v>0</v>
      </c>
      <c r="M29" s="81">
        <v>0</v>
      </c>
      <c r="N29" s="91">
        <v>0</v>
      </c>
      <c r="O29" s="92">
        <v>0</v>
      </c>
      <c r="P29" s="93">
        <f>N29+O29</f>
        <v>0</v>
      </c>
      <c r="Q29" s="82" t="str">
        <f>IFERROR(P29/M29,"-")</f>
        <v>-</v>
      </c>
      <c r="R29" s="81">
        <v>0</v>
      </c>
      <c r="S29" s="81">
        <v>0</v>
      </c>
      <c r="T29" s="82" t="str">
        <f>IFERROR(S29/(O29+P29),"-")</f>
        <v>-</v>
      </c>
      <c r="U29" s="182"/>
      <c r="V29" s="84">
        <v>0</v>
      </c>
      <c r="W29" s="82" t="str">
        <f>IF(P29=0,"-",V29/P29)</f>
        <v>-</v>
      </c>
      <c r="X29" s="186">
        <v>0</v>
      </c>
      <c r="Y29" s="187" t="str">
        <f>IFERROR(X29/P29,"-")</f>
        <v>-</v>
      </c>
      <c r="Z29" s="187" t="str">
        <f>IFERROR(X29/V29,"-")</f>
        <v>-</v>
      </c>
      <c r="AA29" s="188"/>
      <c r="AB29" s="85"/>
      <c r="AC29" s="79"/>
      <c r="AD29" s="94"/>
      <c r="AE29" s="95" t="str">
        <f>IF(P29=0,"",IF(AD29=0,"",(AD29/P29)))</f>
        <v/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 t="str">
        <f>IF(P29=0,"",IF(AM29=0,"",(AM29/P29)))</f>
        <v/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 t="str">
        <f>IF(P29=0,"",IF(AV29=0,"",(AV29/P29)))</f>
        <v/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 t="str">
        <f>IF(P29=0,"",IF(BE29=0,"",(BE29/P29)))</f>
        <v/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/>
      <c r="BO29" s="120" t="str">
        <f>IF(P29=0,"",IF(BN29=0,"",(BN29/P29)))</f>
        <v/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/>
      <c r="BX29" s="127" t="str">
        <f>IF(P29=0,"",IF(BW29=0,"",(BW29/P29)))</f>
        <v/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 t="str">
        <f>IF(P29=0,"",IF(CF29=0,"",(CF29/P29)))</f>
        <v/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119</v>
      </c>
      <c r="C30" s="203" t="s">
        <v>111</v>
      </c>
      <c r="D30" s="203" t="s">
        <v>112</v>
      </c>
      <c r="E30" s="203" t="s">
        <v>113</v>
      </c>
      <c r="F30" s="203" t="s">
        <v>64</v>
      </c>
      <c r="G30" s="203" t="s">
        <v>120</v>
      </c>
      <c r="H30" s="90" t="s">
        <v>115</v>
      </c>
      <c r="I30" s="90" t="s">
        <v>116</v>
      </c>
      <c r="J30" s="188"/>
      <c r="K30" s="81">
        <v>0</v>
      </c>
      <c r="L30" s="81">
        <v>0</v>
      </c>
      <c r="M30" s="81">
        <v>0</v>
      </c>
      <c r="N30" s="91">
        <v>0</v>
      </c>
      <c r="O30" s="92">
        <v>0</v>
      </c>
      <c r="P30" s="93">
        <f>N30+O30</f>
        <v>0</v>
      </c>
      <c r="Q30" s="82" t="str">
        <f>IFERROR(P30/M30,"-")</f>
        <v>-</v>
      </c>
      <c r="R30" s="81">
        <v>0</v>
      </c>
      <c r="S30" s="81">
        <v>0</v>
      </c>
      <c r="T30" s="82" t="str">
        <f>IFERROR(S30/(O30+P30),"-")</f>
        <v>-</v>
      </c>
      <c r="U30" s="182"/>
      <c r="V30" s="84">
        <v>0</v>
      </c>
      <c r="W30" s="82" t="str">
        <f>IF(P30=0,"-",V30/P30)</f>
        <v>-</v>
      </c>
      <c r="X30" s="186">
        <v>0</v>
      </c>
      <c r="Y30" s="187" t="str">
        <f>IFERROR(X30/P30,"-")</f>
        <v>-</v>
      </c>
      <c r="Z30" s="187" t="str">
        <f>IFERROR(X30/V30,"-")</f>
        <v>-</v>
      </c>
      <c r="AA30" s="188"/>
      <c r="AB30" s="85"/>
      <c r="AC30" s="79"/>
      <c r="AD30" s="94"/>
      <c r="AE30" s="95" t="str">
        <f>IF(P30=0,"",IF(AD30=0,"",(AD30/P30)))</f>
        <v/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 t="str">
        <f>IF(P30=0,"",IF(AM30=0,"",(AM30/P30)))</f>
        <v/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 t="str">
        <f>IF(P30=0,"",IF(AV30=0,"",(AV30/P30)))</f>
        <v/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 t="str">
        <f>IF(P30=0,"",IF(BE30=0,"",(BE30/P30)))</f>
        <v/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/>
      <c r="BO30" s="120" t="str">
        <f>IF(P30=0,"",IF(BN30=0,"",(BN30/P30)))</f>
        <v/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/>
      <c r="BX30" s="127" t="str">
        <f>IF(P30=0,"",IF(BW30=0,"",(BW30/P30)))</f>
        <v/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 t="str">
        <f>IF(P30=0,"",IF(CF30=0,"",(CF30/P30)))</f>
        <v/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121</v>
      </c>
      <c r="C31" s="203" t="s">
        <v>111</v>
      </c>
      <c r="D31" s="203" t="s">
        <v>112</v>
      </c>
      <c r="E31" s="203" t="s">
        <v>113</v>
      </c>
      <c r="F31" s="203" t="s">
        <v>64</v>
      </c>
      <c r="G31" s="203" t="s">
        <v>122</v>
      </c>
      <c r="H31" s="90" t="s">
        <v>115</v>
      </c>
      <c r="I31" s="90" t="s">
        <v>123</v>
      </c>
      <c r="J31" s="188"/>
      <c r="K31" s="81">
        <v>0</v>
      </c>
      <c r="L31" s="81">
        <v>0</v>
      </c>
      <c r="M31" s="81">
        <v>0</v>
      </c>
      <c r="N31" s="91">
        <v>1</v>
      </c>
      <c r="O31" s="92">
        <v>0</v>
      </c>
      <c r="P31" s="93">
        <f>N31+O31</f>
        <v>1</v>
      </c>
      <c r="Q31" s="82" t="str">
        <f>IFERROR(P31/M31,"-")</f>
        <v>-</v>
      </c>
      <c r="R31" s="81">
        <v>0</v>
      </c>
      <c r="S31" s="81">
        <v>0</v>
      </c>
      <c r="T31" s="82">
        <f>IFERROR(S31/(O31+P31),"-")</f>
        <v>0</v>
      </c>
      <c r="U31" s="182"/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1</v>
      </c>
      <c r="BF31" s="113">
        <f>IF(P31=0,"",IF(BE31=0,"",(BE31/P31)))</f>
        <v>1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/>
      <c r="BO31" s="120">
        <f>IF(P31=0,"",IF(BN31=0,"",(BN31/P31)))</f>
        <v>0</v>
      </c>
      <c r="BP31" s="121"/>
      <c r="BQ31" s="122" t="str">
        <f>IFERROR(BP31/BN31,"-")</f>
        <v>-</v>
      </c>
      <c r="BR31" s="123"/>
      <c r="BS31" s="124" t="str">
        <f>IFERROR(BR31/BN31,"-")</f>
        <v>-</v>
      </c>
      <c r="BT31" s="125"/>
      <c r="BU31" s="125"/>
      <c r="BV31" s="125"/>
      <c r="BW31" s="126"/>
      <c r="BX31" s="127">
        <f>IF(P31=0,"",IF(BW31=0,"",(BW31/P31)))</f>
        <v>0</v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124</v>
      </c>
      <c r="C32" s="203"/>
      <c r="D32" s="203" t="s">
        <v>109</v>
      </c>
      <c r="E32" s="203" t="s">
        <v>109</v>
      </c>
      <c r="F32" s="203" t="s">
        <v>69</v>
      </c>
      <c r="G32" s="203" t="s">
        <v>125</v>
      </c>
      <c r="H32" s="90"/>
      <c r="I32" s="90"/>
      <c r="J32" s="188"/>
      <c r="K32" s="81">
        <v>8</v>
      </c>
      <c r="L32" s="81">
        <v>7</v>
      </c>
      <c r="M32" s="81">
        <v>0</v>
      </c>
      <c r="N32" s="91">
        <v>0</v>
      </c>
      <c r="O32" s="92">
        <v>0</v>
      </c>
      <c r="P32" s="93">
        <f>N32+O32</f>
        <v>0</v>
      </c>
      <c r="Q32" s="82" t="str">
        <f>IFERROR(P32/M32,"-")</f>
        <v>-</v>
      </c>
      <c r="R32" s="81">
        <v>0</v>
      </c>
      <c r="S32" s="81">
        <v>0</v>
      </c>
      <c r="T32" s="82" t="str">
        <f>IFERROR(S32/(O32+P32),"-")</f>
        <v>-</v>
      </c>
      <c r="U32" s="182"/>
      <c r="V32" s="84">
        <v>0</v>
      </c>
      <c r="W32" s="82" t="str">
        <f>IF(P32=0,"-",V32/P32)</f>
        <v>-</v>
      </c>
      <c r="X32" s="186">
        <v>0</v>
      </c>
      <c r="Y32" s="187" t="str">
        <f>IFERROR(X32/P32,"-")</f>
        <v>-</v>
      </c>
      <c r="Z32" s="187" t="str">
        <f>IFERROR(X32/V32,"-")</f>
        <v>-</v>
      </c>
      <c r="AA32" s="188"/>
      <c r="AB32" s="85"/>
      <c r="AC32" s="79"/>
      <c r="AD32" s="94"/>
      <c r="AE32" s="95" t="str">
        <f>IF(P32=0,"",IF(AD32=0,"",(AD32/P32)))</f>
        <v/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 t="str">
        <f>IF(P32=0,"",IF(AM32=0,"",(AM32/P32)))</f>
        <v/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 t="str">
        <f>IF(P32=0,"",IF(AV32=0,"",(AV32/P32)))</f>
        <v/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 t="str">
        <f>IF(P32=0,"",IF(BE32=0,"",(BE32/P32)))</f>
        <v/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/>
      <c r="BO32" s="120" t="str">
        <f>IF(P32=0,"",IF(BN32=0,"",(BN32/P32)))</f>
        <v/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/>
      <c r="BX32" s="127" t="str">
        <f>IF(P32=0,"",IF(BW32=0,"",(BW32/P32)))</f>
        <v/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 t="str">
        <f>IF(P32=0,"",IF(CF32=0,"",(CF32/P32)))</f>
        <v/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>
        <f>AB33</f>
        <v>0.064775</v>
      </c>
      <c r="B33" s="203" t="s">
        <v>126</v>
      </c>
      <c r="C33" s="203"/>
      <c r="D33" s="203" t="s">
        <v>127</v>
      </c>
      <c r="E33" s="203" t="s">
        <v>128</v>
      </c>
      <c r="F33" s="203" t="s">
        <v>64</v>
      </c>
      <c r="G33" s="203" t="s">
        <v>129</v>
      </c>
      <c r="H33" s="90" t="s">
        <v>130</v>
      </c>
      <c r="I33" s="90" t="s">
        <v>131</v>
      </c>
      <c r="J33" s="188">
        <v>400000</v>
      </c>
      <c r="K33" s="81">
        <v>0</v>
      </c>
      <c r="L33" s="81">
        <v>0</v>
      </c>
      <c r="M33" s="81">
        <v>0</v>
      </c>
      <c r="N33" s="91">
        <v>3</v>
      </c>
      <c r="O33" s="92">
        <v>0</v>
      </c>
      <c r="P33" s="93">
        <f>N33+O33</f>
        <v>3</v>
      </c>
      <c r="Q33" s="82" t="str">
        <f>IFERROR(P33/M33,"-")</f>
        <v>-</v>
      </c>
      <c r="R33" s="81">
        <v>0</v>
      </c>
      <c r="S33" s="81">
        <v>0</v>
      </c>
      <c r="T33" s="82">
        <f>IFERROR(S33/(O33+P33),"-")</f>
        <v>0</v>
      </c>
      <c r="U33" s="182">
        <f>IFERROR(J33/SUM(P33:P37),"-")</f>
        <v>13793.103448276</v>
      </c>
      <c r="V33" s="84">
        <v>1</v>
      </c>
      <c r="W33" s="82">
        <f>IF(P33=0,"-",V33/P33)</f>
        <v>0.33333333333333</v>
      </c>
      <c r="X33" s="186">
        <v>5410</v>
      </c>
      <c r="Y33" s="187">
        <f>IFERROR(X33/P33,"-")</f>
        <v>1803.3333333333</v>
      </c>
      <c r="Z33" s="187">
        <f>IFERROR(X33/V33,"-")</f>
        <v>5410</v>
      </c>
      <c r="AA33" s="188">
        <f>SUM(X33:X37)-SUM(J33:J37)</f>
        <v>-374090</v>
      </c>
      <c r="AB33" s="85">
        <f>SUM(X33:X37)/SUM(J33:J37)</f>
        <v>0.064775</v>
      </c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>
        <v>2</v>
      </c>
      <c r="BO33" s="120">
        <f>IF(P33=0,"",IF(BN33=0,"",(BN33/P33)))</f>
        <v>0.66666666666667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>
        <v>1</v>
      </c>
      <c r="BX33" s="127">
        <f>IF(P33=0,"",IF(BW33=0,"",(BW33/P33)))</f>
        <v>0.33333333333333</v>
      </c>
      <c r="BY33" s="128">
        <v>1</v>
      </c>
      <c r="BZ33" s="129">
        <f>IFERROR(BY33/BW33,"-")</f>
        <v>1</v>
      </c>
      <c r="CA33" s="130">
        <v>5410</v>
      </c>
      <c r="CB33" s="131">
        <f>IFERROR(CA33/BW33,"-")</f>
        <v>5410</v>
      </c>
      <c r="CC33" s="132"/>
      <c r="CD33" s="132"/>
      <c r="CE33" s="132">
        <v>1</v>
      </c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1</v>
      </c>
      <c r="CP33" s="141">
        <v>5410</v>
      </c>
      <c r="CQ33" s="141">
        <v>5410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132</v>
      </c>
      <c r="C34" s="203"/>
      <c r="D34" s="203" t="s">
        <v>133</v>
      </c>
      <c r="E34" s="203" t="s">
        <v>134</v>
      </c>
      <c r="F34" s="203" t="s">
        <v>64</v>
      </c>
      <c r="G34" s="203"/>
      <c r="H34" s="90" t="s">
        <v>130</v>
      </c>
      <c r="I34" s="90"/>
      <c r="J34" s="188"/>
      <c r="K34" s="81">
        <v>0</v>
      </c>
      <c r="L34" s="81">
        <v>0</v>
      </c>
      <c r="M34" s="81">
        <v>0</v>
      </c>
      <c r="N34" s="91">
        <v>14</v>
      </c>
      <c r="O34" s="92">
        <v>0</v>
      </c>
      <c r="P34" s="93">
        <f>N34+O34</f>
        <v>14</v>
      </c>
      <c r="Q34" s="82" t="str">
        <f>IFERROR(P34/M34,"-")</f>
        <v>-</v>
      </c>
      <c r="R34" s="81">
        <v>0</v>
      </c>
      <c r="S34" s="81">
        <v>3</v>
      </c>
      <c r="T34" s="82">
        <f>IFERROR(S34/(O34+P34),"-")</f>
        <v>0.21428571428571</v>
      </c>
      <c r="U34" s="182"/>
      <c r="V34" s="84">
        <v>1</v>
      </c>
      <c r="W34" s="82">
        <f>IF(P34=0,"-",V34/P34)</f>
        <v>0.071428571428571</v>
      </c>
      <c r="X34" s="186">
        <v>2500</v>
      </c>
      <c r="Y34" s="187">
        <f>IFERROR(X34/P34,"-")</f>
        <v>178.57142857143</v>
      </c>
      <c r="Z34" s="187">
        <f>IFERROR(X34/V34,"-")</f>
        <v>2500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3</v>
      </c>
      <c r="BF34" s="113">
        <f>IF(P34=0,"",IF(BE34=0,"",(BE34/P34)))</f>
        <v>0.21428571428571</v>
      </c>
      <c r="BG34" s="112">
        <v>1</v>
      </c>
      <c r="BH34" s="114">
        <f>IFERROR(BG34/BE34,"-")</f>
        <v>0.33333333333333</v>
      </c>
      <c r="BI34" s="115">
        <v>7500</v>
      </c>
      <c r="BJ34" s="116">
        <f>IFERROR(BI34/BE34,"-")</f>
        <v>2500</v>
      </c>
      <c r="BK34" s="117"/>
      <c r="BL34" s="117">
        <v>1</v>
      </c>
      <c r="BM34" s="117"/>
      <c r="BN34" s="119">
        <v>5</v>
      </c>
      <c r="BO34" s="120">
        <f>IF(P34=0,"",IF(BN34=0,"",(BN34/P34)))</f>
        <v>0.35714285714286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>
        <v>5</v>
      </c>
      <c r="BX34" s="127">
        <f>IF(P34=0,"",IF(BW34=0,"",(BW34/P34)))</f>
        <v>0.35714285714286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>
        <v>1</v>
      </c>
      <c r="CG34" s="134">
        <f>IF(P34=0,"",IF(CF34=0,"",(CF34/P34)))</f>
        <v>0.071428571428571</v>
      </c>
      <c r="CH34" s="135"/>
      <c r="CI34" s="136">
        <f>IFERROR(CH34/CF34,"-")</f>
        <v>0</v>
      </c>
      <c r="CJ34" s="137"/>
      <c r="CK34" s="138">
        <f>IFERROR(CJ34/CF34,"-")</f>
        <v>0</v>
      </c>
      <c r="CL34" s="139"/>
      <c r="CM34" s="139"/>
      <c r="CN34" s="139"/>
      <c r="CO34" s="140">
        <v>1</v>
      </c>
      <c r="CP34" s="141">
        <v>2500</v>
      </c>
      <c r="CQ34" s="141">
        <v>7500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135</v>
      </c>
      <c r="C35" s="203"/>
      <c r="D35" s="203" t="s">
        <v>136</v>
      </c>
      <c r="E35" s="203" t="s">
        <v>137</v>
      </c>
      <c r="F35" s="203" t="s">
        <v>92</v>
      </c>
      <c r="G35" s="203"/>
      <c r="H35" s="90" t="s">
        <v>130</v>
      </c>
      <c r="I35" s="90"/>
      <c r="J35" s="188"/>
      <c r="K35" s="81">
        <v>15</v>
      </c>
      <c r="L35" s="81">
        <v>0</v>
      </c>
      <c r="M35" s="81">
        <v>23</v>
      </c>
      <c r="N35" s="91">
        <v>4</v>
      </c>
      <c r="O35" s="92">
        <v>0</v>
      </c>
      <c r="P35" s="93">
        <f>N35+O35</f>
        <v>4</v>
      </c>
      <c r="Q35" s="82">
        <f>IFERROR(P35/M35,"-")</f>
        <v>0.17391304347826</v>
      </c>
      <c r="R35" s="81">
        <v>0</v>
      </c>
      <c r="S35" s="81">
        <v>1</v>
      </c>
      <c r="T35" s="82">
        <f>IFERROR(S35/(O35+P35),"-")</f>
        <v>0.25</v>
      </c>
      <c r="U35" s="182"/>
      <c r="V35" s="84">
        <v>1</v>
      </c>
      <c r="W35" s="82">
        <f>IF(P35=0,"-",V35/P35)</f>
        <v>0.25</v>
      </c>
      <c r="X35" s="186">
        <v>3000</v>
      </c>
      <c r="Y35" s="187">
        <f>IFERROR(X35/P35,"-")</f>
        <v>750</v>
      </c>
      <c r="Z35" s="187">
        <f>IFERROR(X35/V35,"-")</f>
        <v>3000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2</v>
      </c>
      <c r="BF35" s="113">
        <f>IF(P35=0,"",IF(BE35=0,"",(BE35/P35)))</f>
        <v>0.5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/>
      <c r="BO35" s="120">
        <f>IF(P35=0,"",IF(BN35=0,"",(BN35/P35)))</f>
        <v>0</v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>
        <v>1</v>
      </c>
      <c r="BX35" s="127">
        <f>IF(P35=0,"",IF(BW35=0,"",(BW35/P35)))</f>
        <v>0.25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>
        <v>1</v>
      </c>
      <c r="CG35" s="134">
        <f>IF(P35=0,"",IF(CF35=0,"",(CF35/P35)))</f>
        <v>0.25</v>
      </c>
      <c r="CH35" s="135">
        <v>1</v>
      </c>
      <c r="CI35" s="136">
        <f>IFERROR(CH35/CF35,"-")</f>
        <v>1</v>
      </c>
      <c r="CJ35" s="137">
        <v>3000</v>
      </c>
      <c r="CK35" s="138">
        <f>IFERROR(CJ35/CF35,"-")</f>
        <v>3000</v>
      </c>
      <c r="CL35" s="139">
        <v>1</v>
      </c>
      <c r="CM35" s="139"/>
      <c r="CN35" s="139"/>
      <c r="CO35" s="140">
        <v>1</v>
      </c>
      <c r="CP35" s="141">
        <v>3000</v>
      </c>
      <c r="CQ35" s="141">
        <v>3000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138</v>
      </c>
      <c r="C36" s="203"/>
      <c r="D36" s="203" t="s">
        <v>139</v>
      </c>
      <c r="E36" s="203" t="s">
        <v>140</v>
      </c>
      <c r="F36" s="203" t="s">
        <v>64</v>
      </c>
      <c r="G36" s="203"/>
      <c r="H36" s="90" t="s">
        <v>130</v>
      </c>
      <c r="I36" s="90"/>
      <c r="J36" s="188"/>
      <c r="K36" s="81">
        <v>0</v>
      </c>
      <c r="L36" s="81">
        <v>0</v>
      </c>
      <c r="M36" s="81">
        <v>0</v>
      </c>
      <c r="N36" s="91">
        <v>3</v>
      </c>
      <c r="O36" s="92">
        <v>1</v>
      </c>
      <c r="P36" s="93">
        <f>N36+O36</f>
        <v>4</v>
      </c>
      <c r="Q36" s="82" t="str">
        <f>IFERROR(P36/M36,"-")</f>
        <v>-</v>
      </c>
      <c r="R36" s="81">
        <v>0</v>
      </c>
      <c r="S36" s="81">
        <v>0</v>
      </c>
      <c r="T36" s="82">
        <f>IFERROR(S36/(O36+P36),"-")</f>
        <v>0</v>
      </c>
      <c r="U36" s="182"/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>
        <v>1</v>
      </c>
      <c r="AN36" s="101">
        <f>IF(P36=0,"",IF(AM36=0,"",(AM36/P36)))</f>
        <v>0.25</v>
      </c>
      <c r="AO36" s="100"/>
      <c r="AP36" s="102">
        <f>IFERROR(AP36/AM36,"-")</f>
        <v>0</v>
      </c>
      <c r="AQ36" s="103"/>
      <c r="AR36" s="104">
        <f>IFERROR(AQ36/AM36,"-")</f>
        <v>0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1</v>
      </c>
      <c r="BF36" s="113">
        <f>IF(P36=0,"",IF(BE36=0,"",(BE36/P36)))</f>
        <v>0.25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1</v>
      </c>
      <c r="BO36" s="120">
        <f>IF(P36=0,"",IF(BN36=0,"",(BN36/P36)))</f>
        <v>0.25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>
        <v>1</v>
      </c>
      <c r="CG36" s="134">
        <f>IF(P36=0,"",IF(CF36=0,"",(CF36/P36)))</f>
        <v>0.25</v>
      </c>
      <c r="CH36" s="135"/>
      <c r="CI36" s="136">
        <f>IFERROR(CH36/CF36,"-")</f>
        <v>0</v>
      </c>
      <c r="CJ36" s="137"/>
      <c r="CK36" s="138">
        <f>IFERROR(CJ36/CF36,"-")</f>
        <v>0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141</v>
      </c>
      <c r="C37" s="203"/>
      <c r="D37" s="203" t="s">
        <v>109</v>
      </c>
      <c r="E37" s="203" t="s">
        <v>109</v>
      </c>
      <c r="F37" s="203" t="s">
        <v>69</v>
      </c>
      <c r="G37" s="203"/>
      <c r="H37" s="90"/>
      <c r="I37" s="90"/>
      <c r="J37" s="188"/>
      <c r="K37" s="81">
        <v>58</v>
      </c>
      <c r="L37" s="81">
        <v>32</v>
      </c>
      <c r="M37" s="81">
        <v>48</v>
      </c>
      <c r="N37" s="91">
        <v>4</v>
      </c>
      <c r="O37" s="92">
        <v>0</v>
      </c>
      <c r="P37" s="93">
        <f>N37+O37</f>
        <v>4</v>
      </c>
      <c r="Q37" s="82">
        <f>IFERROR(P37/M37,"-")</f>
        <v>0.083333333333333</v>
      </c>
      <c r="R37" s="81">
        <v>3</v>
      </c>
      <c r="S37" s="81">
        <v>1</v>
      </c>
      <c r="T37" s="82">
        <f>IFERROR(S37/(O37+P37),"-")</f>
        <v>0.25</v>
      </c>
      <c r="U37" s="182"/>
      <c r="V37" s="84">
        <v>1</v>
      </c>
      <c r="W37" s="82">
        <f>IF(P37=0,"-",V37/P37)</f>
        <v>0.25</v>
      </c>
      <c r="X37" s="186">
        <v>15000</v>
      </c>
      <c r="Y37" s="187">
        <f>IFERROR(X37/P37,"-")</f>
        <v>3750</v>
      </c>
      <c r="Z37" s="187">
        <f>IFERROR(X37/V37,"-")</f>
        <v>15000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>
        <v>1</v>
      </c>
      <c r="BO37" s="120">
        <f>IF(P37=0,"",IF(BN37=0,"",(BN37/P37)))</f>
        <v>0.25</v>
      </c>
      <c r="BP37" s="121">
        <v>1</v>
      </c>
      <c r="BQ37" s="122">
        <f>IFERROR(BP37/BN37,"-")</f>
        <v>1</v>
      </c>
      <c r="BR37" s="123">
        <v>9000</v>
      </c>
      <c r="BS37" s="124">
        <f>IFERROR(BR37/BN37,"-")</f>
        <v>9000</v>
      </c>
      <c r="BT37" s="125"/>
      <c r="BU37" s="125"/>
      <c r="BV37" s="125">
        <v>1</v>
      </c>
      <c r="BW37" s="126"/>
      <c r="BX37" s="127">
        <f>IF(P37=0,"",IF(BW37=0,"",(BW37/P37)))</f>
        <v>0</v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>
        <v>3</v>
      </c>
      <c r="CG37" s="134">
        <f>IF(P37=0,"",IF(CF37=0,"",(CF37/P37)))</f>
        <v>0.75</v>
      </c>
      <c r="CH37" s="135">
        <v>2</v>
      </c>
      <c r="CI37" s="136">
        <f>IFERROR(CH37/CF37,"-")</f>
        <v>0.66666666666667</v>
      </c>
      <c r="CJ37" s="137">
        <v>40000</v>
      </c>
      <c r="CK37" s="138">
        <f>IFERROR(CJ37/CF37,"-")</f>
        <v>13333.333333333</v>
      </c>
      <c r="CL37" s="139"/>
      <c r="CM37" s="139"/>
      <c r="CN37" s="139">
        <v>2</v>
      </c>
      <c r="CO37" s="140">
        <v>1</v>
      </c>
      <c r="CP37" s="141">
        <v>15000</v>
      </c>
      <c r="CQ37" s="141">
        <v>25000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1.7115384615385</v>
      </c>
      <c r="B38" s="203" t="s">
        <v>142</v>
      </c>
      <c r="C38" s="203"/>
      <c r="D38" s="203" t="s">
        <v>143</v>
      </c>
      <c r="E38" s="203" t="s">
        <v>144</v>
      </c>
      <c r="F38" s="203" t="s">
        <v>64</v>
      </c>
      <c r="G38" s="203" t="s">
        <v>145</v>
      </c>
      <c r="H38" s="90" t="s">
        <v>146</v>
      </c>
      <c r="I38" s="90" t="s">
        <v>147</v>
      </c>
      <c r="J38" s="188">
        <v>260000</v>
      </c>
      <c r="K38" s="81">
        <v>0</v>
      </c>
      <c r="L38" s="81">
        <v>0</v>
      </c>
      <c r="M38" s="81">
        <v>0</v>
      </c>
      <c r="N38" s="91">
        <v>4</v>
      </c>
      <c r="O38" s="92">
        <v>0</v>
      </c>
      <c r="P38" s="93">
        <f>N38+O38</f>
        <v>4</v>
      </c>
      <c r="Q38" s="82" t="str">
        <f>IFERROR(P38/M38,"-")</f>
        <v>-</v>
      </c>
      <c r="R38" s="81">
        <v>0</v>
      </c>
      <c r="S38" s="81">
        <v>0</v>
      </c>
      <c r="T38" s="82">
        <f>IFERROR(S38/(O38+P38),"-")</f>
        <v>0</v>
      </c>
      <c r="U38" s="182">
        <f>IFERROR(J38/SUM(P38:P41),"-")</f>
        <v>17333.333333333</v>
      </c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>
        <f>SUM(X38:X41)-SUM(J38:J41)</f>
        <v>185000</v>
      </c>
      <c r="AB38" s="85">
        <f>SUM(X38:X41)/SUM(J38:J41)</f>
        <v>1.7115384615385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>
        <v>1</v>
      </c>
      <c r="AN38" s="101">
        <f>IF(P38=0,"",IF(AM38=0,"",(AM38/P38)))</f>
        <v>0.25</v>
      </c>
      <c r="AO38" s="100"/>
      <c r="AP38" s="102">
        <f>IFERROR(AP38/AM38,"-")</f>
        <v>0</v>
      </c>
      <c r="AQ38" s="103"/>
      <c r="AR38" s="104">
        <f>IFERROR(AQ38/AM38,"-")</f>
        <v>0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1</v>
      </c>
      <c r="BF38" s="113">
        <f>IF(P38=0,"",IF(BE38=0,"",(BE38/P38)))</f>
        <v>0.25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1</v>
      </c>
      <c r="BO38" s="120">
        <f>IF(P38=0,"",IF(BN38=0,"",(BN38/P38)))</f>
        <v>0.25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/>
      <c r="BX38" s="127">
        <f>IF(P38=0,"",IF(BW38=0,"",(BW38/P38)))</f>
        <v>0</v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>
        <v>1</v>
      </c>
      <c r="CG38" s="134">
        <f>IF(P38=0,"",IF(CF38=0,"",(CF38/P38)))</f>
        <v>0.25</v>
      </c>
      <c r="CH38" s="135"/>
      <c r="CI38" s="136">
        <f>IFERROR(CH38/CF38,"-")</f>
        <v>0</v>
      </c>
      <c r="CJ38" s="137"/>
      <c r="CK38" s="138">
        <f>IFERROR(CJ38/CF38,"-")</f>
        <v>0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148</v>
      </c>
      <c r="C39" s="203"/>
      <c r="D39" s="203" t="s">
        <v>149</v>
      </c>
      <c r="E39" s="203" t="s">
        <v>150</v>
      </c>
      <c r="F39" s="203" t="s">
        <v>64</v>
      </c>
      <c r="G39" s="203"/>
      <c r="H39" s="90" t="s">
        <v>146</v>
      </c>
      <c r="I39" s="90" t="s">
        <v>151</v>
      </c>
      <c r="J39" s="188"/>
      <c r="K39" s="81">
        <v>0</v>
      </c>
      <c r="L39" s="81">
        <v>0</v>
      </c>
      <c r="M39" s="81">
        <v>0</v>
      </c>
      <c r="N39" s="91">
        <v>1</v>
      </c>
      <c r="O39" s="92">
        <v>0</v>
      </c>
      <c r="P39" s="93">
        <f>N39+O39</f>
        <v>1</v>
      </c>
      <c r="Q39" s="82" t="str">
        <f>IFERROR(P39/M39,"-")</f>
        <v>-</v>
      </c>
      <c r="R39" s="81">
        <v>0</v>
      </c>
      <c r="S39" s="81">
        <v>0</v>
      </c>
      <c r="T39" s="82">
        <f>IFERROR(S39/(O39+P39),"-")</f>
        <v>0</v>
      </c>
      <c r="U39" s="182"/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>
        <v>1</v>
      </c>
      <c r="BO39" s="120">
        <f>IF(P39=0,"",IF(BN39=0,"",(BN39/P39)))</f>
        <v>1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152</v>
      </c>
      <c r="C40" s="203"/>
      <c r="D40" s="203" t="s">
        <v>153</v>
      </c>
      <c r="E40" s="203" t="s">
        <v>154</v>
      </c>
      <c r="F40" s="203" t="s">
        <v>92</v>
      </c>
      <c r="G40" s="203"/>
      <c r="H40" s="90" t="s">
        <v>146</v>
      </c>
      <c r="I40" s="90" t="s">
        <v>155</v>
      </c>
      <c r="J40" s="188"/>
      <c r="K40" s="81">
        <v>19</v>
      </c>
      <c r="L40" s="81">
        <v>0</v>
      </c>
      <c r="M40" s="81">
        <v>56</v>
      </c>
      <c r="N40" s="91">
        <v>8</v>
      </c>
      <c r="O40" s="92">
        <v>0</v>
      </c>
      <c r="P40" s="93">
        <f>N40+O40</f>
        <v>8</v>
      </c>
      <c r="Q40" s="82">
        <f>IFERROR(P40/M40,"-")</f>
        <v>0.14285714285714</v>
      </c>
      <c r="R40" s="81">
        <v>1</v>
      </c>
      <c r="S40" s="81">
        <v>1</v>
      </c>
      <c r="T40" s="82">
        <f>IFERROR(S40/(O40+P40),"-")</f>
        <v>0.125</v>
      </c>
      <c r="U40" s="182"/>
      <c r="V40" s="84">
        <v>0</v>
      </c>
      <c r="W40" s="82">
        <f>IF(P40=0,"-",V40/P40)</f>
        <v>0</v>
      </c>
      <c r="X40" s="186">
        <v>0</v>
      </c>
      <c r="Y40" s="187">
        <f>IFERROR(X40/P40,"-")</f>
        <v>0</v>
      </c>
      <c r="Z40" s="187" t="str">
        <f>IFERROR(X40/V40,"-")</f>
        <v>-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1</v>
      </c>
      <c r="BF40" s="113">
        <f>IF(P40=0,"",IF(BE40=0,"",(BE40/P40)))</f>
        <v>0.125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5</v>
      </c>
      <c r="BO40" s="120">
        <f>IF(P40=0,"",IF(BN40=0,"",(BN40/P40)))</f>
        <v>0.625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>
        <v>1</v>
      </c>
      <c r="BX40" s="127">
        <f>IF(P40=0,"",IF(BW40=0,"",(BW40/P40)))</f>
        <v>0.125</v>
      </c>
      <c r="BY40" s="128"/>
      <c r="BZ40" s="129">
        <f>IFERROR(BY40/BW40,"-")</f>
        <v>0</v>
      </c>
      <c r="CA40" s="130"/>
      <c r="CB40" s="131">
        <f>IFERROR(CA40/BW40,"-")</f>
        <v>0</v>
      </c>
      <c r="CC40" s="132"/>
      <c r="CD40" s="132"/>
      <c r="CE40" s="132"/>
      <c r="CF40" s="133">
        <v>1</v>
      </c>
      <c r="CG40" s="134">
        <f>IF(P40=0,"",IF(CF40=0,"",(CF40/P40)))</f>
        <v>0.125</v>
      </c>
      <c r="CH40" s="135"/>
      <c r="CI40" s="136">
        <f>IFERROR(CH40/CF40,"-")</f>
        <v>0</v>
      </c>
      <c r="CJ40" s="137"/>
      <c r="CK40" s="138">
        <f>IFERROR(CJ40/CF40,"-")</f>
        <v>0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156</v>
      </c>
      <c r="C41" s="203"/>
      <c r="D41" s="203" t="s">
        <v>109</v>
      </c>
      <c r="E41" s="203" t="s">
        <v>109</v>
      </c>
      <c r="F41" s="203" t="s">
        <v>69</v>
      </c>
      <c r="G41" s="203"/>
      <c r="H41" s="90"/>
      <c r="I41" s="90"/>
      <c r="J41" s="188"/>
      <c r="K41" s="81">
        <v>64</v>
      </c>
      <c r="L41" s="81">
        <v>37</v>
      </c>
      <c r="M41" s="81">
        <v>21</v>
      </c>
      <c r="N41" s="91">
        <v>2</v>
      </c>
      <c r="O41" s="92">
        <v>0</v>
      </c>
      <c r="P41" s="93">
        <f>N41+O41</f>
        <v>2</v>
      </c>
      <c r="Q41" s="82">
        <f>IFERROR(P41/M41,"-")</f>
        <v>0.095238095238095</v>
      </c>
      <c r="R41" s="81">
        <v>1</v>
      </c>
      <c r="S41" s="81">
        <v>0</v>
      </c>
      <c r="T41" s="82">
        <f>IFERROR(S41/(O41+P41),"-")</f>
        <v>0</v>
      </c>
      <c r="U41" s="182"/>
      <c r="V41" s="84">
        <v>1</v>
      </c>
      <c r="W41" s="82">
        <f>IF(P41=0,"-",V41/P41)</f>
        <v>0.5</v>
      </c>
      <c r="X41" s="186">
        <v>445000</v>
      </c>
      <c r="Y41" s="187">
        <f>IFERROR(X41/P41,"-")</f>
        <v>222500</v>
      </c>
      <c r="Z41" s="187">
        <f>IFERROR(X41/V41,"-")</f>
        <v>445000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1</v>
      </c>
      <c r="BO41" s="120">
        <f>IF(P41=0,"",IF(BN41=0,"",(BN41/P41)))</f>
        <v>0.5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>
        <v>1</v>
      </c>
      <c r="BX41" s="127">
        <f>IF(P41=0,"",IF(BW41=0,"",(BW41/P41)))</f>
        <v>0.5</v>
      </c>
      <c r="BY41" s="128">
        <v>1</v>
      </c>
      <c r="BZ41" s="129">
        <f>IFERROR(BY41/BW41,"-")</f>
        <v>1</v>
      </c>
      <c r="CA41" s="130">
        <v>445000</v>
      </c>
      <c r="CB41" s="131">
        <f>IFERROR(CA41/BW41,"-")</f>
        <v>445000</v>
      </c>
      <c r="CC41" s="132"/>
      <c r="CD41" s="132"/>
      <c r="CE41" s="132">
        <v>1</v>
      </c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1</v>
      </c>
      <c r="CP41" s="141">
        <v>445000</v>
      </c>
      <c r="CQ41" s="141">
        <v>445000</v>
      </c>
      <c r="CR41" s="141"/>
      <c r="CS41" s="142" t="str">
        <f>IF(AND(CQ41=0,CR41=0),"",IF(AND(CQ41&lt;=100000,CR41&lt;=100000),"",IF(CQ41/CP41&gt;0.7,"男高",IF(CR41/CP41&gt;0.7,"女高",""))))</f>
        <v>男高</v>
      </c>
    </row>
    <row r="42" spans="1:98">
      <c r="A42" s="80">
        <f>AB42</f>
        <v>0.083333333333333</v>
      </c>
      <c r="B42" s="203" t="s">
        <v>157</v>
      </c>
      <c r="C42" s="203"/>
      <c r="D42" s="203" t="s">
        <v>158</v>
      </c>
      <c r="E42" s="203" t="s">
        <v>159</v>
      </c>
      <c r="F42" s="203" t="s">
        <v>64</v>
      </c>
      <c r="G42" s="203" t="s">
        <v>160</v>
      </c>
      <c r="H42" s="90" t="s">
        <v>161</v>
      </c>
      <c r="I42" s="90"/>
      <c r="J42" s="188">
        <v>300000</v>
      </c>
      <c r="K42" s="81">
        <v>0</v>
      </c>
      <c r="L42" s="81">
        <v>0</v>
      </c>
      <c r="M42" s="81">
        <v>0</v>
      </c>
      <c r="N42" s="91">
        <v>0</v>
      </c>
      <c r="O42" s="92">
        <v>0</v>
      </c>
      <c r="P42" s="93">
        <f>N42+O42</f>
        <v>0</v>
      </c>
      <c r="Q42" s="82" t="str">
        <f>IFERROR(P42/M42,"-")</f>
        <v>-</v>
      </c>
      <c r="R42" s="81">
        <v>0</v>
      </c>
      <c r="S42" s="81">
        <v>0</v>
      </c>
      <c r="T42" s="82" t="str">
        <f>IFERROR(S42/(O42+P42),"-")</f>
        <v>-</v>
      </c>
      <c r="U42" s="182">
        <f>IFERROR(J42/SUM(P42:P55),"-")</f>
        <v>30000</v>
      </c>
      <c r="V42" s="84">
        <v>0</v>
      </c>
      <c r="W42" s="82" t="str">
        <f>IF(P42=0,"-",V42/P42)</f>
        <v>-</v>
      </c>
      <c r="X42" s="186">
        <v>0</v>
      </c>
      <c r="Y42" s="187" t="str">
        <f>IFERROR(X42/P42,"-")</f>
        <v>-</v>
      </c>
      <c r="Z42" s="187" t="str">
        <f>IFERROR(X42/V42,"-")</f>
        <v>-</v>
      </c>
      <c r="AA42" s="188">
        <f>SUM(X42:X55)-SUM(J42:J55)</f>
        <v>-275000</v>
      </c>
      <c r="AB42" s="85">
        <f>SUM(X42:X55)/SUM(J42:J55)</f>
        <v>0.083333333333333</v>
      </c>
      <c r="AC42" s="79"/>
      <c r="AD42" s="94"/>
      <c r="AE42" s="95" t="str">
        <f>IF(P42=0,"",IF(AD42=0,"",(AD42/P42)))</f>
        <v/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 t="str">
        <f>IF(P42=0,"",IF(AM42=0,"",(AM42/P42)))</f>
        <v/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 t="str">
        <f>IF(P42=0,"",IF(AV42=0,"",(AV42/P42)))</f>
        <v/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 t="str">
        <f>IF(P42=0,"",IF(BE42=0,"",(BE42/P42)))</f>
        <v/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/>
      <c r="BO42" s="120" t="str">
        <f>IF(P42=0,"",IF(BN42=0,"",(BN42/P42)))</f>
        <v/>
      </c>
      <c r="BP42" s="121"/>
      <c r="BQ42" s="122" t="str">
        <f>IFERROR(BP42/BN42,"-")</f>
        <v>-</v>
      </c>
      <c r="BR42" s="123"/>
      <c r="BS42" s="124" t="str">
        <f>IFERROR(BR42/BN42,"-")</f>
        <v>-</v>
      </c>
      <c r="BT42" s="125"/>
      <c r="BU42" s="125"/>
      <c r="BV42" s="125"/>
      <c r="BW42" s="126"/>
      <c r="BX42" s="127" t="str">
        <f>IF(P42=0,"",IF(BW42=0,"",(BW42/P42)))</f>
        <v/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 t="str">
        <f>IF(P42=0,"",IF(CF42=0,"",(CF42/P42)))</f>
        <v/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162</v>
      </c>
      <c r="C43" s="203"/>
      <c r="D43" s="203" t="s">
        <v>103</v>
      </c>
      <c r="E43" s="203" t="s">
        <v>104</v>
      </c>
      <c r="F43" s="203" t="s">
        <v>92</v>
      </c>
      <c r="G43" s="203" t="s">
        <v>163</v>
      </c>
      <c r="H43" s="90" t="s">
        <v>161</v>
      </c>
      <c r="I43" s="90"/>
      <c r="J43" s="188"/>
      <c r="K43" s="81">
        <v>2</v>
      </c>
      <c r="L43" s="81">
        <v>0</v>
      </c>
      <c r="M43" s="81">
        <v>9</v>
      </c>
      <c r="N43" s="91">
        <v>1</v>
      </c>
      <c r="O43" s="92">
        <v>0</v>
      </c>
      <c r="P43" s="93">
        <f>N43+O43</f>
        <v>1</v>
      </c>
      <c r="Q43" s="82">
        <f>IFERROR(P43/M43,"-")</f>
        <v>0.11111111111111</v>
      </c>
      <c r="R43" s="81">
        <v>0</v>
      </c>
      <c r="S43" s="81">
        <v>0</v>
      </c>
      <c r="T43" s="82">
        <f>IFERROR(S43/(O43+P43),"-")</f>
        <v>0</v>
      </c>
      <c r="U43" s="182"/>
      <c r="V43" s="84">
        <v>1</v>
      </c>
      <c r="W43" s="82">
        <f>IF(P43=0,"-",V43/P43)</f>
        <v>1</v>
      </c>
      <c r="X43" s="186">
        <v>10000</v>
      </c>
      <c r="Y43" s="187">
        <f>IFERROR(X43/P43,"-")</f>
        <v>10000</v>
      </c>
      <c r="Z43" s="187">
        <f>IFERROR(X43/V43,"-")</f>
        <v>10000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1</v>
      </c>
      <c r="BF43" s="113">
        <f>IF(P43=0,"",IF(BE43=0,"",(BE43/P43)))</f>
        <v>1</v>
      </c>
      <c r="BG43" s="112">
        <v>1</v>
      </c>
      <c r="BH43" s="114">
        <f>IFERROR(BG43/BE43,"-")</f>
        <v>1</v>
      </c>
      <c r="BI43" s="115">
        <v>10000</v>
      </c>
      <c r="BJ43" s="116">
        <f>IFERROR(BI43/BE43,"-")</f>
        <v>10000</v>
      </c>
      <c r="BK43" s="117"/>
      <c r="BL43" s="117">
        <v>1</v>
      </c>
      <c r="BM43" s="117"/>
      <c r="BN43" s="119"/>
      <c r="BO43" s="120">
        <f>IF(P43=0,"",IF(BN43=0,"",(BN43/P43)))</f>
        <v>0</v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/>
      <c r="BX43" s="127">
        <f>IF(P43=0,"",IF(BW43=0,"",(BW43/P43)))</f>
        <v>0</v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1</v>
      </c>
      <c r="CP43" s="141">
        <v>10000</v>
      </c>
      <c r="CQ43" s="141">
        <v>10000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164</v>
      </c>
      <c r="C44" s="203"/>
      <c r="D44" s="203" t="s">
        <v>165</v>
      </c>
      <c r="E44" s="203" t="s">
        <v>166</v>
      </c>
      <c r="F44" s="203" t="s">
        <v>64</v>
      </c>
      <c r="G44" s="203" t="s">
        <v>167</v>
      </c>
      <c r="H44" s="90" t="s">
        <v>161</v>
      </c>
      <c r="I44" s="90"/>
      <c r="J44" s="188"/>
      <c r="K44" s="81">
        <v>0</v>
      </c>
      <c r="L44" s="81">
        <v>0</v>
      </c>
      <c r="M44" s="81">
        <v>0</v>
      </c>
      <c r="N44" s="91">
        <v>2</v>
      </c>
      <c r="O44" s="92">
        <v>0</v>
      </c>
      <c r="P44" s="93">
        <f>N44+O44</f>
        <v>2</v>
      </c>
      <c r="Q44" s="82" t="str">
        <f>IFERROR(P44/M44,"-")</f>
        <v>-</v>
      </c>
      <c r="R44" s="81">
        <v>0</v>
      </c>
      <c r="S44" s="81">
        <v>1</v>
      </c>
      <c r="T44" s="82">
        <f>IFERROR(S44/(O44+P44),"-")</f>
        <v>0.5</v>
      </c>
      <c r="U44" s="182"/>
      <c r="V44" s="84">
        <v>1</v>
      </c>
      <c r="W44" s="82">
        <f>IF(P44=0,"-",V44/P44)</f>
        <v>0.5</v>
      </c>
      <c r="X44" s="186">
        <v>3000</v>
      </c>
      <c r="Y44" s="187">
        <f>IFERROR(X44/P44,"-")</f>
        <v>1500</v>
      </c>
      <c r="Z44" s="187">
        <f>IFERROR(X44/V44,"-")</f>
        <v>3000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>
        <v>1</v>
      </c>
      <c r="BO44" s="120">
        <f>IF(P44=0,"",IF(BN44=0,"",(BN44/P44)))</f>
        <v>0.5</v>
      </c>
      <c r="BP44" s="121">
        <v>1</v>
      </c>
      <c r="BQ44" s="122">
        <f>IFERROR(BP44/BN44,"-")</f>
        <v>1</v>
      </c>
      <c r="BR44" s="123">
        <v>3000</v>
      </c>
      <c r="BS44" s="124">
        <f>IFERROR(BR44/BN44,"-")</f>
        <v>3000</v>
      </c>
      <c r="BT44" s="125">
        <v>1</v>
      </c>
      <c r="BU44" s="125"/>
      <c r="BV44" s="125"/>
      <c r="BW44" s="126">
        <v>1</v>
      </c>
      <c r="BX44" s="127">
        <f>IF(P44=0,"",IF(BW44=0,"",(BW44/P44)))</f>
        <v>0.5</v>
      </c>
      <c r="BY44" s="128"/>
      <c r="BZ44" s="129">
        <f>IFERROR(BY44/BW44,"-")</f>
        <v>0</v>
      </c>
      <c r="CA44" s="130"/>
      <c r="CB44" s="131">
        <f>IFERROR(CA44/BW44,"-")</f>
        <v>0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1</v>
      </c>
      <c r="CP44" s="141">
        <v>3000</v>
      </c>
      <c r="CQ44" s="141">
        <v>3000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168</v>
      </c>
      <c r="C45" s="203"/>
      <c r="D45" s="203" t="s">
        <v>169</v>
      </c>
      <c r="E45" s="203" t="s">
        <v>170</v>
      </c>
      <c r="F45" s="203" t="s">
        <v>64</v>
      </c>
      <c r="G45" s="203" t="s">
        <v>171</v>
      </c>
      <c r="H45" s="90" t="s">
        <v>161</v>
      </c>
      <c r="I45" s="90"/>
      <c r="J45" s="188"/>
      <c r="K45" s="81">
        <v>0</v>
      </c>
      <c r="L45" s="81">
        <v>0</v>
      </c>
      <c r="M45" s="81">
        <v>0</v>
      </c>
      <c r="N45" s="91">
        <v>0</v>
      </c>
      <c r="O45" s="92">
        <v>0</v>
      </c>
      <c r="P45" s="93">
        <f>N45+O45</f>
        <v>0</v>
      </c>
      <c r="Q45" s="82" t="str">
        <f>IFERROR(P45/M45,"-")</f>
        <v>-</v>
      </c>
      <c r="R45" s="81">
        <v>0</v>
      </c>
      <c r="S45" s="81">
        <v>0</v>
      </c>
      <c r="T45" s="82" t="str">
        <f>IFERROR(S45/(O45+P45),"-")</f>
        <v>-</v>
      </c>
      <c r="U45" s="182"/>
      <c r="V45" s="84">
        <v>0</v>
      </c>
      <c r="W45" s="82" t="str">
        <f>IF(P45=0,"-",V45/P45)</f>
        <v>-</v>
      </c>
      <c r="X45" s="186">
        <v>0</v>
      </c>
      <c r="Y45" s="187" t="str">
        <f>IFERROR(X45/P45,"-")</f>
        <v>-</v>
      </c>
      <c r="Z45" s="187" t="str">
        <f>IFERROR(X45/V45,"-")</f>
        <v>-</v>
      </c>
      <c r="AA45" s="188"/>
      <c r="AB45" s="85"/>
      <c r="AC45" s="79"/>
      <c r="AD45" s="94"/>
      <c r="AE45" s="95" t="str">
        <f>IF(P45=0,"",IF(AD45=0,"",(AD45/P45)))</f>
        <v/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 t="str">
        <f>IF(P45=0,"",IF(AM45=0,"",(AM45/P45)))</f>
        <v/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 t="str">
        <f>IF(P45=0,"",IF(AV45=0,"",(AV45/P45)))</f>
        <v/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 t="str">
        <f>IF(P45=0,"",IF(BE45=0,"",(BE45/P45)))</f>
        <v/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/>
      <c r="BO45" s="120" t="str">
        <f>IF(P45=0,"",IF(BN45=0,"",(BN45/P45)))</f>
        <v/>
      </c>
      <c r="BP45" s="121"/>
      <c r="BQ45" s="122" t="str">
        <f>IFERROR(BP45/BN45,"-")</f>
        <v>-</v>
      </c>
      <c r="BR45" s="123"/>
      <c r="BS45" s="124" t="str">
        <f>IFERROR(BR45/BN45,"-")</f>
        <v>-</v>
      </c>
      <c r="BT45" s="125"/>
      <c r="BU45" s="125"/>
      <c r="BV45" s="125"/>
      <c r="BW45" s="126"/>
      <c r="BX45" s="127" t="str">
        <f>IF(P45=0,"",IF(BW45=0,"",(BW45/P45)))</f>
        <v/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/>
      <c r="CG45" s="134" t="str">
        <f>IF(P45=0,"",IF(CF45=0,"",(CF45/P45)))</f>
        <v/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172</v>
      </c>
      <c r="C46" s="203"/>
      <c r="D46" s="203" t="s">
        <v>173</v>
      </c>
      <c r="E46" s="203" t="s">
        <v>174</v>
      </c>
      <c r="F46" s="203" t="s">
        <v>64</v>
      </c>
      <c r="G46" s="203" t="s">
        <v>175</v>
      </c>
      <c r="H46" s="90" t="s">
        <v>161</v>
      </c>
      <c r="I46" s="90"/>
      <c r="J46" s="188"/>
      <c r="K46" s="81">
        <v>0</v>
      </c>
      <c r="L46" s="81">
        <v>0</v>
      </c>
      <c r="M46" s="81">
        <v>0</v>
      </c>
      <c r="N46" s="91">
        <v>1</v>
      </c>
      <c r="O46" s="92">
        <v>0</v>
      </c>
      <c r="P46" s="93">
        <f>N46+O46</f>
        <v>1</v>
      </c>
      <c r="Q46" s="82" t="str">
        <f>IFERROR(P46/M46,"-")</f>
        <v>-</v>
      </c>
      <c r="R46" s="81">
        <v>0</v>
      </c>
      <c r="S46" s="81">
        <v>0</v>
      </c>
      <c r="T46" s="82">
        <f>IFERROR(S46/(O46+P46),"-")</f>
        <v>0</v>
      </c>
      <c r="U46" s="182"/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>
        <v>1</v>
      </c>
      <c r="AW46" s="107">
        <f>IF(P46=0,"",IF(AV46=0,"",(AV46/P46)))</f>
        <v>1</v>
      </c>
      <c r="AX46" s="106"/>
      <c r="AY46" s="108">
        <f>IFERROR(AX46/AV46,"-")</f>
        <v>0</v>
      </c>
      <c r="AZ46" s="109"/>
      <c r="BA46" s="110">
        <f>IFERROR(AZ46/AV46,"-")</f>
        <v>0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/>
      <c r="BO46" s="120">
        <f>IF(P46=0,"",IF(BN46=0,"",(BN46/P46)))</f>
        <v>0</v>
      </c>
      <c r="BP46" s="121"/>
      <c r="BQ46" s="122" t="str">
        <f>IFERROR(BP46/BN46,"-")</f>
        <v>-</v>
      </c>
      <c r="BR46" s="123"/>
      <c r="BS46" s="124" t="str">
        <f>IFERROR(BR46/BN46,"-")</f>
        <v>-</v>
      </c>
      <c r="BT46" s="125"/>
      <c r="BU46" s="125"/>
      <c r="BV46" s="125"/>
      <c r="BW46" s="126"/>
      <c r="BX46" s="127">
        <f>IF(P46=0,"",IF(BW46=0,"",(BW46/P46)))</f>
        <v>0</v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176</v>
      </c>
      <c r="C47" s="203"/>
      <c r="D47" s="203" t="s">
        <v>158</v>
      </c>
      <c r="E47" s="203" t="s">
        <v>159</v>
      </c>
      <c r="F47" s="203" t="s">
        <v>64</v>
      </c>
      <c r="G47" s="203" t="s">
        <v>177</v>
      </c>
      <c r="H47" s="90" t="s">
        <v>161</v>
      </c>
      <c r="I47" s="90"/>
      <c r="J47" s="188"/>
      <c r="K47" s="81">
        <v>0</v>
      </c>
      <c r="L47" s="81">
        <v>0</v>
      </c>
      <c r="M47" s="81">
        <v>0</v>
      </c>
      <c r="N47" s="91">
        <v>1</v>
      </c>
      <c r="O47" s="92">
        <v>0</v>
      </c>
      <c r="P47" s="93">
        <f>N47+O47</f>
        <v>1</v>
      </c>
      <c r="Q47" s="82" t="str">
        <f>IFERROR(P47/M47,"-")</f>
        <v>-</v>
      </c>
      <c r="R47" s="81">
        <v>0</v>
      </c>
      <c r="S47" s="81">
        <v>0</v>
      </c>
      <c r="T47" s="82">
        <f>IFERROR(S47/(O47+P47),"-")</f>
        <v>0</v>
      </c>
      <c r="U47" s="182"/>
      <c r="V47" s="84">
        <v>0</v>
      </c>
      <c r="W47" s="82">
        <f>IF(P47=0,"-",V47/P47)</f>
        <v>0</v>
      </c>
      <c r="X47" s="186">
        <v>0</v>
      </c>
      <c r="Y47" s="187">
        <f>IFERROR(X47/P47,"-")</f>
        <v>0</v>
      </c>
      <c r="Z47" s="187" t="str">
        <f>IFERROR(X47/V47,"-")</f>
        <v>-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>
        <f>IF(P47=0,"",IF(BE47=0,"",(BE47/P47)))</f>
        <v>0</v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>
        <v>1</v>
      </c>
      <c r="BO47" s="120">
        <f>IF(P47=0,"",IF(BN47=0,"",(BN47/P47)))</f>
        <v>1</v>
      </c>
      <c r="BP47" s="121"/>
      <c r="BQ47" s="122">
        <f>IFERROR(BP47/BN47,"-")</f>
        <v>0</v>
      </c>
      <c r="BR47" s="123"/>
      <c r="BS47" s="124">
        <f>IFERROR(BR47/BN47,"-")</f>
        <v>0</v>
      </c>
      <c r="BT47" s="125"/>
      <c r="BU47" s="125"/>
      <c r="BV47" s="125"/>
      <c r="BW47" s="126"/>
      <c r="BX47" s="127">
        <f>IF(P47=0,"",IF(BW47=0,"",(BW47/P47)))</f>
        <v>0</v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178</v>
      </c>
      <c r="C48" s="203"/>
      <c r="D48" s="203" t="s">
        <v>103</v>
      </c>
      <c r="E48" s="203" t="s">
        <v>104</v>
      </c>
      <c r="F48" s="203" t="s">
        <v>92</v>
      </c>
      <c r="G48" s="203" t="s">
        <v>179</v>
      </c>
      <c r="H48" s="90" t="s">
        <v>161</v>
      </c>
      <c r="I48" s="90"/>
      <c r="J48" s="188"/>
      <c r="K48" s="81">
        <v>2</v>
      </c>
      <c r="L48" s="81">
        <v>0</v>
      </c>
      <c r="M48" s="81">
        <v>7</v>
      </c>
      <c r="N48" s="91">
        <v>1</v>
      </c>
      <c r="O48" s="92">
        <v>0</v>
      </c>
      <c r="P48" s="93">
        <f>N48+O48</f>
        <v>1</v>
      </c>
      <c r="Q48" s="82">
        <f>IFERROR(P48/M48,"-")</f>
        <v>0.14285714285714</v>
      </c>
      <c r="R48" s="81">
        <v>0</v>
      </c>
      <c r="S48" s="81">
        <v>0</v>
      </c>
      <c r="T48" s="82">
        <f>IFERROR(S48/(O48+P48),"-")</f>
        <v>0</v>
      </c>
      <c r="U48" s="182"/>
      <c r="V48" s="84">
        <v>0</v>
      </c>
      <c r="W48" s="82">
        <f>IF(P48=0,"-",V48/P48)</f>
        <v>0</v>
      </c>
      <c r="X48" s="186">
        <v>0</v>
      </c>
      <c r="Y48" s="187">
        <f>IFERROR(X48/P48,"-")</f>
        <v>0</v>
      </c>
      <c r="Z48" s="187" t="str">
        <f>IFERROR(X48/V48,"-")</f>
        <v>-</v>
      </c>
      <c r="AA48" s="188"/>
      <c r="AB48" s="85"/>
      <c r="AC48" s="79"/>
      <c r="AD48" s="94">
        <v>1</v>
      </c>
      <c r="AE48" s="95">
        <f>IF(P48=0,"",IF(AD48=0,"",(AD48/P48)))</f>
        <v>1</v>
      </c>
      <c r="AF48" s="94"/>
      <c r="AG48" s="96">
        <f>IFERROR(AF48/AD48,"-")</f>
        <v>0</v>
      </c>
      <c r="AH48" s="97"/>
      <c r="AI48" s="98">
        <f>IFERROR(AH48/AD48,"-")</f>
        <v>0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/>
      <c r="BO48" s="120">
        <f>IF(P48=0,"",IF(BN48=0,"",(BN48/P48)))</f>
        <v>0</v>
      </c>
      <c r="BP48" s="121"/>
      <c r="BQ48" s="122" t="str">
        <f>IFERROR(BP48/BN48,"-")</f>
        <v>-</v>
      </c>
      <c r="BR48" s="123"/>
      <c r="BS48" s="124" t="str">
        <f>IFERROR(BR48/BN48,"-")</f>
        <v>-</v>
      </c>
      <c r="BT48" s="125"/>
      <c r="BU48" s="125"/>
      <c r="BV48" s="125"/>
      <c r="BW48" s="126"/>
      <c r="BX48" s="127">
        <f>IF(P48=0,"",IF(BW48=0,"",(BW48/P48)))</f>
        <v>0</v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180</v>
      </c>
      <c r="C49" s="203"/>
      <c r="D49" s="203" t="s">
        <v>165</v>
      </c>
      <c r="E49" s="203" t="s">
        <v>166</v>
      </c>
      <c r="F49" s="203" t="s">
        <v>64</v>
      </c>
      <c r="G49" s="203" t="s">
        <v>181</v>
      </c>
      <c r="H49" s="90" t="s">
        <v>161</v>
      </c>
      <c r="I49" s="90"/>
      <c r="J49" s="188"/>
      <c r="K49" s="81">
        <v>0</v>
      </c>
      <c r="L49" s="81">
        <v>0</v>
      </c>
      <c r="M49" s="81">
        <v>0</v>
      </c>
      <c r="N49" s="91">
        <v>1</v>
      </c>
      <c r="O49" s="92">
        <v>0</v>
      </c>
      <c r="P49" s="93">
        <f>N49+O49</f>
        <v>1</v>
      </c>
      <c r="Q49" s="82" t="str">
        <f>IFERROR(P49/M49,"-")</f>
        <v>-</v>
      </c>
      <c r="R49" s="81">
        <v>0</v>
      </c>
      <c r="S49" s="81">
        <v>0</v>
      </c>
      <c r="T49" s="82">
        <f>IFERROR(S49/(O49+P49),"-")</f>
        <v>0</v>
      </c>
      <c r="U49" s="182"/>
      <c r="V49" s="84">
        <v>1</v>
      </c>
      <c r="W49" s="82">
        <f>IF(P49=0,"-",V49/P49)</f>
        <v>1</v>
      </c>
      <c r="X49" s="186">
        <v>12000</v>
      </c>
      <c r="Y49" s="187">
        <f>IFERROR(X49/P49,"-")</f>
        <v>12000</v>
      </c>
      <c r="Z49" s="187">
        <f>IFERROR(X49/V49,"-")</f>
        <v>12000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/>
      <c r="BO49" s="120">
        <f>IF(P49=0,"",IF(BN49=0,"",(BN49/P49)))</f>
        <v>0</v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/>
      <c r="BX49" s="127">
        <f>IF(P49=0,"",IF(BW49=0,"",(BW49/P49)))</f>
        <v>0</v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>
        <v>1</v>
      </c>
      <c r="CG49" s="134">
        <f>IF(P49=0,"",IF(CF49=0,"",(CF49/P49)))</f>
        <v>1</v>
      </c>
      <c r="CH49" s="135">
        <v>1</v>
      </c>
      <c r="CI49" s="136">
        <f>IFERROR(CH49/CF49,"-")</f>
        <v>1</v>
      </c>
      <c r="CJ49" s="137">
        <v>12000</v>
      </c>
      <c r="CK49" s="138">
        <f>IFERROR(CJ49/CF49,"-")</f>
        <v>12000</v>
      </c>
      <c r="CL49" s="139"/>
      <c r="CM49" s="139"/>
      <c r="CN49" s="139">
        <v>1</v>
      </c>
      <c r="CO49" s="140">
        <v>1</v>
      </c>
      <c r="CP49" s="141">
        <v>12000</v>
      </c>
      <c r="CQ49" s="141">
        <v>12000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182</v>
      </c>
      <c r="C50" s="203"/>
      <c r="D50" s="203" t="s">
        <v>169</v>
      </c>
      <c r="E50" s="203" t="s">
        <v>170</v>
      </c>
      <c r="F50" s="203" t="s">
        <v>64</v>
      </c>
      <c r="G50" s="203" t="s">
        <v>183</v>
      </c>
      <c r="H50" s="90" t="s">
        <v>161</v>
      </c>
      <c r="I50" s="90"/>
      <c r="J50" s="188"/>
      <c r="K50" s="81">
        <v>0</v>
      </c>
      <c r="L50" s="81">
        <v>0</v>
      </c>
      <c r="M50" s="81">
        <v>0</v>
      </c>
      <c r="N50" s="91">
        <v>0</v>
      </c>
      <c r="O50" s="92">
        <v>0</v>
      </c>
      <c r="P50" s="93">
        <f>N50+O50</f>
        <v>0</v>
      </c>
      <c r="Q50" s="82" t="str">
        <f>IFERROR(P50/M50,"-")</f>
        <v>-</v>
      </c>
      <c r="R50" s="81">
        <v>0</v>
      </c>
      <c r="S50" s="81">
        <v>0</v>
      </c>
      <c r="T50" s="82" t="str">
        <f>IFERROR(S50/(O50+P50),"-")</f>
        <v>-</v>
      </c>
      <c r="U50" s="182"/>
      <c r="V50" s="84">
        <v>0</v>
      </c>
      <c r="W50" s="82" t="str">
        <f>IF(P50=0,"-",V50/P50)</f>
        <v>-</v>
      </c>
      <c r="X50" s="186">
        <v>0</v>
      </c>
      <c r="Y50" s="187" t="str">
        <f>IFERROR(X50/P50,"-")</f>
        <v>-</v>
      </c>
      <c r="Z50" s="187" t="str">
        <f>IFERROR(X50/V50,"-")</f>
        <v>-</v>
      </c>
      <c r="AA50" s="188"/>
      <c r="AB50" s="85"/>
      <c r="AC50" s="79"/>
      <c r="AD50" s="94"/>
      <c r="AE50" s="95" t="str">
        <f>IF(P50=0,"",IF(AD50=0,"",(AD50/P50)))</f>
        <v/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 t="str">
        <f>IF(P50=0,"",IF(AM50=0,"",(AM50/P50)))</f>
        <v/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 t="str">
        <f>IF(P50=0,"",IF(AV50=0,"",(AV50/P50)))</f>
        <v/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 t="str">
        <f>IF(P50=0,"",IF(BE50=0,"",(BE50/P50)))</f>
        <v/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/>
      <c r="BO50" s="120" t="str">
        <f>IF(P50=0,"",IF(BN50=0,"",(BN50/P50)))</f>
        <v/>
      </c>
      <c r="BP50" s="121"/>
      <c r="BQ50" s="122" t="str">
        <f>IFERROR(BP50/BN50,"-")</f>
        <v>-</v>
      </c>
      <c r="BR50" s="123"/>
      <c r="BS50" s="124" t="str">
        <f>IFERROR(BR50/BN50,"-")</f>
        <v>-</v>
      </c>
      <c r="BT50" s="125"/>
      <c r="BU50" s="125"/>
      <c r="BV50" s="125"/>
      <c r="BW50" s="126"/>
      <c r="BX50" s="127" t="str">
        <f>IF(P50=0,"",IF(BW50=0,"",(BW50/P50)))</f>
        <v/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 t="str">
        <f>IF(P50=0,"",IF(CF50=0,"",(CF50/P50)))</f>
        <v/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184</v>
      </c>
      <c r="C51" s="203"/>
      <c r="D51" s="203" t="s">
        <v>173</v>
      </c>
      <c r="E51" s="203" t="s">
        <v>174</v>
      </c>
      <c r="F51" s="203" t="s">
        <v>64</v>
      </c>
      <c r="G51" s="203" t="s">
        <v>185</v>
      </c>
      <c r="H51" s="90" t="s">
        <v>161</v>
      </c>
      <c r="I51" s="90"/>
      <c r="J51" s="188"/>
      <c r="K51" s="81">
        <v>0</v>
      </c>
      <c r="L51" s="81">
        <v>0</v>
      </c>
      <c r="M51" s="81">
        <v>0</v>
      </c>
      <c r="N51" s="91">
        <v>0</v>
      </c>
      <c r="O51" s="92">
        <v>0</v>
      </c>
      <c r="P51" s="93">
        <f>N51+O51</f>
        <v>0</v>
      </c>
      <c r="Q51" s="82" t="str">
        <f>IFERROR(P51/M51,"-")</f>
        <v>-</v>
      </c>
      <c r="R51" s="81">
        <v>0</v>
      </c>
      <c r="S51" s="81">
        <v>0</v>
      </c>
      <c r="T51" s="82" t="str">
        <f>IFERROR(S51/(O51+P51),"-")</f>
        <v>-</v>
      </c>
      <c r="U51" s="182"/>
      <c r="V51" s="84">
        <v>0</v>
      </c>
      <c r="W51" s="82" t="str">
        <f>IF(P51=0,"-",V51/P51)</f>
        <v>-</v>
      </c>
      <c r="X51" s="186">
        <v>0</v>
      </c>
      <c r="Y51" s="187" t="str">
        <f>IFERROR(X51/P51,"-")</f>
        <v>-</v>
      </c>
      <c r="Z51" s="187" t="str">
        <f>IFERROR(X51/V51,"-")</f>
        <v>-</v>
      </c>
      <c r="AA51" s="188"/>
      <c r="AB51" s="85"/>
      <c r="AC51" s="79"/>
      <c r="AD51" s="94"/>
      <c r="AE51" s="95" t="str">
        <f>IF(P51=0,"",IF(AD51=0,"",(AD51/P51)))</f>
        <v/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 t="str">
        <f>IF(P51=0,"",IF(AM51=0,"",(AM51/P51)))</f>
        <v/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 t="str">
        <f>IF(P51=0,"",IF(AV51=0,"",(AV51/P51)))</f>
        <v/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 t="str">
        <f>IF(P51=0,"",IF(BE51=0,"",(BE51/P51)))</f>
        <v/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/>
      <c r="BO51" s="120" t="str">
        <f>IF(P51=0,"",IF(BN51=0,"",(BN51/P51)))</f>
        <v/>
      </c>
      <c r="BP51" s="121"/>
      <c r="BQ51" s="122" t="str">
        <f>IFERROR(BP51/BN51,"-")</f>
        <v>-</v>
      </c>
      <c r="BR51" s="123"/>
      <c r="BS51" s="124" t="str">
        <f>IFERROR(BR51/BN51,"-")</f>
        <v>-</v>
      </c>
      <c r="BT51" s="125"/>
      <c r="BU51" s="125"/>
      <c r="BV51" s="125"/>
      <c r="BW51" s="126"/>
      <c r="BX51" s="127" t="str">
        <f>IF(P51=0,"",IF(BW51=0,"",(BW51/P51)))</f>
        <v/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/>
      <c r="CG51" s="134" t="str">
        <f>IF(P51=0,"",IF(CF51=0,"",(CF51/P51)))</f>
        <v/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186</v>
      </c>
      <c r="C52" s="203"/>
      <c r="D52" s="203" t="s">
        <v>158</v>
      </c>
      <c r="E52" s="203" t="s">
        <v>159</v>
      </c>
      <c r="F52" s="203" t="s">
        <v>64</v>
      </c>
      <c r="G52" s="203" t="s">
        <v>187</v>
      </c>
      <c r="H52" s="90" t="s">
        <v>161</v>
      </c>
      <c r="I52" s="90"/>
      <c r="J52" s="188"/>
      <c r="K52" s="81">
        <v>0</v>
      </c>
      <c r="L52" s="81">
        <v>0</v>
      </c>
      <c r="M52" s="81">
        <v>0</v>
      </c>
      <c r="N52" s="91">
        <v>0</v>
      </c>
      <c r="O52" s="92">
        <v>0</v>
      </c>
      <c r="P52" s="93">
        <f>N52+O52</f>
        <v>0</v>
      </c>
      <c r="Q52" s="82" t="str">
        <f>IFERROR(P52/M52,"-")</f>
        <v>-</v>
      </c>
      <c r="R52" s="81">
        <v>0</v>
      </c>
      <c r="S52" s="81">
        <v>0</v>
      </c>
      <c r="T52" s="82" t="str">
        <f>IFERROR(S52/(O52+P52),"-")</f>
        <v>-</v>
      </c>
      <c r="U52" s="182"/>
      <c r="V52" s="84">
        <v>0</v>
      </c>
      <c r="W52" s="82" t="str">
        <f>IF(P52=0,"-",V52/P52)</f>
        <v>-</v>
      </c>
      <c r="X52" s="186">
        <v>0</v>
      </c>
      <c r="Y52" s="187" t="str">
        <f>IFERROR(X52/P52,"-")</f>
        <v>-</v>
      </c>
      <c r="Z52" s="187" t="str">
        <f>IFERROR(X52/V52,"-")</f>
        <v>-</v>
      </c>
      <c r="AA52" s="188"/>
      <c r="AB52" s="85"/>
      <c r="AC52" s="79"/>
      <c r="AD52" s="94"/>
      <c r="AE52" s="95" t="str">
        <f>IF(P52=0,"",IF(AD52=0,"",(AD52/P52)))</f>
        <v/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 t="str">
        <f>IF(P52=0,"",IF(AM52=0,"",(AM52/P52)))</f>
        <v/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 t="str">
        <f>IF(P52=0,"",IF(AV52=0,"",(AV52/P52)))</f>
        <v/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 t="str">
        <f>IF(P52=0,"",IF(BE52=0,"",(BE52/P52)))</f>
        <v/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/>
      <c r="BO52" s="120" t="str">
        <f>IF(P52=0,"",IF(BN52=0,"",(BN52/P52)))</f>
        <v/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/>
      <c r="BX52" s="127" t="str">
        <f>IF(P52=0,"",IF(BW52=0,"",(BW52/P52)))</f>
        <v/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/>
      <c r="CG52" s="134" t="str">
        <f>IF(P52=0,"",IF(CF52=0,"",(CF52/P52)))</f>
        <v/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188</v>
      </c>
      <c r="C53" s="203"/>
      <c r="D53" s="203" t="s">
        <v>103</v>
      </c>
      <c r="E53" s="203" t="s">
        <v>104</v>
      </c>
      <c r="F53" s="203" t="s">
        <v>92</v>
      </c>
      <c r="G53" s="203" t="s">
        <v>189</v>
      </c>
      <c r="H53" s="90" t="s">
        <v>161</v>
      </c>
      <c r="I53" s="90"/>
      <c r="J53" s="188"/>
      <c r="K53" s="81">
        <v>0</v>
      </c>
      <c r="L53" s="81">
        <v>0</v>
      </c>
      <c r="M53" s="81">
        <v>4</v>
      </c>
      <c r="N53" s="91">
        <v>0</v>
      </c>
      <c r="O53" s="92">
        <v>0</v>
      </c>
      <c r="P53" s="93">
        <f>N53+O53</f>
        <v>0</v>
      </c>
      <c r="Q53" s="82">
        <f>IFERROR(P53/M53,"-")</f>
        <v>0</v>
      </c>
      <c r="R53" s="81">
        <v>0</v>
      </c>
      <c r="S53" s="81">
        <v>0</v>
      </c>
      <c r="T53" s="82" t="str">
        <f>IFERROR(S53/(O53+P53),"-")</f>
        <v>-</v>
      </c>
      <c r="U53" s="182"/>
      <c r="V53" s="84">
        <v>0</v>
      </c>
      <c r="W53" s="82" t="str">
        <f>IF(P53=0,"-",V53/P53)</f>
        <v>-</v>
      </c>
      <c r="X53" s="186">
        <v>0</v>
      </c>
      <c r="Y53" s="187" t="str">
        <f>IFERROR(X53/P53,"-")</f>
        <v>-</v>
      </c>
      <c r="Z53" s="187" t="str">
        <f>IFERROR(X53/V53,"-")</f>
        <v>-</v>
      </c>
      <c r="AA53" s="188"/>
      <c r="AB53" s="85"/>
      <c r="AC53" s="79"/>
      <c r="AD53" s="94"/>
      <c r="AE53" s="95" t="str">
        <f>IF(P53=0,"",IF(AD53=0,"",(AD53/P53)))</f>
        <v/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 t="str">
        <f>IF(P53=0,"",IF(AM53=0,"",(AM53/P53)))</f>
        <v/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 t="str">
        <f>IF(P53=0,"",IF(AV53=0,"",(AV53/P53)))</f>
        <v/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 t="str">
        <f>IF(P53=0,"",IF(BE53=0,"",(BE53/P53)))</f>
        <v/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/>
      <c r="BO53" s="120" t="str">
        <f>IF(P53=0,"",IF(BN53=0,"",(BN53/P53)))</f>
        <v/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/>
      <c r="BX53" s="127" t="str">
        <f>IF(P53=0,"",IF(BW53=0,"",(BW53/P53)))</f>
        <v/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/>
      <c r="CG53" s="134" t="str">
        <f>IF(P53=0,"",IF(CF53=0,"",(CF53/P53)))</f>
        <v/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190</v>
      </c>
      <c r="C54" s="203"/>
      <c r="D54" s="203" t="s">
        <v>191</v>
      </c>
      <c r="E54" s="203" t="s">
        <v>192</v>
      </c>
      <c r="F54" s="203" t="s">
        <v>64</v>
      </c>
      <c r="G54" s="203" t="s">
        <v>193</v>
      </c>
      <c r="H54" s="90" t="s">
        <v>161</v>
      </c>
      <c r="I54" s="90"/>
      <c r="J54" s="188"/>
      <c r="K54" s="81">
        <v>0</v>
      </c>
      <c r="L54" s="81">
        <v>0</v>
      </c>
      <c r="M54" s="81">
        <v>0</v>
      </c>
      <c r="N54" s="91">
        <v>2</v>
      </c>
      <c r="O54" s="92">
        <v>0</v>
      </c>
      <c r="P54" s="93">
        <f>N54+O54</f>
        <v>2</v>
      </c>
      <c r="Q54" s="82" t="str">
        <f>IFERROR(P54/M54,"-")</f>
        <v>-</v>
      </c>
      <c r="R54" s="81">
        <v>0</v>
      </c>
      <c r="S54" s="81">
        <v>0</v>
      </c>
      <c r="T54" s="82">
        <f>IFERROR(S54/(O54+P54),"-")</f>
        <v>0</v>
      </c>
      <c r="U54" s="182"/>
      <c r="V54" s="84">
        <v>0</v>
      </c>
      <c r="W54" s="82">
        <f>IF(P54=0,"-",V54/P54)</f>
        <v>0</v>
      </c>
      <c r="X54" s="186">
        <v>0</v>
      </c>
      <c r="Y54" s="187">
        <f>IFERROR(X54/P54,"-")</f>
        <v>0</v>
      </c>
      <c r="Z54" s="187" t="str">
        <f>IFERROR(X54/V54,"-")</f>
        <v>-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>
        <f>IF(P54=0,"",IF(BE54=0,"",(BE54/P54)))</f>
        <v>0</v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>
        <v>1</v>
      </c>
      <c r="BO54" s="120">
        <f>IF(P54=0,"",IF(BN54=0,"",(BN54/P54)))</f>
        <v>0.5</v>
      </c>
      <c r="BP54" s="121"/>
      <c r="BQ54" s="122">
        <f>IFERROR(BP54/BN54,"-")</f>
        <v>0</v>
      </c>
      <c r="BR54" s="123"/>
      <c r="BS54" s="124">
        <f>IFERROR(BR54/BN54,"-")</f>
        <v>0</v>
      </c>
      <c r="BT54" s="125"/>
      <c r="BU54" s="125"/>
      <c r="BV54" s="125"/>
      <c r="BW54" s="126">
        <v>1</v>
      </c>
      <c r="BX54" s="127">
        <f>IF(P54=0,"",IF(BW54=0,"",(BW54/P54)))</f>
        <v>0.5</v>
      </c>
      <c r="BY54" s="128"/>
      <c r="BZ54" s="129">
        <f>IFERROR(BY54/BW54,"-")</f>
        <v>0</v>
      </c>
      <c r="CA54" s="130"/>
      <c r="CB54" s="131">
        <f>IFERROR(CA54/BW54,"-")</f>
        <v>0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194</v>
      </c>
      <c r="C55" s="203"/>
      <c r="D55" s="203" t="s">
        <v>109</v>
      </c>
      <c r="E55" s="203" t="s">
        <v>109</v>
      </c>
      <c r="F55" s="203" t="s">
        <v>69</v>
      </c>
      <c r="G55" s="203" t="s">
        <v>195</v>
      </c>
      <c r="H55" s="90"/>
      <c r="I55" s="90"/>
      <c r="J55" s="188"/>
      <c r="K55" s="81">
        <v>27</v>
      </c>
      <c r="L55" s="81">
        <v>20</v>
      </c>
      <c r="M55" s="81">
        <v>7</v>
      </c>
      <c r="N55" s="91">
        <v>1</v>
      </c>
      <c r="O55" s="92">
        <v>0</v>
      </c>
      <c r="P55" s="93">
        <f>N55+O55</f>
        <v>1</v>
      </c>
      <c r="Q55" s="82">
        <f>IFERROR(P55/M55,"-")</f>
        <v>0.14285714285714</v>
      </c>
      <c r="R55" s="81">
        <v>0</v>
      </c>
      <c r="S55" s="81">
        <v>0</v>
      </c>
      <c r="T55" s="82">
        <f>IFERROR(S55/(O55+P55),"-")</f>
        <v>0</v>
      </c>
      <c r="U55" s="182"/>
      <c r="V55" s="84">
        <v>0</v>
      </c>
      <c r="W55" s="82">
        <f>IF(P55=0,"-",V55/P55)</f>
        <v>0</v>
      </c>
      <c r="X55" s="186">
        <v>0</v>
      </c>
      <c r="Y55" s="187">
        <f>IFERROR(X55/P55,"-")</f>
        <v>0</v>
      </c>
      <c r="Z55" s="187" t="str">
        <f>IFERROR(X55/V55,"-")</f>
        <v>-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/>
      <c r="BO55" s="120">
        <f>IF(P55=0,"",IF(BN55=0,"",(BN55/P55)))</f>
        <v>0</v>
      </c>
      <c r="BP55" s="121"/>
      <c r="BQ55" s="122" t="str">
        <f>IFERROR(BP55/BN55,"-")</f>
        <v>-</v>
      </c>
      <c r="BR55" s="123"/>
      <c r="BS55" s="124" t="str">
        <f>IFERROR(BR55/BN55,"-")</f>
        <v>-</v>
      </c>
      <c r="BT55" s="125"/>
      <c r="BU55" s="125"/>
      <c r="BV55" s="125"/>
      <c r="BW55" s="126"/>
      <c r="BX55" s="127">
        <f>IF(P55=0,"",IF(BW55=0,"",(BW55/P55)))</f>
        <v>0</v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>
        <v>1</v>
      </c>
      <c r="CG55" s="134">
        <f>IF(P55=0,"",IF(CF55=0,"",(CF55/P55)))</f>
        <v>1</v>
      </c>
      <c r="CH55" s="135"/>
      <c r="CI55" s="136">
        <f>IFERROR(CH55/CF55,"-")</f>
        <v>0</v>
      </c>
      <c r="CJ55" s="137"/>
      <c r="CK55" s="138">
        <f>IFERROR(CJ55/CF55,"-")</f>
        <v>0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>
        <f>AB56</f>
        <v>0.86153846153846</v>
      </c>
      <c r="B56" s="203" t="s">
        <v>196</v>
      </c>
      <c r="C56" s="203"/>
      <c r="D56" s="203" t="s">
        <v>197</v>
      </c>
      <c r="E56" s="203" t="s">
        <v>198</v>
      </c>
      <c r="F56" s="203" t="s">
        <v>64</v>
      </c>
      <c r="G56" s="203" t="s">
        <v>114</v>
      </c>
      <c r="H56" s="90" t="s">
        <v>199</v>
      </c>
      <c r="I56" s="90" t="s">
        <v>200</v>
      </c>
      <c r="J56" s="188">
        <v>130000</v>
      </c>
      <c r="K56" s="81">
        <v>0</v>
      </c>
      <c r="L56" s="81">
        <v>0</v>
      </c>
      <c r="M56" s="81">
        <v>0</v>
      </c>
      <c r="N56" s="91">
        <v>4</v>
      </c>
      <c r="O56" s="92">
        <v>0</v>
      </c>
      <c r="P56" s="93">
        <f>N56+O56</f>
        <v>4</v>
      </c>
      <c r="Q56" s="82" t="str">
        <f>IFERROR(P56/M56,"-")</f>
        <v>-</v>
      </c>
      <c r="R56" s="81">
        <v>0</v>
      </c>
      <c r="S56" s="81">
        <v>0</v>
      </c>
      <c r="T56" s="82">
        <f>IFERROR(S56/(O56+P56),"-")</f>
        <v>0</v>
      </c>
      <c r="U56" s="182">
        <f>IFERROR(J56/SUM(P56:P71),"-")</f>
        <v>4814.8148148148</v>
      </c>
      <c r="V56" s="84">
        <v>0</v>
      </c>
      <c r="W56" s="82">
        <f>IF(P56=0,"-",V56/P56)</f>
        <v>0</v>
      </c>
      <c r="X56" s="186">
        <v>0</v>
      </c>
      <c r="Y56" s="187">
        <f>IFERROR(X56/P56,"-")</f>
        <v>0</v>
      </c>
      <c r="Z56" s="187" t="str">
        <f>IFERROR(X56/V56,"-")</f>
        <v>-</v>
      </c>
      <c r="AA56" s="188">
        <f>SUM(X56:X71)-SUM(J56:J71)</f>
        <v>-18000</v>
      </c>
      <c r="AB56" s="85">
        <f>SUM(X56:X71)/SUM(J56:J71)</f>
        <v>0.86153846153846</v>
      </c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>
        <v>2</v>
      </c>
      <c r="BF56" s="113">
        <f>IF(P56=0,"",IF(BE56=0,"",(BE56/P56)))</f>
        <v>0.5</v>
      </c>
      <c r="BG56" s="112"/>
      <c r="BH56" s="114">
        <f>IFERROR(BG56/BE56,"-")</f>
        <v>0</v>
      </c>
      <c r="BI56" s="115"/>
      <c r="BJ56" s="116">
        <f>IFERROR(BI56/BE56,"-")</f>
        <v>0</v>
      </c>
      <c r="BK56" s="117"/>
      <c r="BL56" s="117"/>
      <c r="BM56" s="117"/>
      <c r="BN56" s="119">
        <v>1</v>
      </c>
      <c r="BO56" s="120">
        <f>IF(P56=0,"",IF(BN56=0,"",(BN56/P56)))</f>
        <v>0.25</v>
      </c>
      <c r="BP56" s="121"/>
      <c r="BQ56" s="122">
        <f>IFERROR(BP56/BN56,"-")</f>
        <v>0</v>
      </c>
      <c r="BR56" s="123"/>
      <c r="BS56" s="124">
        <f>IFERROR(BR56/BN56,"-")</f>
        <v>0</v>
      </c>
      <c r="BT56" s="125"/>
      <c r="BU56" s="125"/>
      <c r="BV56" s="125"/>
      <c r="BW56" s="126">
        <v>1</v>
      </c>
      <c r="BX56" s="127">
        <f>IF(P56=0,"",IF(BW56=0,"",(BW56/P56)))</f>
        <v>0.25</v>
      </c>
      <c r="BY56" s="128"/>
      <c r="BZ56" s="129">
        <f>IFERROR(BY56/BW56,"-")</f>
        <v>0</v>
      </c>
      <c r="CA56" s="130"/>
      <c r="CB56" s="131">
        <f>IFERROR(CA56/BW56,"-")</f>
        <v>0</v>
      </c>
      <c r="CC56" s="132"/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201</v>
      </c>
      <c r="C57" s="203"/>
      <c r="D57" s="203" t="s">
        <v>169</v>
      </c>
      <c r="E57" s="203" t="s">
        <v>170</v>
      </c>
      <c r="F57" s="203" t="s">
        <v>64</v>
      </c>
      <c r="G57" s="203"/>
      <c r="H57" s="90" t="s">
        <v>199</v>
      </c>
      <c r="I57" s="90" t="s">
        <v>202</v>
      </c>
      <c r="J57" s="188"/>
      <c r="K57" s="81">
        <v>0</v>
      </c>
      <c r="L57" s="81">
        <v>0</v>
      </c>
      <c r="M57" s="81">
        <v>0</v>
      </c>
      <c r="N57" s="91">
        <v>0</v>
      </c>
      <c r="O57" s="92">
        <v>0</v>
      </c>
      <c r="P57" s="93">
        <f>N57+O57</f>
        <v>0</v>
      </c>
      <c r="Q57" s="82" t="str">
        <f>IFERROR(P57/M57,"-")</f>
        <v>-</v>
      </c>
      <c r="R57" s="81">
        <v>0</v>
      </c>
      <c r="S57" s="81">
        <v>0</v>
      </c>
      <c r="T57" s="82" t="str">
        <f>IFERROR(S57/(O57+P57),"-")</f>
        <v>-</v>
      </c>
      <c r="U57" s="182"/>
      <c r="V57" s="84">
        <v>0</v>
      </c>
      <c r="W57" s="82" t="str">
        <f>IF(P57=0,"-",V57/P57)</f>
        <v>-</v>
      </c>
      <c r="X57" s="186">
        <v>0</v>
      </c>
      <c r="Y57" s="187" t="str">
        <f>IFERROR(X57/P57,"-")</f>
        <v>-</v>
      </c>
      <c r="Z57" s="187" t="str">
        <f>IFERROR(X57/V57,"-")</f>
        <v>-</v>
      </c>
      <c r="AA57" s="188"/>
      <c r="AB57" s="85"/>
      <c r="AC57" s="79"/>
      <c r="AD57" s="94"/>
      <c r="AE57" s="95" t="str">
        <f>IF(P57=0,"",IF(AD57=0,"",(AD57/P57)))</f>
        <v/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 t="str">
        <f>IF(P57=0,"",IF(AM57=0,"",(AM57/P57)))</f>
        <v/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 t="str">
        <f>IF(P57=0,"",IF(AV57=0,"",(AV57/P57)))</f>
        <v/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 t="str">
        <f>IF(P57=0,"",IF(BE57=0,"",(BE57/P57)))</f>
        <v/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/>
      <c r="BO57" s="120" t="str">
        <f>IF(P57=0,"",IF(BN57=0,"",(BN57/P57)))</f>
        <v/>
      </c>
      <c r="BP57" s="121"/>
      <c r="BQ57" s="122" t="str">
        <f>IFERROR(BP57/BN57,"-")</f>
        <v>-</v>
      </c>
      <c r="BR57" s="123"/>
      <c r="BS57" s="124" t="str">
        <f>IFERROR(BR57/BN57,"-")</f>
        <v>-</v>
      </c>
      <c r="BT57" s="125"/>
      <c r="BU57" s="125"/>
      <c r="BV57" s="125"/>
      <c r="BW57" s="126"/>
      <c r="BX57" s="127" t="str">
        <f>IF(P57=0,"",IF(BW57=0,"",(BW57/P57)))</f>
        <v/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/>
      <c r="CG57" s="134" t="str">
        <f>IF(P57=0,"",IF(CF57=0,"",(CF57/P57)))</f>
        <v/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203</v>
      </c>
      <c r="C58" s="203"/>
      <c r="D58" s="203" t="s">
        <v>204</v>
      </c>
      <c r="E58" s="203" t="s">
        <v>205</v>
      </c>
      <c r="F58" s="203" t="s">
        <v>64</v>
      </c>
      <c r="G58" s="203"/>
      <c r="H58" s="90" t="s">
        <v>199</v>
      </c>
      <c r="I58" s="90" t="s">
        <v>206</v>
      </c>
      <c r="J58" s="188"/>
      <c r="K58" s="81">
        <v>0</v>
      </c>
      <c r="L58" s="81">
        <v>0</v>
      </c>
      <c r="M58" s="81">
        <v>0</v>
      </c>
      <c r="N58" s="91">
        <v>4</v>
      </c>
      <c r="O58" s="92">
        <v>0</v>
      </c>
      <c r="P58" s="93">
        <f>N58+O58</f>
        <v>4</v>
      </c>
      <c r="Q58" s="82" t="str">
        <f>IFERROR(P58/M58,"-")</f>
        <v>-</v>
      </c>
      <c r="R58" s="81">
        <v>1</v>
      </c>
      <c r="S58" s="81">
        <v>1</v>
      </c>
      <c r="T58" s="82">
        <f>IFERROR(S58/(O58+P58),"-")</f>
        <v>0.25</v>
      </c>
      <c r="U58" s="182"/>
      <c r="V58" s="84">
        <v>1</v>
      </c>
      <c r="W58" s="82">
        <f>IF(P58=0,"-",V58/P58)</f>
        <v>0.25</v>
      </c>
      <c r="X58" s="186">
        <v>80000</v>
      </c>
      <c r="Y58" s="187">
        <f>IFERROR(X58/P58,"-")</f>
        <v>20000</v>
      </c>
      <c r="Z58" s="187">
        <f>IFERROR(X58/V58,"-")</f>
        <v>80000</v>
      </c>
      <c r="AA58" s="188"/>
      <c r="AB58" s="85"/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>
        <v>1</v>
      </c>
      <c r="BF58" s="113">
        <f>IF(P58=0,"",IF(BE58=0,"",(BE58/P58)))</f>
        <v>0.25</v>
      </c>
      <c r="BG58" s="112"/>
      <c r="BH58" s="114">
        <f>IFERROR(BG58/BE58,"-")</f>
        <v>0</v>
      </c>
      <c r="BI58" s="115"/>
      <c r="BJ58" s="116">
        <f>IFERROR(BI58/BE58,"-")</f>
        <v>0</v>
      </c>
      <c r="BK58" s="117"/>
      <c r="BL58" s="117"/>
      <c r="BM58" s="117"/>
      <c r="BN58" s="119">
        <v>2</v>
      </c>
      <c r="BO58" s="120">
        <f>IF(P58=0,"",IF(BN58=0,"",(BN58/P58)))</f>
        <v>0.5</v>
      </c>
      <c r="BP58" s="121"/>
      <c r="BQ58" s="122">
        <f>IFERROR(BP58/BN58,"-")</f>
        <v>0</v>
      </c>
      <c r="BR58" s="123"/>
      <c r="BS58" s="124">
        <f>IFERROR(BR58/BN58,"-")</f>
        <v>0</v>
      </c>
      <c r="BT58" s="125"/>
      <c r="BU58" s="125"/>
      <c r="BV58" s="125"/>
      <c r="BW58" s="126">
        <v>1</v>
      </c>
      <c r="BX58" s="127">
        <f>IF(P58=0,"",IF(BW58=0,"",(BW58/P58)))</f>
        <v>0.25</v>
      </c>
      <c r="BY58" s="128">
        <v>1</v>
      </c>
      <c r="BZ58" s="129">
        <f>IFERROR(BY58/BW58,"-")</f>
        <v>1</v>
      </c>
      <c r="CA58" s="130">
        <v>80000</v>
      </c>
      <c r="CB58" s="131">
        <f>IFERROR(CA58/BW58,"-")</f>
        <v>80000</v>
      </c>
      <c r="CC58" s="132"/>
      <c r="CD58" s="132"/>
      <c r="CE58" s="132">
        <v>1</v>
      </c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1</v>
      </c>
      <c r="CP58" s="141">
        <v>80000</v>
      </c>
      <c r="CQ58" s="141">
        <v>80000</v>
      </c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207</v>
      </c>
      <c r="C59" s="203"/>
      <c r="D59" s="203" t="s">
        <v>109</v>
      </c>
      <c r="E59" s="203" t="s">
        <v>109</v>
      </c>
      <c r="F59" s="203" t="s">
        <v>69</v>
      </c>
      <c r="G59" s="203"/>
      <c r="H59" s="90"/>
      <c r="I59" s="90"/>
      <c r="J59" s="188"/>
      <c r="K59" s="81">
        <v>10</v>
      </c>
      <c r="L59" s="81">
        <v>7</v>
      </c>
      <c r="M59" s="81">
        <v>1</v>
      </c>
      <c r="N59" s="91">
        <v>0</v>
      </c>
      <c r="O59" s="92">
        <v>1</v>
      </c>
      <c r="P59" s="93">
        <f>N59+O59</f>
        <v>1</v>
      </c>
      <c r="Q59" s="82">
        <f>IFERROR(P59/M59,"-")</f>
        <v>1</v>
      </c>
      <c r="R59" s="81">
        <v>0</v>
      </c>
      <c r="S59" s="81">
        <v>0</v>
      </c>
      <c r="T59" s="82">
        <f>IFERROR(S59/(O59+P59),"-")</f>
        <v>0</v>
      </c>
      <c r="U59" s="182"/>
      <c r="V59" s="84">
        <v>0</v>
      </c>
      <c r="W59" s="82">
        <f>IF(P59=0,"-",V59/P59)</f>
        <v>0</v>
      </c>
      <c r="X59" s="186">
        <v>0</v>
      </c>
      <c r="Y59" s="187">
        <f>IFERROR(X59/P59,"-")</f>
        <v>0</v>
      </c>
      <c r="Z59" s="187" t="str">
        <f>IFERROR(X59/V59,"-")</f>
        <v>-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>
        <v>1</v>
      </c>
      <c r="AN59" s="101">
        <f>IF(P59=0,"",IF(AM59=0,"",(AM59/P59)))</f>
        <v>1</v>
      </c>
      <c r="AO59" s="100"/>
      <c r="AP59" s="102">
        <f>IFERROR(AP59/AM59,"-")</f>
        <v>0</v>
      </c>
      <c r="AQ59" s="103"/>
      <c r="AR59" s="104">
        <f>IFERROR(AQ59/AM59,"-")</f>
        <v>0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/>
      <c r="BO59" s="120">
        <f>IF(P59=0,"",IF(BN59=0,"",(BN59/P59)))</f>
        <v>0</v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/>
      <c r="BX59" s="127">
        <f>IF(P59=0,"",IF(BW59=0,"",(BW59/P59)))</f>
        <v>0</v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208</v>
      </c>
      <c r="C60" s="203"/>
      <c r="D60" s="203" t="s">
        <v>209</v>
      </c>
      <c r="E60" s="203" t="s">
        <v>210</v>
      </c>
      <c r="F60" s="203" t="s">
        <v>64</v>
      </c>
      <c r="G60" s="203" t="s">
        <v>114</v>
      </c>
      <c r="H60" s="90" t="s">
        <v>211</v>
      </c>
      <c r="I60" s="90" t="s">
        <v>212</v>
      </c>
      <c r="J60" s="188"/>
      <c r="K60" s="81">
        <v>0</v>
      </c>
      <c r="L60" s="81">
        <v>0</v>
      </c>
      <c r="M60" s="81">
        <v>0</v>
      </c>
      <c r="N60" s="91">
        <v>1</v>
      </c>
      <c r="O60" s="92">
        <v>0</v>
      </c>
      <c r="P60" s="93">
        <f>N60+O60</f>
        <v>1</v>
      </c>
      <c r="Q60" s="82" t="str">
        <f>IFERROR(P60/M60,"-")</f>
        <v>-</v>
      </c>
      <c r="R60" s="81">
        <v>0</v>
      </c>
      <c r="S60" s="81">
        <v>0</v>
      </c>
      <c r="T60" s="82">
        <f>IFERROR(S60/(O60+P60),"-")</f>
        <v>0</v>
      </c>
      <c r="U60" s="182"/>
      <c r="V60" s="84">
        <v>1</v>
      </c>
      <c r="W60" s="82">
        <f>IF(P60=0,"-",V60/P60)</f>
        <v>1</v>
      </c>
      <c r="X60" s="186">
        <v>0</v>
      </c>
      <c r="Y60" s="187">
        <f>IFERROR(X60/P60,"-")</f>
        <v>0</v>
      </c>
      <c r="Z60" s="187">
        <f>IFERROR(X60/V60,"-")</f>
        <v>0</v>
      </c>
      <c r="AA60" s="188"/>
      <c r="AB60" s="85"/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>
        <f>IF(P60=0,"",IF(BE60=0,"",(BE60/P60)))</f>
        <v>0</v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>
        <v>1</v>
      </c>
      <c r="BO60" s="120">
        <f>IF(P60=0,"",IF(BN60=0,"",(BN60/P60)))</f>
        <v>1</v>
      </c>
      <c r="BP60" s="121">
        <v>1</v>
      </c>
      <c r="BQ60" s="122">
        <f>IFERROR(BP60/BN60,"-")</f>
        <v>1</v>
      </c>
      <c r="BR60" s="123">
        <v>15000</v>
      </c>
      <c r="BS60" s="124">
        <f>IFERROR(BR60/BN60,"-")</f>
        <v>15000</v>
      </c>
      <c r="BT60" s="125"/>
      <c r="BU60" s="125"/>
      <c r="BV60" s="125">
        <v>1</v>
      </c>
      <c r="BW60" s="126"/>
      <c r="BX60" s="127">
        <f>IF(P60=0,"",IF(BW60=0,"",(BW60/P60)))</f>
        <v>0</v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1</v>
      </c>
      <c r="CP60" s="141">
        <v>0</v>
      </c>
      <c r="CQ60" s="141">
        <v>15000</v>
      </c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213</v>
      </c>
      <c r="C61" s="203"/>
      <c r="D61" s="203" t="s">
        <v>209</v>
      </c>
      <c r="E61" s="203" t="s">
        <v>210</v>
      </c>
      <c r="F61" s="203" t="s">
        <v>69</v>
      </c>
      <c r="G61" s="203"/>
      <c r="H61" s="90"/>
      <c r="I61" s="90"/>
      <c r="J61" s="188"/>
      <c r="K61" s="81">
        <v>3</v>
      </c>
      <c r="L61" s="81">
        <v>3</v>
      </c>
      <c r="M61" s="81">
        <v>0</v>
      </c>
      <c r="N61" s="91">
        <v>0</v>
      </c>
      <c r="O61" s="92">
        <v>0</v>
      </c>
      <c r="P61" s="93">
        <f>N61+O61</f>
        <v>0</v>
      </c>
      <c r="Q61" s="82" t="str">
        <f>IFERROR(P61/M61,"-")</f>
        <v>-</v>
      </c>
      <c r="R61" s="81">
        <v>0</v>
      </c>
      <c r="S61" s="81">
        <v>0</v>
      </c>
      <c r="T61" s="82" t="str">
        <f>IFERROR(S61/(O61+P61),"-")</f>
        <v>-</v>
      </c>
      <c r="U61" s="182"/>
      <c r="V61" s="84">
        <v>0</v>
      </c>
      <c r="W61" s="82" t="str">
        <f>IF(P61=0,"-",V61/P61)</f>
        <v>-</v>
      </c>
      <c r="X61" s="186">
        <v>0</v>
      </c>
      <c r="Y61" s="187" t="str">
        <f>IFERROR(X61/P61,"-")</f>
        <v>-</v>
      </c>
      <c r="Z61" s="187" t="str">
        <f>IFERROR(X61/V61,"-")</f>
        <v>-</v>
      </c>
      <c r="AA61" s="188"/>
      <c r="AB61" s="85"/>
      <c r="AC61" s="79"/>
      <c r="AD61" s="94"/>
      <c r="AE61" s="95" t="str">
        <f>IF(P61=0,"",IF(AD61=0,"",(AD61/P61)))</f>
        <v/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 t="str">
        <f>IF(P61=0,"",IF(AM61=0,"",(AM61/P61)))</f>
        <v/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 t="str">
        <f>IF(P61=0,"",IF(AV61=0,"",(AV61/P61)))</f>
        <v/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 t="str">
        <f>IF(P61=0,"",IF(BE61=0,"",(BE61/P61)))</f>
        <v/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/>
      <c r="BO61" s="120" t="str">
        <f>IF(P61=0,"",IF(BN61=0,"",(BN61/P61)))</f>
        <v/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/>
      <c r="BX61" s="127" t="str">
        <f>IF(P61=0,"",IF(BW61=0,"",(BW61/P61)))</f>
        <v/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 t="str">
        <f>IF(P61=0,"",IF(CF61=0,"",(CF61/P61)))</f>
        <v/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214</v>
      </c>
      <c r="C62" s="203"/>
      <c r="D62" s="203" t="s">
        <v>215</v>
      </c>
      <c r="E62" s="203" t="s">
        <v>216</v>
      </c>
      <c r="F62" s="203" t="s">
        <v>64</v>
      </c>
      <c r="G62" s="203" t="s">
        <v>118</v>
      </c>
      <c r="H62" s="90" t="s">
        <v>199</v>
      </c>
      <c r="I62" s="90" t="s">
        <v>200</v>
      </c>
      <c r="J62" s="188"/>
      <c r="K62" s="81">
        <v>0</v>
      </c>
      <c r="L62" s="81">
        <v>0</v>
      </c>
      <c r="M62" s="81">
        <v>0</v>
      </c>
      <c r="N62" s="91">
        <v>3</v>
      </c>
      <c r="O62" s="92">
        <v>0</v>
      </c>
      <c r="P62" s="93">
        <f>N62+O62</f>
        <v>3</v>
      </c>
      <c r="Q62" s="82" t="str">
        <f>IFERROR(P62/M62,"-")</f>
        <v>-</v>
      </c>
      <c r="R62" s="81">
        <v>0</v>
      </c>
      <c r="S62" s="81">
        <v>0</v>
      </c>
      <c r="T62" s="82">
        <f>IFERROR(S62/(O62+P62),"-")</f>
        <v>0</v>
      </c>
      <c r="U62" s="182"/>
      <c r="V62" s="84">
        <v>1</v>
      </c>
      <c r="W62" s="82">
        <f>IF(P62=0,"-",V62/P62)</f>
        <v>0.33333333333333</v>
      </c>
      <c r="X62" s="186">
        <v>3000</v>
      </c>
      <c r="Y62" s="187">
        <f>IFERROR(X62/P62,"-")</f>
        <v>1000</v>
      </c>
      <c r="Z62" s="187">
        <f>IFERROR(X62/V62,"-")</f>
        <v>3000</v>
      </c>
      <c r="AA62" s="188"/>
      <c r="AB62" s="85"/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>
        <v>1</v>
      </c>
      <c r="AW62" s="107">
        <f>IF(P62=0,"",IF(AV62=0,"",(AV62/P62)))</f>
        <v>0.33333333333333</v>
      </c>
      <c r="AX62" s="106"/>
      <c r="AY62" s="108">
        <f>IFERROR(AX62/AV62,"-")</f>
        <v>0</v>
      </c>
      <c r="AZ62" s="109"/>
      <c r="BA62" s="110">
        <f>IFERROR(AZ62/AV62,"-")</f>
        <v>0</v>
      </c>
      <c r="BB62" s="111"/>
      <c r="BC62" s="111"/>
      <c r="BD62" s="111"/>
      <c r="BE62" s="112"/>
      <c r="BF62" s="113">
        <f>IF(P62=0,"",IF(BE62=0,"",(BE62/P62)))</f>
        <v>0</v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/>
      <c r="BO62" s="120">
        <f>IF(P62=0,"",IF(BN62=0,"",(BN62/P62)))</f>
        <v>0</v>
      </c>
      <c r="BP62" s="121"/>
      <c r="BQ62" s="122" t="str">
        <f>IFERROR(BP62/BN62,"-")</f>
        <v>-</v>
      </c>
      <c r="BR62" s="123"/>
      <c r="BS62" s="124" t="str">
        <f>IFERROR(BR62/BN62,"-")</f>
        <v>-</v>
      </c>
      <c r="BT62" s="125"/>
      <c r="BU62" s="125"/>
      <c r="BV62" s="125"/>
      <c r="BW62" s="126">
        <v>2</v>
      </c>
      <c r="BX62" s="127">
        <f>IF(P62=0,"",IF(BW62=0,"",(BW62/P62)))</f>
        <v>0.66666666666667</v>
      </c>
      <c r="BY62" s="128">
        <v>1</v>
      </c>
      <c r="BZ62" s="129">
        <f>IFERROR(BY62/BW62,"-")</f>
        <v>0.5</v>
      </c>
      <c r="CA62" s="130">
        <v>3000</v>
      </c>
      <c r="CB62" s="131">
        <f>IFERROR(CA62/BW62,"-")</f>
        <v>1500</v>
      </c>
      <c r="CC62" s="132">
        <v>1</v>
      </c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1</v>
      </c>
      <c r="CP62" s="141">
        <v>3000</v>
      </c>
      <c r="CQ62" s="141">
        <v>3000</v>
      </c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217</v>
      </c>
      <c r="C63" s="203"/>
      <c r="D63" s="203" t="s">
        <v>218</v>
      </c>
      <c r="E63" s="203" t="s">
        <v>219</v>
      </c>
      <c r="F63" s="203" t="s">
        <v>64</v>
      </c>
      <c r="G63" s="203"/>
      <c r="H63" s="90" t="s">
        <v>199</v>
      </c>
      <c r="I63" s="90" t="s">
        <v>202</v>
      </c>
      <c r="J63" s="188"/>
      <c r="K63" s="81">
        <v>0</v>
      </c>
      <c r="L63" s="81">
        <v>0</v>
      </c>
      <c r="M63" s="81">
        <v>0</v>
      </c>
      <c r="N63" s="91">
        <v>0</v>
      </c>
      <c r="O63" s="92">
        <v>0</v>
      </c>
      <c r="P63" s="93">
        <f>N63+O63</f>
        <v>0</v>
      </c>
      <c r="Q63" s="82" t="str">
        <f>IFERROR(P63/M63,"-")</f>
        <v>-</v>
      </c>
      <c r="R63" s="81">
        <v>0</v>
      </c>
      <c r="S63" s="81">
        <v>0</v>
      </c>
      <c r="T63" s="82" t="str">
        <f>IFERROR(S63/(O63+P63),"-")</f>
        <v>-</v>
      </c>
      <c r="U63" s="182"/>
      <c r="V63" s="84">
        <v>0</v>
      </c>
      <c r="W63" s="82" t="str">
        <f>IF(P63=0,"-",V63/P63)</f>
        <v>-</v>
      </c>
      <c r="X63" s="186">
        <v>0</v>
      </c>
      <c r="Y63" s="187" t="str">
        <f>IFERROR(X63/P63,"-")</f>
        <v>-</v>
      </c>
      <c r="Z63" s="187" t="str">
        <f>IFERROR(X63/V63,"-")</f>
        <v>-</v>
      </c>
      <c r="AA63" s="188"/>
      <c r="AB63" s="85"/>
      <c r="AC63" s="79"/>
      <c r="AD63" s="94"/>
      <c r="AE63" s="95" t="str">
        <f>IF(P63=0,"",IF(AD63=0,"",(AD63/P63)))</f>
        <v/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 t="str">
        <f>IF(P63=0,"",IF(AM63=0,"",(AM63/P63)))</f>
        <v/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 t="str">
        <f>IF(P63=0,"",IF(AV63=0,"",(AV63/P63)))</f>
        <v/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 t="str">
        <f>IF(P63=0,"",IF(BE63=0,"",(BE63/P63)))</f>
        <v/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/>
      <c r="BO63" s="120" t="str">
        <f>IF(P63=0,"",IF(BN63=0,"",(BN63/P63)))</f>
        <v/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/>
      <c r="BX63" s="127" t="str">
        <f>IF(P63=0,"",IF(BW63=0,"",(BW63/P63)))</f>
        <v/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 t="str">
        <f>IF(P63=0,"",IF(CF63=0,"",(CF63/P63)))</f>
        <v/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220</v>
      </c>
      <c r="C64" s="203"/>
      <c r="D64" s="203" t="s">
        <v>221</v>
      </c>
      <c r="E64" s="203" t="s">
        <v>222</v>
      </c>
      <c r="F64" s="203" t="s">
        <v>64</v>
      </c>
      <c r="G64" s="203"/>
      <c r="H64" s="90" t="s">
        <v>199</v>
      </c>
      <c r="I64" s="90" t="s">
        <v>206</v>
      </c>
      <c r="J64" s="188"/>
      <c r="K64" s="81">
        <v>0</v>
      </c>
      <c r="L64" s="81">
        <v>0</v>
      </c>
      <c r="M64" s="81">
        <v>0</v>
      </c>
      <c r="N64" s="91">
        <v>1</v>
      </c>
      <c r="O64" s="92">
        <v>0</v>
      </c>
      <c r="P64" s="93">
        <f>N64+O64</f>
        <v>1</v>
      </c>
      <c r="Q64" s="82" t="str">
        <f>IFERROR(P64/M64,"-")</f>
        <v>-</v>
      </c>
      <c r="R64" s="81">
        <v>0</v>
      </c>
      <c r="S64" s="81">
        <v>0</v>
      </c>
      <c r="T64" s="82">
        <f>IFERROR(S64/(O64+P64),"-")</f>
        <v>0</v>
      </c>
      <c r="U64" s="182"/>
      <c r="V64" s="84">
        <v>0</v>
      </c>
      <c r="W64" s="82">
        <f>IF(P64=0,"-",V64/P64)</f>
        <v>0</v>
      </c>
      <c r="X64" s="186">
        <v>0</v>
      </c>
      <c r="Y64" s="187">
        <f>IFERROR(X64/P64,"-")</f>
        <v>0</v>
      </c>
      <c r="Z64" s="187" t="str">
        <f>IFERROR(X64/V64,"-")</f>
        <v>-</v>
      </c>
      <c r="AA64" s="188"/>
      <c r="AB64" s="85"/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>
        <f>IF(P64=0,"",IF(BE64=0,"",(BE64/P64)))</f>
        <v>0</v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/>
      <c r="BO64" s="120">
        <f>IF(P64=0,"",IF(BN64=0,"",(BN64/P64)))</f>
        <v>0</v>
      </c>
      <c r="BP64" s="121"/>
      <c r="BQ64" s="122" t="str">
        <f>IFERROR(BP64/BN64,"-")</f>
        <v>-</v>
      </c>
      <c r="BR64" s="123"/>
      <c r="BS64" s="124" t="str">
        <f>IFERROR(BR64/BN64,"-")</f>
        <v>-</v>
      </c>
      <c r="BT64" s="125"/>
      <c r="BU64" s="125"/>
      <c r="BV64" s="125"/>
      <c r="BW64" s="126">
        <v>1</v>
      </c>
      <c r="BX64" s="127">
        <f>IF(P64=0,"",IF(BW64=0,"",(BW64/P64)))</f>
        <v>1</v>
      </c>
      <c r="BY64" s="128"/>
      <c r="BZ64" s="129">
        <f>IFERROR(BY64/BW64,"-")</f>
        <v>0</v>
      </c>
      <c r="CA64" s="130"/>
      <c r="CB64" s="131">
        <f>IFERROR(CA64/BW64,"-")</f>
        <v>0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223</v>
      </c>
      <c r="C65" s="203"/>
      <c r="D65" s="203" t="s">
        <v>224</v>
      </c>
      <c r="E65" s="203" t="s">
        <v>225</v>
      </c>
      <c r="F65" s="203" t="s">
        <v>64</v>
      </c>
      <c r="G65" s="203"/>
      <c r="H65" s="90" t="s">
        <v>199</v>
      </c>
      <c r="I65" s="204" t="s">
        <v>226</v>
      </c>
      <c r="J65" s="188"/>
      <c r="K65" s="81">
        <v>0</v>
      </c>
      <c r="L65" s="81">
        <v>0</v>
      </c>
      <c r="M65" s="81">
        <v>0</v>
      </c>
      <c r="N65" s="91">
        <v>3</v>
      </c>
      <c r="O65" s="92">
        <v>0</v>
      </c>
      <c r="P65" s="93">
        <f>N65+O65</f>
        <v>3</v>
      </c>
      <c r="Q65" s="82" t="str">
        <f>IFERROR(P65/M65,"-")</f>
        <v>-</v>
      </c>
      <c r="R65" s="81">
        <v>0</v>
      </c>
      <c r="S65" s="81">
        <v>2</v>
      </c>
      <c r="T65" s="82">
        <f>IFERROR(S65/(O65+P65),"-")</f>
        <v>0.66666666666667</v>
      </c>
      <c r="U65" s="182"/>
      <c r="V65" s="84">
        <v>0</v>
      </c>
      <c r="W65" s="82">
        <f>IF(P65=0,"-",V65/P65)</f>
        <v>0</v>
      </c>
      <c r="X65" s="186">
        <v>0</v>
      </c>
      <c r="Y65" s="187">
        <f>IFERROR(X65/P65,"-")</f>
        <v>0</v>
      </c>
      <c r="Z65" s="187" t="str">
        <f>IFERROR(X65/V65,"-")</f>
        <v>-</v>
      </c>
      <c r="AA65" s="188"/>
      <c r="AB65" s="85"/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>
        <f>IF(P65=0,"",IF(BE65=0,"",(BE65/P65)))</f>
        <v>0</v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>
        <v>1</v>
      </c>
      <c r="BO65" s="120">
        <f>IF(P65=0,"",IF(BN65=0,"",(BN65/P65)))</f>
        <v>0.33333333333333</v>
      </c>
      <c r="BP65" s="121"/>
      <c r="BQ65" s="122">
        <f>IFERROR(BP65/BN65,"-")</f>
        <v>0</v>
      </c>
      <c r="BR65" s="123"/>
      <c r="BS65" s="124">
        <f>IFERROR(BR65/BN65,"-")</f>
        <v>0</v>
      </c>
      <c r="BT65" s="125"/>
      <c r="BU65" s="125"/>
      <c r="BV65" s="125"/>
      <c r="BW65" s="126">
        <v>2</v>
      </c>
      <c r="BX65" s="127">
        <f>IF(P65=0,"",IF(BW65=0,"",(BW65/P65)))</f>
        <v>0.66666666666667</v>
      </c>
      <c r="BY65" s="128"/>
      <c r="BZ65" s="129">
        <f>IFERROR(BY65/BW65,"-")</f>
        <v>0</v>
      </c>
      <c r="CA65" s="130"/>
      <c r="CB65" s="131">
        <f>IFERROR(CA65/BW65,"-")</f>
        <v>0</v>
      </c>
      <c r="CC65" s="132"/>
      <c r="CD65" s="132"/>
      <c r="CE65" s="132"/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227</v>
      </c>
      <c r="C66" s="203"/>
      <c r="D66" s="203" t="s">
        <v>109</v>
      </c>
      <c r="E66" s="203" t="s">
        <v>109</v>
      </c>
      <c r="F66" s="203" t="s">
        <v>69</v>
      </c>
      <c r="G66" s="203"/>
      <c r="H66" s="90"/>
      <c r="I66" s="90"/>
      <c r="J66" s="188"/>
      <c r="K66" s="81">
        <v>7</v>
      </c>
      <c r="L66" s="81">
        <v>5</v>
      </c>
      <c r="M66" s="81">
        <v>3</v>
      </c>
      <c r="N66" s="91">
        <v>0</v>
      </c>
      <c r="O66" s="92">
        <v>0</v>
      </c>
      <c r="P66" s="93">
        <f>N66+O66</f>
        <v>0</v>
      </c>
      <c r="Q66" s="82">
        <f>IFERROR(P66/M66,"-")</f>
        <v>0</v>
      </c>
      <c r="R66" s="81">
        <v>0</v>
      </c>
      <c r="S66" s="81">
        <v>0</v>
      </c>
      <c r="T66" s="82" t="str">
        <f>IFERROR(S66/(O66+P66),"-")</f>
        <v>-</v>
      </c>
      <c r="U66" s="182"/>
      <c r="V66" s="84">
        <v>0</v>
      </c>
      <c r="W66" s="82" t="str">
        <f>IF(P66=0,"-",V66/P66)</f>
        <v>-</v>
      </c>
      <c r="X66" s="186">
        <v>0</v>
      </c>
      <c r="Y66" s="187" t="str">
        <f>IFERROR(X66/P66,"-")</f>
        <v>-</v>
      </c>
      <c r="Z66" s="187" t="str">
        <f>IFERROR(X66/V66,"-")</f>
        <v>-</v>
      </c>
      <c r="AA66" s="188"/>
      <c r="AB66" s="85"/>
      <c r="AC66" s="79"/>
      <c r="AD66" s="94"/>
      <c r="AE66" s="95" t="str">
        <f>IF(P66=0,"",IF(AD66=0,"",(AD66/P66)))</f>
        <v/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 t="str">
        <f>IF(P66=0,"",IF(AM66=0,"",(AM66/P66)))</f>
        <v/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 t="str">
        <f>IF(P66=0,"",IF(AV66=0,"",(AV66/P66)))</f>
        <v/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 t="str">
        <f>IF(P66=0,"",IF(BE66=0,"",(BE66/P66)))</f>
        <v/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/>
      <c r="BO66" s="120" t="str">
        <f>IF(P66=0,"",IF(BN66=0,"",(BN66/P66)))</f>
        <v/>
      </c>
      <c r="BP66" s="121"/>
      <c r="BQ66" s="122" t="str">
        <f>IFERROR(BP66/BN66,"-")</f>
        <v>-</v>
      </c>
      <c r="BR66" s="123"/>
      <c r="BS66" s="124" t="str">
        <f>IFERROR(BR66/BN66,"-")</f>
        <v>-</v>
      </c>
      <c r="BT66" s="125"/>
      <c r="BU66" s="125"/>
      <c r="BV66" s="125"/>
      <c r="BW66" s="126"/>
      <c r="BX66" s="127" t="str">
        <f>IF(P66=0,"",IF(BW66=0,"",(BW66/P66)))</f>
        <v/>
      </c>
      <c r="BY66" s="128"/>
      <c r="BZ66" s="129" t="str">
        <f>IFERROR(BY66/BW66,"-")</f>
        <v>-</v>
      </c>
      <c r="CA66" s="130"/>
      <c r="CB66" s="131" t="str">
        <f>IFERROR(CA66/BW66,"-")</f>
        <v>-</v>
      </c>
      <c r="CC66" s="132"/>
      <c r="CD66" s="132"/>
      <c r="CE66" s="132"/>
      <c r="CF66" s="133"/>
      <c r="CG66" s="134" t="str">
        <f>IF(P66=0,"",IF(CF66=0,"",(CF66/P66)))</f>
        <v/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228</v>
      </c>
      <c r="C67" s="203"/>
      <c r="D67" s="203" t="s">
        <v>229</v>
      </c>
      <c r="E67" s="203" t="s">
        <v>230</v>
      </c>
      <c r="F67" s="203" t="s">
        <v>64</v>
      </c>
      <c r="G67" s="203" t="s">
        <v>120</v>
      </c>
      <c r="H67" s="90" t="s">
        <v>199</v>
      </c>
      <c r="I67" s="90" t="s">
        <v>200</v>
      </c>
      <c r="J67" s="188"/>
      <c r="K67" s="81">
        <v>0</v>
      </c>
      <c r="L67" s="81">
        <v>0</v>
      </c>
      <c r="M67" s="81">
        <v>0</v>
      </c>
      <c r="N67" s="91">
        <v>3</v>
      </c>
      <c r="O67" s="92">
        <v>0</v>
      </c>
      <c r="P67" s="93">
        <f>N67+O67</f>
        <v>3</v>
      </c>
      <c r="Q67" s="82" t="str">
        <f>IFERROR(P67/M67,"-")</f>
        <v>-</v>
      </c>
      <c r="R67" s="81">
        <v>0</v>
      </c>
      <c r="S67" s="81">
        <v>1</v>
      </c>
      <c r="T67" s="82">
        <f>IFERROR(S67/(O67+P67),"-")</f>
        <v>0.33333333333333</v>
      </c>
      <c r="U67" s="182"/>
      <c r="V67" s="84">
        <v>0</v>
      </c>
      <c r="W67" s="82">
        <f>IF(P67=0,"-",V67/P67)</f>
        <v>0</v>
      </c>
      <c r="X67" s="186">
        <v>0</v>
      </c>
      <c r="Y67" s="187">
        <f>IFERROR(X67/P67,"-")</f>
        <v>0</v>
      </c>
      <c r="Z67" s="187" t="str">
        <f>IFERROR(X67/V67,"-")</f>
        <v>-</v>
      </c>
      <c r="AA67" s="188"/>
      <c r="AB67" s="85"/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>
        <v>1</v>
      </c>
      <c r="BF67" s="113">
        <f>IF(P67=0,"",IF(BE67=0,"",(BE67/P67)))</f>
        <v>0.33333333333333</v>
      </c>
      <c r="BG67" s="112"/>
      <c r="BH67" s="114">
        <f>IFERROR(BG67/BE67,"-")</f>
        <v>0</v>
      </c>
      <c r="BI67" s="115"/>
      <c r="BJ67" s="116">
        <f>IFERROR(BI67/BE67,"-")</f>
        <v>0</v>
      </c>
      <c r="BK67" s="117"/>
      <c r="BL67" s="117"/>
      <c r="BM67" s="117"/>
      <c r="BN67" s="119">
        <v>1</v>
      </c>
      <c r="BO67" s="120">
        <f>IF(P67=0,"",IF(BN67=0,"",(BN67/P67)))</f>
        <v>0.33333333333333</v>
      </c>
      <c r="BP67" s="121"/>
      <c r="BQ67" s="122">
        <f>IFERROR(BP67/BN67,"-")</f>
        <v>0</v>
      </c>
      <c r="BR67" s="123"/>
      <c r="BS67" s="124">
        <f>IFERROR(BR67/BN67,"-")</f>
        <v>0</v>
      </c>
      <c r="BT67" s="125"/>
      <c r="BU67" s="125"/>
      <c r="BV67" s="125"/>
      <c r="BW67" s="126">
        <v>1</v>
      </c>
      <c r="BX67" s="127">
        <f>IF(P67=0,"",IF(BW67=0,"",(BW67/P67)))</f>
        <v>0.33333333333333</v>
      </c>
      <c r="BY67" s="128"/>
      <c r="BZ67" s="129">
        <f>IFERROR(BY67/BW67,"-")</f>
        <v>0</v>
      </c>
      <c r="CA67" s="130"/>
      <c r="CB67" s="131">
        <f>IFERROR(CA67/BW67,"-")</f>
        <v>0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231</v>
      </c>
      <c r="C68" s="203"/>
      <c r="D68" s="203" t="s">
        <v>232</v>
      </c>
      <c r="E68" s="203" t="s">
        <v>233</v>
      </c>
      <c r="F68" s="203" t="s">
        <v>64</v>
      </c>
      <c r="G68" s="203"/>
      <c r="H68" s="90" t="s">
        <v>199</v>
      </c>
      <c r="I68" s="90" t="s">
        <v>202</v>
      </c>
      <c r="J68" s="188"/>
      <c r="K68" s="81">
        <v>0</v>
      </c>
      <c r="L68" s="81">
        <v>0</v>
      </c>
      <c r="M68" s="81">
        <v>0</v>
      </c>
      <c r="N68" s="91">
        <v>2</v>
      </c>
      <c r="O68" s="92">
        <v>0</v>
      </c>
      <c r="P68" s="93">
        <f>N68+O68</f>
        <v>2</v>
      </c>
      <c r="Q68" s="82" t="str">
        <f>IFERROR(P68/M68,"-")</f>
        <v>-</v>
      </c>
      <c r="R68" s="81">
        <v>0</v>
      </c>
      <c r="S68" s="81">
        <v>0</v>
      </c>
      <c r="T68" s="82">
        <f>IFERROR(S68/(O68+P68),"-")</f>
        <v>0</v>
      </c>
      <c r="U68" s="182"/>
      <c r="V68" s="84">
        <v>0</v>
      </c>
      <c r="W68" s="82">
        <f>IF(P68=0,"-",V68/P68)</f>
        <v>0</v>
      </c>
      <c r="X68" s="186">
        <v>0</v>
      </c>
      <c r="Y68" s="187">
        <f>IFERROR(X68/P68,"-")</f>
        <v>0</v>
      </c>
      <c r="Z68" s="187" t="str">
        <f>IFERROR(X68/V68,"-")</f>
        <v>-</v>
      </c>
      <c r="AA68" s="188"/>
      <c r="AB68" s="85"/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>
        <v>1</v>
      </c>
      <c r="AW68" s="107">
        <f>IF(P68=0,"",IF(AV68=0,"",(AV68/P68)))</f>
        <v>0.5</v>
      </c>
      <c r="AX68" s="106"/>
      <c r="AY68" s="108">
        <f>IFERROR(AX68/AV68,"-")</f>
        <v>0</v>
      </c>
      <c r="AZ68" s="109"/>
      <c r="BA68" s="110">
        <f>IFERROR(AZ68/AV68,"-")</f>
        <v>0</v>
      </c>
      <c r="BB68" s="111"/>
      <c r="BC68" s="111"/>
      <c r="BD68" s="111"/>
      <c r="BE68" s="112"/>
      <c r="BF68" s="113">
        <f>IF(P68=0,"",IF(BE68=0,"",(BE68/P68)))</f>
        <v>0</v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/>
      <c r="BO68" s="120">
        <f>IF(P68=0,"",IF(BN68=0,"",(BN68/P68)))</f>
        <v>0</v>
      </c>
      <c r="BP68" s="121"/>
      <c r="BQ68" s="122" t="str">
        <f>IFERROR(BP68/BN68,"-")</f>
        <v>-</v>
      </c>
      <c r="BR68" s="123"/>
      <c r="BS68" s="124" t="str">
        <f>IFERROR(BR68/BN68,"-")</f>
        <v>-</v>
      </c>
      <c r="BT68" s="125"/>
      <c r="BU68" s="125"/>
      <c r="BV68" s="125"/>
      <c r="BW68" s="126">
        <v>1</v>
      </c>
      <c r="BX68" s="127">
        <f>IF(P68=0,"",IF(BW68=0,"",(BW68/P68)))</f>
        <v>0.5</v>
      </c>
      <c r="BY68" s="128"/>
      <c r="BZ68" s="129">
        <f>IFERROR(BY68/BW68,"-")</f>
        <v>0</v>
      </c>
      <c r="CA68" s="130"/>
      <c r="CB68" s="131">
        <f>IFERROR(CA68/BW68,"-")</f>
        <v>0</v>
      </c>
      <c r="CC68" s="132"/>
      <c r="CD68" s="132"/>
      <c r="CE68" s="132"/>
      <c r="CF68" s="133"/>
      <c r="CG68" s="134">
        <f>IF(P68=0,"",IF(CF68=0,"",(CF68/P68)))</f>
        <v>0</v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234</v>
      </c>
      <c r="C69" s="203"/>
      <c r="D69" s="203" t="s">
        <v>235</v>
      </c>
      <c r="E69" s="203" t="s">
        <v>236</v>
      </c>
      <c r="F69" s="203" t="s">
        <v>64</v>
      </c>
      <c r="G69" s="203"/>
      <c r="H69" s="90" t="s">
        <v>199</v>
      </c>
      <c r="I69" s="90" t="s">
        <v>206</v>
      </c>
      <c r="J69" s="188"/>
      <c r="K69" s="81">
        <v>0</v>
      </c>
      <c r="L69" s="81">
        <v>0</v>
      </c>
      <c r="M69" s="81">
        <v>0</v>
      </c>
      <c r="N69" s="91">
        <v>1</v>
      </c>
      <c r="O69" s="92">
        <v>0</v>
      </c>
      <c r="P69" s="93">
        <f>N69+O69</f>
        <v>1</v>
      </c>
      <c r="Q69" s="82" t="str">
        <f>IFERROR(P69/M69,"-")</f>
        <v>-</v>
      </c>
      <c r="R69" s="81">
        <v>0</v>
      </c>
      <c r="S69" s="81">
        <v>0</v>
      </c>
      <c r="T69" s="82">
        <f>IFERROR(S69/(O69+P69),"-")</f>
        <v>0</v>
      </c>
      <c r="U69" s="182"/>
      <c r="V69" s="84">
        <v>1</v>
      </c>
      <c r="W69" s="82">
        <f>IF(P69=0,"-",V69/P69)</f>
        <v>1</v>
      </c>
      <c r="X69" s="186">
        <v>0</v>
      </c>
      <c r="Y69" s="187">
        <f>IFERROR(X69/P69,"-")</f>
        <v>0</v>
      </c>
      <c r="Z69" s="187">
        <f>IFERROR(X69/V69,"-")</f>
        <v>0</v>
      </c>
      <c r="AA69" s="188"/>
      <c r="AB69" s="85"/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/>
      <c r="BF69" s="113">
        <f>IF(P69=0,"",IF(BE69=0,"",(BE69/P69)))</f>
        <v>0</v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/>
      <c r="BO69" s="120">
        <f>IF(P69=0,"",IF(BN69=0,"",(BN69/P69)))</f>
        <v>0</v>
      </c>
      <c r="BP69" s="121"/>
      <c r="BQ69" s="122" t="str">
        <f>IFERROR(BP69/BN69,"-")</f>
        <v>-</v>
      </c>
      <c r="BR69" s="123"/>
      <c r="BS69" s="124" t="str">
        <f>IFERROR(BR69/BN69,"-")</f>
        <v>-</v>
      </c>
      <c r="BT69" s="125"/>
      <c r="BU69" s="125"/>
      <c r="BV69" s="125"/>
      <c r="BW69" s="126">
        <v>1</v>
      </c>
      <c r="BX69" s="127">
        <f>IF(P69=0,"",IF(BW69=0,"",(BW69/P69)))</f>
        <v>1</v>
      </c>
      <c r="BY69" s="128">
        <v>1</v>
      </c>
      <c r="BZ69" s="129">
        <f>IFERROR(BY69/BW69,"-")</f>
        <v>1</v>
      </c>
      <c r="CA69" s="130">
        <v>3000</v>
      </c>
      <c r="CB69" s="131">
        <f>IFERROR(CA69/BW69,"-")</f>
        <v>3000</v>
      </c>
      <c r="CC69" s="132">
        <v>1</v>
      </c>
      <c r="CD69" s="132"/>
      <c r="CE69" s="132"/>
      <c r="CF69" s="133"/>
      <c r="CG69" s="134">
        <f>IF(P69=0,"",IF(CF69=0,"",(CF69/P69)))</f>
        <v>0</v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1</v>
      </c>
      <c r="CP69" s="141">
        <v>0</v>
      </c>
      <c r="CQ69" s="141">
        <v>3000</v>
      </c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237</v>
      </c>
      <c r="C70" s="203"/>
      <c r="D70" s="203" t="s">
        <v>238</v>
      </c>
      <c r="E70" s="203" t="s">
        <v>239</v>
      </c>
      <c r="F70" s="203" t="s">
        <v>64</v>
      </c>
      <c r="G70" s="203"/>
      <c r="H70" s="90" t="s">
        <v>199</v>
      </c>
      <c r="I70" s="204" t="s">
        <v>226</v>
      </c>
      <c r="J70" s="188"/>
      <c r="K70" s="81">
        <v>0</v>
      </c>
      <c r="L70" s="81">
        <v>0</v>
      </c>
      <c r="M70" s="81">
        <v>0</v>
      </c>
      <c r="N70" s="91">
        <v>2</v>
      </c>
      <c r="O70" s="92">
        <v>0</v>
      </c>
      <c r="P70" s="93">
        <f>N70+O70</f>
        <v>2</v>
      </c>
      <c r="Q70" s="82" t="str">
        <f>IFERROR(P70/M70,"-")</f>
        <v>-</v>
      </c>
      <c r="R70" s="81">
        <v>0</v>
      </c>
      <c r="S70" s="81">
        <v>1</v>
      </c>
      <c r="T70" s="82">
        <f>IFERROR(S70/(O70+P70),"-")</f>
        <v>0.5</v>
      </c>
      <c r="U70" s="182"/>
      <c r="V70" s="84">
        <v>1</v>
      </c>
      <c r="W70" s="82">
        <f>IF(P70=0,"-",V70/P70)</f>
        <v>0.5</v>
      </c>
      <c r="X70" s="186">
        <v>29000</v>
      </c>
      <c r="Y70" s="187">
        <f>IFERROR(X70/P70,"-")</f>
        <v>14500</v>
      </c>
      <c r="Z70" s="187">
        <f>IFERROR(X70/V70,"-")</f>
        <v>29000</v>
      </c>
      <c r="AA70" s="188"/>
      <c r="AB70" s="85"/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/>
      <c r="BF70" s="113">
        <f>IF(P70=0,"",IF(BE70=0,"",(BE70/P70)))</f>
        <v>0</v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>
        <v>2</v>
      </c>
      <c r="BO70" s="120">
        <f>IF(P70=0,"",IF(BN70=0,"",(BN70/P70)))</f>
        <v>1</v>
      </c>
      <c r="BP70" s="121">
        <v>1</v>
      </c>
      <c r="BQ70" s="122">
        <f>IFERROR(BP70/BN70,"-")</f>
        <v>0.5</v>
      </c>
      <c r="BR70" s="123">
        <v>29000</v>
      </c>
      <c r="BS70" s="124">
        <f>IFERROR(BR70/BN70,"-")</f>
        <v>14500</v>
      </c>
      <c r="BT70" s="125"/>
      <c r="BU70" s="125"/>
      <c r="BV70" s="125">
        <v>1</v>
      </c>
      <c r="BW70" s="126"/>
      <c r="BX70" s="127">
        <f>IF(P70=0,"",IF(BW70=0,"",(BW70/P70)))</f>
        <v>0</v>
      </c>
      <c r="BY70" s="128"/>
      <c r="BZ70" s="129" t="str">
        <f>IFERROR(BY70/BW70,"-")</f>
        <v>-</v>
      </c>
      <c r="CA70" s="130"/>
      <c r="CB70" s="131" t="str">
        <f>IFERROR(CA70/BW70,"-")</f>
        <v>-</v>
      </c>
      <c r="CC70" s="132"/>
      <c r="CD70" s="132"/>
      <c r="CE70" s="132"/>
      <c r="CF70" s="133"/>
      <c r="CG70" s="134">
        <f>IF(P70=0,"",IF(CF70=0,"",(CF70/P70)))</f>
        <v>0</v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1</v>
      </c>
      <c r="CP70" s="141">
        <v>29000</v>
      </c>
      <c r="CQ70" s="141">
        <v>29000</v>
      </c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/>
      <c r="B71" s="203" t="s">
        <v>240</v>
      </c>
      <c r="C71" s="203"/>
      <c r="D71" s="203" t="s">
        <v>109</v>
      </c>
      <c r="E71" s="203" t="s">
        <v>109</v>
      </c>
      <c r="F71" s="203" t="s">
        <v>69</v>
      </c>
      <c r="G71" s="203"/>
      <c r="H71" s="90"/>
      <c r="I71" s="90"/>
      <c r="J71" s="188"/>
      <c r="K71" s="81">
        <v>8</v>
      </c>
      <c r="L71" s="81">
        <v>7</v>
      </c>
      <c r="M71" s="81">
        <v>3</v>
      </c>
      <c r="N71" s="91">
        <v>2</v>
      </c>
      <c r="O71" s="92">
        <v>0</v>
      </c>
      <c r="P71" s="93">
        <f>N71+O71</f>
        <v>2</v>
      </c>
      <c r="Q71" s="82">
        <f>IFERROR(P71/M71,"-")</f>
        <v>0.66666666666667</v>
      </c>
      <c r="R71" s="81">
        <v>0</v>
      </c>
      <c r="S71" s="81">
        <v>0</v>
      </c>
      <c r="T71" s="82">
        <f>IFERROR(S71/(O71+P71),"-")</f>
        <v>0</v>
      </c>
      <c r="U71" s="182"/>
      <c r="V71" s="84">
        <v>0</v>
      </c>
      <c r="W71" s="82">
        <f>IF(P71=0,"-",V71/P71)</f>
        <v>0</v>
      </c>
      <c r="X71" s="186">
        <v>0</v>
      </c>
      <c r="Y71" s="187">
        <f>IFERROR(X71/P71,"-")</f>
        <v>0</v>
      </c>
      <c r="Z71" s="187" t="str">
        <f>IFERROR(X71/V71,"-")</f>
        <v>-</v>
      </c>
      <c r="AA71" s="188"/>
      <c r="AB71" s="85"/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>
        <v>1</v>
      </c>
      <c r="AW71" s="107">
        <f>IF(P71=0,"",IF(AV71=0,"",(AV71/P71)))</f>
        <v>0.5</v>
      </c>
      <c r="AX71" s="106"/>
      <c r="AY71" s="108">
        <f>IFERROR(AX71/AV71,"-")</f>
        <v>0</v>
      </c>
      <c r="AZ71" s="109"/>
      <c r="BA71" s="110">
        <f>IFERROR(AZ71/AV71,"-")</f>
        <v>0</v>
      </c>
      <c r="BB71" s="111"/>
      <c r="BC71" s="111"/>
      <c r="BD71" s="111"/>
      <c r="BE71" s="112"/>
      <c r="BF71" s="113">
        <f>IF(P71=0,"",IF(BE71=0,"",(BE71/P71)))</f>
        <v>0</v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>
        <v>1</v>
      </c>
      <c r="BO71" s="120">
        <f>IF(P71=0,"",IF(BN71=0,"",(BN71/P71)))</f>
        <v>0.5</v>
      </c>
      <c r="BP71" s="121"/>
      <c r="BQ71" s="122">
        <f>IFERROR(BP71/BN71,"-")</f>
        <v>0</v>
      </c>
      <c r="BR71" s="123"/>
      <c r="BS71" s="124">
        <f>IFERROR(BR71/BN71,"-")</f>
        <v>0</v>
      </c>
      <c r="BT71" s="125"/>
      <c r="BU71" s="125"/>
      <c r="BV71" s="125"/>
      <c r="BW71" s="126"/>
      <c r="BX71" s="127">
        <f>IF(P71=0,"",IF(BW71=0,"",(BW71/P71)))</f>
        <v>0</v>
      </c>
      <c r="BY71" s="128"/>
      <c r="BZ71" s="129" t="str">
        <f>IFERROR(BY71/BW71,"-")</f>
        <v>-</v>
      </c>
      <c r="CA71" s="130"/>
      <c r="CB71" s="131" t="str">
        <f>IFERROR(CA71/BW71,"-")</f>
        <v>-</v>
      </c>
      <c r="CC71" s="132"/>
      <c r="CD71" s="132"/>
      <c r="CE71" s="132"/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0</v>
      </c>
      <c r="CP71" s="141">
        <v>0</v>
      </c>
      <c r="CQ71" s="141"/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>
        <f>AB72</f>
        <v>0</v>
      </c>
      <c r="B72" s="203" t="s">
        <v>241</v>
      </c>
      <c r="C72" s="203"/>
      <c r="D72" s="203" t="s">
        <v>242</v>
      </c>
      <c r="E72" s="203"/>
      <c r="F72" s="203" t="s">
        <v>92</v>
      </c>
      <c r="G72" s="203" t="s">
        <v>120</v>
      </c>
      <c r="H72" s="90" t="s">
        <v>243</v>
      </c>
      <c r="I72" s="90" t="s">
        <v>244</v>
      </c>
      <c r="J72" s="188">
        <v>100000</v>
      </c>
      <c r="K72" s="81">
        <v>0</v>
      </c>
      <c r="L72" s="81">
        <v>0</v>
      </c>
      <c r="M72" s="81">
        <v>9</v>
      </c>
      <c r="N72" s="91">
        <v>0</v>
      </c>
      <c r="O72" s="92">
        <v>0</v>
      </c>
      <c r="P72" s="93">
        <f>N72+O72</f>
        <v>0</v>
      </c>
      <c r="Q72" s="82">
        <f>IFERROR(P72/M72,"-")</f>
        <v>0</v>
      </c>
      <c r="R72" s="81">
        <v>0</v>
      </c>
      <c r="S72" s="81">
        <v>0</v>
      </c>
      <c r="T72" s="82" t="str">
        <f>IFERROR(S72/(O72+P72),"-")</f>
        <v>-</v>
      </c>
      <c r="U72" s="182" t="str">
        <f>IFERROR(J72/SUM(P72:P75),"-")</f>
        <v>-</v>
      </c>
      <c r="V72" s="84">
        <v>0</v>
      </c>
      <c r="W72" s="82" t="str">
        <f>IF(P72=0,"-",V72/P72)</f>
        <v>-</v>
      </c>
      <c r="X72" s="186">
        <v>0</v>
      </c>
      <c r="Y72" s="187" t="str">
        <f>IFERROR(X72/P72,"-")</f>
        <v>-</v>
      </c>
      <c r="Z72" s="187" t="str">
        <f>IFERROR(X72/V72,"-")</f>
        <v>-</v>
      </c>
      <c r="AA72" s="188">
        <f>SUM(X72:X75)-SUM(J72:J75)</f>
        <v>-100000</v>
      </c>
      <c r="AB72" s="85">
        <f>SUM(X72:X75)/SUM(J72:J75)</f>
        <v>0</v>
      </c>
      <c r="AC72" s="79"/>
      <c r="AD72" s="94"/>
      <c r="AE72" s="95" t="str">
        <f>IF(P72=0,"",IF(AD72=0,"",(AD72/P72)))</f>
        <v/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 t="str">
        <f>IF(P72=0,"",IF(AM72=0,"",(AM72/P72)))</f>
        <v/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 t="str">
        <f>IF(P72=0,"",IF(AV72=0,"",(AV72/P72)))</f>
        <v/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/>
      <c r="BF72" s="113" t="str">
        <f>IF(P72=0,"",IF(BE72=0,"",(BE72/P72)))</f>
        <v/>
      </c>
      <c r="BG72" s="112"/>
      <c r="BH72" s="114" t="str">
        <f>IFERROR(BG72/BE72,"-")</f>
        <v>-</v>
      </c>
      <c r="BI72" s="115"/>
      <c r="BJ72" s="116" t="str">
        <f>IFERROR(BI72/BE72,"-")</f>
        <v>-</v>
      </c>
      <c r="BK72" s="117"/>
      <c r="BL72" s="117"/>
      <c r="BM72" s="117"/>
      <c r="BN72" s="119"/>
      <c r="BO72" s="120" t="str">
        <f>IF(P72=0,"",IF(BN72=0,"",(BN72/P72)))</f>
        <v/>
      </c>
      <c r="BP72" s="121"/>
      <c r="BQ72" s="122" t="str">
        <f>IFERROR(BP72/BN72,"-")</f>
        <v>-</v>
      </c>
      <c r="BR72" s="123"/>
      <c r="BS72" s="124" t="str">
        <f>IFERROR(BR72/BN72,"-")</f>
        <v>-</v>
      </c>
      <c r="BT72" s="125"/>
      <c r="BU72" s="125"/>
      <c r="BV72" s="125"/>
      <c r="BW72" s="126"/>
      <c r="BX72" s="127" t="str">
        <f>IF(P72=0,"",IF(BW72=0,"",(BW72/P72)))</f>
        <v/>
      </c>
      <c r="BY72" s="128"/>
      <c r="BZ72" s="129" t="str">
        <f>IFERROR(BY72/BW72,"-")</f>
        <v>-</v>
      </c>
      <c r="CA72" s="130"/>
      <c r="CB72" s="131" t="str">
        <f>IFERROR(CA72/BW72,"-")</f>
        <v>-</v>
      </c>
      <c r="CC72" s="132"/>
      <c r="CD72" s="132"/>
      <c r="CE72" s="132"/>
      <c r="CF72" s="133"/>
      <c r="CG72" s="134" t="str">
        <f>IF(P72=0,"",IF(CF72=0,"",(CF72/P72)))</f>
        <v/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0</v>
      </c>
      <c r="CP72" s="141">
        <v>0</v>
      </c>
      <c r="CQ72" s="141"/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/>
      <c r="B73" s="203" t="s">
        <v>245</v>
      </c>
      <c r="C73" s="203"/>
      <c r="D73" s="203" t="s">
        <v>242</v>
      </c>
      <c r="E73" s="203"/>
      <c r="F73" s="203" t="s">
        <v>69</v>
      </c>
      <c r="G73" s="203"/>
      <c r="H73" s="90"/>
      <c r="I73" s="90"/>
      <c r="J73" s="188"/>
      <c r="K73" s="81">
        <v>0</v>
      </c>
      <c r="L73" s="81">
        <v>0</v>
      </c>
      <c r="M73" s="81">
        <v>0</v>
      </c>
      <c r="N73" s="91">
        <v>0</v>
      </c>
      <c r="O73" s="92">
        <v>0</v>
      </c>
      <c r="P73" s="93">
        <f>N73+O73</f>
        <v>0</v>
      </c>
      <c r="Q73" s="82" t="str">
        <f>IFERROR(P73/M73,"-")</f>
        <v>-</v>
      </c>
      <c r="R73" s="81">
        <v>0</v>
      </c>
      <c r="S73" s="81">
        <v>0</v>
      </c>
      <c r="T73" s="82" t="str">
        <f>IFERROR(S73/(O73+P73),"-")</f>
        <v>-</v>
      </c>
      <c r="U73" s="182"/>
      <c r="V73" s="84">
        <v>0</v>
      </c>
      <c r="W73" s="82" t="str">
        <f>IF(P73=0,"-",V73/P73)</f>
        <v>-</v>
      </c>
      <c r="X73" s="186">
        <v>0</v>
      </c>
      <c r="Y73" s="187" t="str">
        <f>IFERROR(X73/P73,"-")</f>
        <v>-</v>
      </c>
      <c r="Z73" s="187" t="str">
        <f>IFERROR(X73/V73,"-")</f>
        <v>-</v>
      </c>
      <c r="AA73" s="188"/>
      <c r="AB73" s="85"/>
      <c r="AC73" s="79"/>
      <c r="AD73" s="94"/>
      <c r="AE73" s="95" t="str">
        <f>IF(P73=0,"",IF(AD73=0,"",(AD73/P73)))</f>
        <v/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 t="str">
        <f>IF(P73=0,"",IF(AM73=0,"",(AM73/P73)))</f>
        <v/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 t="str">
        <f>IF(P73=0,"",IF(AV73=0,"",(AV73/P73)))</f>
        <v/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/>
      <c r="BF73" s="113" t="str">
        <f>IF(P73=0,"",IF(BE73=0,"",(BE73/P73)))</f>
        <v/>
      </c>
      <c r="BG73" s="112"/>
      <c r="BH73" s="114" t="str">
        <f>IFERROR(BG73/BE73,"-")</f>
        <v>-</v>
      </c>
      <c r="BI73" s="115"/>
      <c r="BJ73" s="116" t="str">
        <f>IFERROR(BI73/BE73,"-")</f>
        <v>-</v>
      </c>
      <c r="BK73" s="117"/>
      <c r="BL73" s="117"/>
      <c r="BM73" s="117"/>
      <c r="BN73" s="119"/>
      <c r="BO73" s="120" t="str">
        <f>IF(P73=0,"",IF(BN73=0,"",(BN73/P73)))</f>
        <v/>
      </c>
      <c r="BP73" s="121"/>
      <c r="BQ73" s="122" t="str">
        <f>IFERROR(BP73/BN73,"-")</f>
        <v>-</v>
      </c>
      <c r="BR73" s="123"/>
      <c r="BS73" s="124" t="str">
        <f>IFERROR(BR73/BN73,"-")</f>
        <v>-</v>
      </c>
      <c r="BT73" s="125"/>
      <c r="BU73" s="125"/>
      <c r="BV73" s="125"/>
      <c r="BW73" s="126"/>
      <c r="BX73" s="127" t="str">
        <f>IF(P73=0,"",IF(BW73=0,"",(BW73/P73)))</f>
        <v/>
      </c>
      <c r="BY73" s="128"/>
      <c r="BZ73" s="129" t="str">
        <f>IFERROR(BY73/BW73,"-")</f>
        <v>-</v>
      </c>
      <c r="CA73" s="130"/>
      <c r="CB73" s="131" t="str">
        <f>IFERROR(CA73/BW73,"-")</f>
        <v>-</v>
      </c>
      <c r="CC73" s="132"/>
      <c r="CD73" s="132"/>
      <c r="CE73" s="132"/>
      <c r="CF73" s="133"/>
      <c r="CG73" s="134" t="str">
        <f>IF(P73=0,"",IF(CF73=0,"",(CF73/P73)))</f>
        <v/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0</v>
      </c>
      <c r="CP73" s="141">
        <v>0</v>
      </c>
      <c r="CQ73" s="141"/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/>
      <c r="B74" s="203" t="s">
        <v>246</v>
      </c>
      <c r="C74" s="203"/>
      <c r="D74" s="203" t="s">
        <v>242</v>
      </c>
      <c r="E74" s="203"/>
      <c r="F74" s="203" t="s">
        <v>92</v>
      </c>
      <c r="G74" s="203"/>
      <c r="H74" s="90" t="s">
        <v>247</v>
      </c>
      <c r="I74" s="90"/>
      <c r="J74" s="188"/>
      <c r="K74" s="81">
        <v>4</v>
      </c>
      <c r="L74" s="81">
        <v>0</v>
      </c>
      <c r="M74" s="81">
        <v>15</v>
      </c>
      <c r="N74" s="91">
        <v>0</v>
      </c>
      <c r="O74" s="92">
        <v>0</v>
      </c>
      <c r="P74" s="93">
        <f>N74+O74</f>
        <v>0</v>
      </c>
      <c r="Q74" s="82">
        <f>IFERROR(P74/M74,"-")</f>
        <v>0</v>
      </c>
      <c r="R74" s="81">
        <v>0</v>
      </c>
      <c r="S74" s="81">
        <v>0</v>
      </c>
      <c r="T74" s="82" t="str">
        <f>IFERROR(S74/(O74+P74),"-")</f>
        <v>-</v>
      </c>
      <c r="U74" s="182"/>
      <c r="V74" s="84">
        <v>0</v>
      </c>
      <c r="W74" s="82" t="str">
        <f>IF(P74=0,"-",V74/P74)</f>
        <v>-</v>
      </c>
      <c r="X74" s="186">
        <v>0</v>
      </c>
      <c r="Y74" s="187" t="str">
        <f>IFERROR(X74/P74,"-")</f>
        <v>-</v>
      </c>
      <c r="Z74" s="187" t="str">
        <f>IFERROR(X74/V74,"-")</f>
        <v>-</v>
      </c>
      <c r="AA74" s="188"/>
      <c r="AB74" s="85"/>
      <c r="AC74" s="79"/>
      <c r="AD74" s="94"/>
      <c r="AE74" s="95" t="str">
        <f>IF(P74=0,"",IF(AD74=0,"",(AD74/P74)))</f>
        <v/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 t="str">
        <f>IF(P74=0,"",IF(AM74=0,"",(AM74/P74)))</f>
        <v/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/>
      <c r="AW74" s="107" t="str">
        <f>IF(P74=0,"",IF(AV74=0,"",(AV74/P74)))</f>
        <v/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/>
      <c r="BF74" s="113" t="str">
        <f>IF(P74=0,"",IF(BE74=0,"",(BE74/P74)))</f>
        <v/>
      </c>
      <c r="BG74" s="112"/>
      <c r="BH74" s="114" t="str">
        <f>IFERROR(BG74/BE74,"-")</f>
        <v>-</v>
      </c>
      <c r="BI74" s="115"/>
      <c r="BJ74" s="116" t="str">
        <f>IFERROR(BI74/BE74,"-")</f>
        <v>-</v>
      </c>
      <c r="BK74" s="117"/>
      <c r="BL74" s="117"/>
      <c r="BM74" s="117"/>
      <c r="BN74" s="119"/>
      <c r="BO74" s="120" t="str">
        <f>IF(P74=0,"",IF(BN74=0,"",(BN74/P74)))</f>
        <v/>
      </c>
      <c r="BP74" s="121"/>
      <c r="BQ74" s="122" t="str">
        <f>IFERROR(BP74/BN74,"-")</f>
        <v>-</v>
      </c>
      <c r="BR74" s="123"/>
      <c r="BS74" s="124" t="str">
        <f>IFERROR(BR74/BN74,"-")</f>
        <v>-</v>
      </c>
      <c r="BT74" s="125"/>
      <c r="BU74" s="125"/>
      <c r="BV74" s="125"/>
      <c r="BW74" s="126"/>
      <c r="BX74" s="127" t="str">
        <f>IF(P74=0,"",IF(BW74=0,"",(BW74/P74)))</f>
        <v/>
      </c>
      <c r="BY74" s="128"/>
      <c r="BZ74" s="129" t="str">
        <f>IFERROR(BY74/BW74,"-")</f>
        <v>-</v>
      </c>
      <c r="CA74" s="130"/>
      <c r="CB74" s="131" t="str">
        <f>IFERROR(CA74/BW74,"-")</f>
        <v>-</v>
      </c>
      <c r="CC74" s="132"/>
      <c r="CD74" s="132"/>
      <c r="CE74" s="132"/>
      <c r="CF74" s="133"/>
      <c r="CG74" s="134" t="str">
        <f>IF(P74=0,"",IF(CF74=0,"",(CF74/P74)))</f>
        <v/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0</v>
      </c>
      <c r="CP74" s="141">
        <v>0</v>
      </c>
      <c r="CQ74" s="141"/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/>
      <c r="B75" s="203" t="s">
        <v>248</v>
      </c>
      <c r="C75" s="203"/>
      <c r="D75" s="203" t="s">
        <v>242</v>
      </c>
      <c r="E75" s="203"/>
      <c r="F75" s="203" t="s">
        <v>69</v>
      </c>
      <c r="G75" s="203"/>
      <c r="H75" s="90"/>
      <c r="I75" s="90"/>
      <c r="J75" s="188"/>
      <c r="K75" s="81">
        <v>2</v>
      </c>
      <c r="L75" s="81">
        <v>2</v>
      </c>
      <c r="M75" s="81">
        <v>0</v>
      </c>
      <c r="N75" s="91">
        <v>0</v>
      </c>
      <c r="O75" s="92">
        <v>0</v>
      </c>
      <c r="P75" s="93">
        <f>N75+O75</f>
        <v>0</v>
      </c>
      <c r="Q75" s="82" t="str">
        <f>IFERROR(P75/M75,"-")</f>
        <v>-</v>
      </c>
      <c r="R75" s="81">
        <v>0</v>
      </c>
      <c r="S75" s="81">
        <v>0</v>
      </c>
      <c r="T75" s="82" t="str">
        <f>IFERROR(S75/(O75+P75),"-")</f>
        <v>-</v>
      </c>
      <c r="U75" s="182"/>
      <c r="V75" s="84">
        <v>0</v>
      </c>
      <c r="W75" s="82" t="str">
        <f>IF(P75=0,"-",V75/P75)</f>
        <v>-</v>
      </c>
      <c r="X75" s="186">
        <v>0</v>
      </c>
      <c r="Y75" s="187" t="str">
        <f>IFERROR(X75/P75,"-")</f>
        <v>-</v>
      </c>
      <c r="Z75" s="187" t="str">
        <f>IFERROR(X75/V75,"-")</f>
        <v>-</v>
      </c>
      <c r="AA75" s="188"/>
      <c r="AB75" s="85"/>
      <c r="AC75" s="79"/>
      <c r="AD75" s="94"/>
      <c r="AE75" s="95" t="str">
        <f>IF(P75=0,"",IF(AD75=0,"",(AD75/P75)))</f>
        <v/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 t="str">
        <f>IF(P75=0,"",IF(AM75=0,"",(AM75/P75)))</f>
        <v/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 t="str">
        <f>IF(P75=0,"",IF(AV75=0,"",(AV75/P75)))</f>
        <v/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/>
      <c r="BF75" s="113" t="str">
        <f>IF(P75=0,"",IF(BE75=0,"",(BE75/P75)))</f>
        <v/>
      </c>
      <c r="BG75" s="112"/>
      <c r="BH75" s="114" t="str">
        <f>IFERROR(BG75/BE75,"-")</f>
        <v>-</v>
      </c>
      <c r="BI75" s="115"/>
      <c r="BJ75" s="116" t="str">
        <f>IFERROR(BI75/BE75,"-")</f>
        <v>-</v>
      </c>
      <c r="BK75" s="117"/>
      <c r="BL75" s="117"/>
      <c r="BM75" s="117"/>
      <c r="BN75" s="119"/>
      <c r="BO75" s="120" t="str">
        <f>IF(P75=0,"",IF(BN75=0,"",(BN75/P75)))</f>
        <v/>
      </c>
      <c r="BP75" s="121"/>
      <c r="BQ75" s="122" t="str">
        <f>IFERROR(BP75/BN75,"-")</f>
        <v>-</v>
      </c>
      <c r="BR75" s="123"/>
      <c r="BS75" s="124" t="str">
        <f>IFERROR(BR75/BN75,"-")</f>
        <v>-</v>
      </c>
      <c r="BT75" s="125"/>
      <c r="BU75" s="125"/>
      <c r="BV75" s="125"/>
      <c r="BW75" s="126"/>
      <c r="BX75" s="127" t="str">
        <f>IF(P75=0,"",IF(BW75=0,"",(BW75/P75)))</f>
        <v/>
      </c>
      <c r="BY75" s="128"/>
      <c r="BZ75" s="129" t="str">
        <f>IFERROR(BY75/BW75,"-")</f>
        <v>-</v>
      </c>
      <c r="CA75" s="130"/>
      <c r="CB75" s="131" t="str">
        <f>IFERROR(CA75/BW75,"-")</f>
        <v>-</v>
      </c>
      <c r="CC75" s="132"/>
      <c r="CD75" s="132"/>
      <c r="CE75" s="132"/>
      <c r="CF75" s="133"/>
      <c r="CG75" s="134" t="str">
        <f>IF(P75=0,"",IF(CF75=0,"",(CF75/P75)))</f>
        <v/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0</v>
      </c>
      <c r="CP75" s="141">
        <v>0</v>
      </c>
      <c r="CQ75" s="141"/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>
        <f>AB76</f>
        <v>0.54166666666667</v>
      </c>
      <c r="B76" s="203" t="s">
        <v>249</v>
      </c>
      <c r="C76" s="203"/>
      <c r="D76" s="203" t="s">
        <v>250</v>
      </c>
      <c r="E76" s="203" t="s">
        <v>101</v>
      </c>
      <c r="F76" s="203" t="s">
        <v>92</v>
      </c>
      <c r="G76" s="203" t="s">
        <v>251</v>
      </c>
      <c r="H76" s="90" t="s">
        <v>252</v>
      </c>
      <c r="I76" s="204" t="s">
        <v>253</v>
      </c>
      <c r="J76" s="188">
        <v>120000</v>
      </c>
      <c r="K76" s="81">
        <v>11</v>
      </c>
      <c r="L76" s="81">
        <v>0</v>
      </c>
      <c r="M76" s="81">
        <v>41</v>
      </c>
      <c r="N76" s="91">
        <v>3</v>
      </c>
      <c r="O76" s="92">
        <v>0</v>
      </c>
      <c r="P76" s="93">
        <f>N76+O76</f>
        <v>3</v>
      </c>
      <c r="Q76" s="82">
        <f>IFERROR(P76/M76,"-")</f>
        <v>0.073170731707317</v>
      </c>
      <c r="R76" s="81">
        <v>0</v>
      </c>
      <c r="S76" s="81">
        <v>2</v>
      </c>
      <c r="T76" s="82">
        <f>IFERROR(S76/(O76+P76),"-")</f>
        <v>0.66666666666667</v>
      </c>
      <c r="U76" s="182">
        <f>IFERROR(J76/SUM(P76:P77),"-")</f>
        <v>24000</v>
      </c>
      <c r="V76" s="84">
        <v>1</v>
      </c>
      <c r="W76" s="82">
        <f>IF(P76=0,"-",V76/P76)</f>
        <v>0.33333333333333</v>
      </c>
      <c r="X76" s="186">
        <v>0</v>
      </c>
      <c r="Y76" s="187">
        <f>IFERROR(X76/P76,"-")</f>
        <v>0</v>
      </c>
      <c r="Z76" s="187">
        <f>IFERROR(X76/V76,"-")</f>
        <v>0</v>
      </c>
      <c r="AA76" s="188">
        <f>SUM(X76:X77)-SUM(J76:J77)</f>
        <v>-55000</v>
      </c>
      <c r="AB76" s="85">
        <f>SUM(X76:X77)/SUM(J76:J77)</f>
        <v>0.54166666666667</v>
      </c>
      <c r="AC76" s="79"/>
      <c r="AD76" s="94"/>
      <c r="AE76" s="95">
        <f>IF(P76=0,"",IF(AD76=0,"",(AD76/P76)))</f>
        <v>0</v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>
        <f>IF(P76=0,"",IF(AM76=0,"",(AM76/P76)))</f>
        <v>0</v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>
        <f>IF(P76=0,"",IF(AV76=0,"",(AV76/P76)))</f>
        <v>0</v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>
        <v>1</v>
      </c>
      <c r="BF76" s="113">
        <f>IF(P76=0,"",IF(BE76=0,"",(BE76/P76)))</f>
        <v>0.33333333333333</v>
      </c>
      <c r="BG76" s="112"/>
      <c r="BH76" s="114">
        <f>IFERROR(BG76/BE76,"-")</f>
        <v>0</v>
      </c>
      <c r="BI76" s="115"/>
      <c r="BJ76" s="116">
        <f>IFERROR(BI76/BE76,"-")</f>
        <v>0</v>
      </c>
      <c r="BK76" s="117"/>
      <c r="BL76" s="117"/>
      <c r="BM76" s="117"/>
      <c r="BN76" s="119"/>
      <c r="BO76" s="120">
        <f>IF(P76=0,"",IF(BN76=0,"",(BN76/P76)))</f>
        <v>0</v>
      </c>
      <c r="BP76" s="121"/>
      <c r="BQ76" s="122" t="str">
        <f>IFERROR(BP76/BN76,"-")</f>
        <v>-</v>
      </c>
      <c r="BR76" s="123"/>
      <c r="BS76" s="124" t="str">
        <f>IFERROR(BR76/BN76,"-")</f>
        <v>-</v>
      </c>
      <c r="BT76" s="125"/>
      <c r="BU76" s="125"/>
      <c r="BV76" s="125"/>
      <c r="BW76" s="126">
        <v>2</v>
      </c>
      <c r="BX76" s="127">
        <f>IF(P76=0,"",IF(BW76=0,"",(BW76/P76)))</f>
        <v>0.66666666666667</v>
      </c>
      <c r="BY76" s="128">
        <v>1</v>
      </c>
      <c r="BZ76" s="129">
        <f>IFERROR(BY76/BW76,"-")</f>
        <v>0.5</v>
      </c>
      <c r="CA76" s="130">
        <v>30000</v>
      </c>
      <c r="CB76" s="131">
        <f>IFERROR(CA76/BW76,"-")</f>
        <v>15000</v>
      </c>
      <c r="CC76" s="132"/>
      <c r="CD76" s="132"/>
      <c r="CE76" s="132">
        <v>1</v>
      </c>
      <c r="CF76" s="133"/>
      <c r="CG76" s="134">
        <f>IF(P76=0,"",IF(CF76=0,"",(CF76/P76)))</f>
        <v>0</v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1</v>
      </c>
      <c r="CP76" s="141">
        <v>0</v>
      </c>
      <c r="CQ76" s="141">
        <v>30000</v>
      </c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/>
      <c r="B77" s="203" t="s">
        <v>254</v>
      </c>
      <c r="C77" s="203"/>
      <c r="D77" s="203" t="s">
        <v>250</v>
      </c>
      <c r="E77" s="203" t="s">
        <v>101</v>
      </c>
      <c r="F77" s="203" t="s">
        <v>69</v>
      </c>
      <c r="G77" s="203"/>
      <c r="H77" s="90"/>
      <c r="I77" s="90"/>
      <c r="J77" s="188"/>
      <c r="K77" s="81">
        <v>33</v>
      </c>
      <c r="L77" s="81">
        <v>18</v>
      </c>
      <c r="M77" s="81">
        <v>5</v>
      </c>
      <c r="N77" s="91">
        <v>2</v>
      </c>
      <c r="O77" s="92">
        <v>0</v>
      </c>
      <c r="P77" s="93">
        <f>N77+O77</f>
        <v>2</v>
      </c>
      <c r="Q77" s="82">
        <f>IFERROR(P77/M77,"-")</f>
        <v>0.4</v>
      </c>
      <c r="R77" s="81">
        <v>1</v>
      </c>
      <c r="S77" s="81">
        <v>0</v>
      </c>
      <c r="T77" s="82">
        <f>IFERROR(S77/(O77+P77),"-")</f>
        <v>0</v>
      </c>
      <c r="U77" s="182"/>
      <c r="V77" s="84">
        <v>1</v>
      </c>
      <c r="W77" s="82">
        <f>IF(P77=0,"-",V77/P77)</f>
        <v>0.5</v>
      </c>
      <c r="X77" s="186">
        <v>65000</v>
      </c>
      <c r="Y77" s="187">
        <f>IFERROR(X77/P77,"-")</f>
        <v>32500</v>
      </c>
      <c r="Z77" s="187">
        <f>IFERROR(X77/V77,"-")</f>
        <v>65000</v>
      </c>
      <c r="AA77" s="188"/>
      <c r="AB77" s="85"/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/>
      <c r="AN77" s="101">
        <f>IF(P77=0,"",IF(AM77=0,"",(AM77/P77)))</f>
        <v>0</v>
      </c>
      <c r="AO77" s="100"/>
      <c r="AP77" s="102" t="str">
        <f>IFERROR(AP77/AM77,"-")</f>
        <v>-</v>
      </c>
      <c r="AQ77" s="103"/>
      <c r="AR77" s="104" t="str">
        <f>IFERROR(AQ77/AM77,"-")</f>
        <v>-</v>
      </c>
      <c r="AS77" s="105"/>
      <c r="AT77" s="105"/>
      <c r="AU77" s="105"/>
      <c r="AV77" s="106"/>
      <c r="AW77" s="107">
        <f>IF(P77=0,"",IF(AV77=0,"",(AV77/P77)))</f>
        <v>0</v>
      </c>
      <c r="AX77" s="106"/>
      <c r="AY77" s="108" t="str">
        <f>IFERROR(AX77/AV77,"-")</f>
        <v>-</v>
      </c>
      <c r="AZ77" s="109"/>
      <c r="BA77" s="110" t="str">
        <f>IFERROR(AZ77/AV77,"-")</f>
        <v>-</v>
      </c>
      <c r="BB77" s="111"/>
      <c r="BC77" s="111"/>
      <c r="BD77" s="111"/>
      <c r="BE77" s="112"/>
      <c r="BF77" s="113">
        <f>IF(P77=0,"",IF(BE77=0,"",(BE77/P77)))</f>
        <v>0</v>
      </c>
      <c r="BG77" s="112"/>
      <c r="BH77" s="114" t="str">
        <f>IFERROR(BG77/BE77,"-")</f>
        <v>-</v>
      </c>
      <c r="BI77" s="115"/>
      <c r="BJ77" s="116" t="str">
        <f>IFERROR(BI77/BE77,"-")</f>
        <v>-</v>
      </c>
      <c r="BK77" s="117"/>
      <c r="BL77" s="117"/>
      <c r="BM77" s="117"/>
      <c r="BN77" s="119">
        <v>1</v>
      </c>
      <c r="BO77" s="120">
        <f>IF(P77=0,"",IF(BN77=0,"",(BN77/P77)))</f>
        <v>0.5</v>
      </c>
      <c r="BP77" s="121"/>
      <c r="BQ77" s="122">
        <f>IFERROR(BP77/BN77,"-")</f>
        <v>0</v>
      </c>
      <c r="BR77" s="123"/>
      <c r="BS77" s="124">
        <f>IFERROR(BR77/BN77,"-")</f>
        <v>0</v>
      </c>
      <c r="BT77" s="125"/>
      <c r="BU77" s="125"/>
      <c r="BV77" s="125"/>
      <c r="BW77" s="126"/>
      <c r="BX77" s="127">
        <f>IF(P77=0,"",IF(BW77=0,"",(BW77/P77)))</f>
        <v>0</v>
      </c>
      <c r="BY77" s="128"/>
      <c r="BZ77" s="129" t="str">
        <f>IFERROR(BY77/BW77,"-")</f>
        <v>-</v>
      </c>
      <c r="CA77" s="130"/>
      <c r="CB77" s="131" t="str">
        <f>IFERROR(CA77/BW77,"-")</f>
        <v>-</v>
      </c>
      <c r="CC77" s="132"/>
      <c r="CD77" s="132"/>
      <c r="CE77" s="132"/>
      <c r="CF77" s="133">
        <v>1</v>
      </c>
      <c r="CG77" s="134">
        <f>IF(P77=0,"",IF(CF77=0,"",(CF77/P77)))</f>
        <v>0.5</v>
      </c>
      <c r="CH77" s="135">
        <v>1</v>
      </c>
      <c r="CI77" s="136">
        <f>IFERROR(CH77/CF77,"-")</f>
        <v>1</v>
      </c>
      <c r="CJ77" s="137">
        <v>65000</v>
      </c>
      <c r="CK77" s="138">
        <f>IFERROR(CJ77/CF77,"-")</f>
        <v>65000</v>
      </c>
      <c r="CL77" s="139"/>
      <c r="CM77" s="139"/>
      <c r="CN77" s="139">
        <v>1</v>
      </c>
      <c r="CO77" s="140">
        <v>1</v>
      </c>
      <c r="CP77" s="141">
        <v>65000</v>
      </c>
      <c r="CQ77" s="141">
        <v>65000</v>
      </c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>
        <f>AB78</f>
        <v>0</v>
      </c>
      <c r="B78" s="203" t="s">
        <v>255</v>
      </c>
      <c r="C78" s="203"/>
      <c r="D78" s="203" t="s">
        <v>256</v>
      </c>
      <c r="E78" s="203" t="s">
        <v>257</v>
      </c>
      <c r="F78" s="203" t="s">
        <v>64</v>
      </c>
      <c r="G78" s="203" t="s">
        <v>251</v>
      </c>
      <c r="H78" s="90" t="s">
        <v>252</v>
      </c>
      <c r="I78" s="205" t="s">
        <v>258</v>
      </c>
      <c r="J78" s="188">
        <v>120000</v>
      </c>
      <c r="K78" s="81">
        <v>0</v>
      </c>
      <c r="L78" s="81">
        <v>0</v>
      </c>
      <c r="M78" s="81">
        <v>0</v>
      </c>
      <c r="N78" s="91">
        <v>3</v>
      </c>
      <c r="O78" s="92">
        <v>0</v>
      </c>
      <c r="P78" s="93">
        <f>N78+O78</f>
        <v>3</v>
      </c>
      <c r="Q78" s="82" t="str">
        <f>IFERROR(P78/M78,"-")</f>
        <v>-</v>
      </c>
      <c r="R78" s="81">
        <v>0</v>
      </c>
      <c r="S78" s="81">
        <v>0</v>
      </c>
      <c r="T78" s="82">
        <f>IFERROR(S78/(O78+P78),"-")</f>
        <v>0</v>
      </c>
      <c r="U78" s="182">
        <f>IFERROR(J78/SUM(P78:P79),"-")</f>
        <v>40000</v>
      </c>
      <c r="V78" s="84">
        <v>0</v>
      </c>
      <c r="W78" s="82">
        <f>IF(P78=0,"-",V78/P78)</f>
        <v>0</v>
      </c>
      <c r="X78" s="186">
        <v>0</v>
      </c>
      <c r="Y78" s="187">
        <f>IFERROR(X78/P78,"-")</f>
        <v>0</v>
      </c>
      <c r="Z78" s="187" t="str">
        <f>IFERROR(X78/V78,"-")</f>
        <v>-</v>
      </c>
      <c r="AA78" s="188">
        <f>SUM(X78:X79)-SUM(J78:J79)</f>
        <v>-120000</v>
      </c>
      <c r="AB78" s="85">
        <f>SUM(X78:X79)/SUM(J78:J79)</f>
        <v>0</v>
      </c>
      <c r="AC78" s="79"/>
      <c r="AD78" s="94"/>
      <c r="AE78" s="95">
        <f>IF(P78=0,"",IF(AD78=0,"",(AD78/P78)))</f>
        <v>0</v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>
        <f>IF(P78=0,"",IF(AM78=0,"",(AM78/P78)))</f>
        <v>0</v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>
        <f>IF(P78=0,"",IF(AV78=0,"",(AV78/P78)))</f>
        <v>0</v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/>
      <c r="BF78" s="113">
        <f>IF(P78=0,"",IF(BE78=0,"",(BE78/P78)))</f>
        <v>0</v>
      </c>
      <c r="BG78" s="112"/>
      <c r="BH78" s="114" t="str">
        <f>IFERROR(BG78/BE78,"-")</f>
        <v>-</v>
      </c>
      <c r="BI78" s="115"/>
      <c r="BJ78" s="116" t="str">
        <f>IFERROR(BI78/BE78,"-")</f>
        <v>-</v>
      </c>
      <c r="BK78" s="117"/>
      <c r="BL78" s="117"/>
      <c r="BM78" s="117"/>
      <c r="BN78" s="119">
        <v>3</v>
      </c>
      <c r="BO78" s="120">
        <f>IF(P78=0,"",IF(BN78=0,"",(BN78/P78)))</f>
        <v>1</v>
      </c>
      <c r="BP78" s="121"/>
      <c r="BQ78" s="122">
        <f>IFERROR(BP78/BN78,"-")</f>
        <v>0</v>
      </c>
      <c r="BR78" s="123"/>
      <c r="BS78" s="124">
        <f>IFERROR(BR78/BN78,"-")</f>
        <v>0</v>
      </c>
      <c r="BT78" s="125"/>
      <c r="BU78" s="125"/>
      <c r="BV78" s="125"/>
      <c r="BW78" s="126"/>
      <c r="BX78" s="127">
        <f>IF(P78=0,"",IF(BW78=0,"",(BW78/P78)))</f>
        <v>0</v>
      </c>
      <c r="BY78" s="128"/>
      <c r="BZ78" s="129" t="str">
        <f>IFERROR(BY78/BW78,"-")</f>
        <v>-</v>
      </c>
      <c r="CA78" s="130"/>
      <c r="CB78" s="131" t="str">
        <f>IFERROR(CA78/BW78,"-")</f>
        <v>-</v>
      </c>
      <c r="CC78" s="132"/>
      <c r="CD78" s="132"/>
      <c r="CE78" s="132"/>
      <c r="CF78" s="133"/>
      <c r="CG78" s="134">
        <f>IF(P78=0,"",IF(CF78=0,"",(CF78/P78)))</f>
        <v>0</v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>
        <v>0</v>
      </c>
      <c r="CP78" s="141">
        <v>0</v>
      </c>
      <c r="CQ78" s="141"/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80"/>
      <c r="B79" s="203" t="s">
        <v>259</v>
      </c>
      <c r="C79" s="203"/>
      <c r="D79" s="203" t="s">
        <v>256</v>
      </c>
      <c r="E79" s="203" t="s">
        <v>257</v>
      </c>
      <c r="F79" s="203" t="s">
        <v>69</v>
      </c>
      <c r="G79" s="203"/>
      <c r="H79" s="90"/>
      <c r="I79" s="90"/>
      <c r="J79" s="188"/>
      <c r="K79" s="81">
        <v>17</v>
      </c>
      <c r="L79" s="81">
        <v>11</v>
      </c>
      <c r="M79" s="81">
        <v>0</v>
      </c>
      <c r="N79" s="91">
        <v>0</v>
      </c>
      <c r="O79" s="92">
        <v>0</v>
      </c>
      <c r="P79" s="93">
        <f>N79+O79</f>
        <v>0</v>
      </c>
      <c r="Q79" s="82" t="str">
        <f>IFERROR(P79/M79,"-")</f>
        <v>-</v>
      </c>
      <c r="R79" s="81">
        <v>0</v>
      </c>
      <c r="S79" s="81">
        <v>0</v>
      </c>
      <c r="T79" s="82" t="str">
        <f>IFERROR(S79/(O79+P79),"-")</f>
        <v>-</v>
      </c>
      <c r="U79" s="182"/>
      <c r="V79" s="84">
        <v>0</v>
      </c>
      <c r="W79" s="82" t="str">
        <f>IF(P79=0,"-",V79/P79)</f>
        <v>-</v>
      </c>
      <c r="X79" s="186">
        <v>0</v>
      </c>
      <c r="Y79" s="187" t="str">
        <f>IFERROR(X79/P79,"-")</f>
        <v>-</v>
      </c>
      <c r="Z79" s="187" t="str">
        <f>IFERROR(X79/V79,"-")</f>
        <v>-</v>
      </c>
      <c r="AA79" s="188"/>
      <c r="AB79" s="85"/>
      <c r="AC79" s="79"/>
      <c r="AD79" s="94"/>
      <c r="AE79" s="95" t="str">
        <f>IF(P79=0,"",IF(AD79=0,"",(AD79/P79)))</f>
        <v/>
      </c>
      <c r="AF79" s="94"/>
      <c r="AG79" s="96" t="str">
        <f>IFERROR(AF79/AD79,"-")</f>
        <v>-</v>
      </c>
      <c r="AH79" s="97"/>
      <c r="AI79" s="98" t="str">
        <f>IFERROR(AH79/AD79,"-")</f>
        <v>-</v>
      </c>
      <c r="AJ79" s="99"/>
      <c r="AK79" s="99"/>
      <c r="AL79" s="99"/>
      <c r="AM79" s="100"/>
      <c r="AN79" s="101" t="str">
        <f>IF(P79=0,"",IF(AM79=0,"",(AM79/P79)))</f>
        <v/>
      </c>
      <c r="AO79" s="100"/>
      <c r="AP79" s="102" t="str">
        <f>IFERROR(AP79/AM79,"-")</f>
        <v>-</v>
      </c>
      <c r="AQ79" s="103"/>
      <c r="AR79" s="104" t="str">
        <f>IFERROR(AQ79/AM79,"-")</f>
        <v>-</v>
      </c>
      <c r="AS79" s="105"/>
      <c r="AT79" s="105"/>
      <c r="AU79" s="105"/>
      <c r="AV79" s="106"/>
      <c r="AW79" s="107" t="str">
        <f>IF(P79=0,"",IF(AV79=0,"",(AV79/P79)))</f>
        <v/>
      </c>
      <c r="AX79" s="106"/>
      <c r="AY79" s="108" t="str">
        <f>IFERROR(AX79/AV79,"-")</f>
        <v>-</v>
      </c>
      <c r="AZ79" s="109"/>
      <c r="BA79" s="110" t="str">
        <f>IFERROR(AZ79/AV79,"-")</f>
        <v>-</v>
      </c>
      <c r="BB79" s="111"/>
      <c r="BC79" s="111"/>
      <c r="BD79" s="111"/>
      <c r="BE79" s="112"/>
      <c r="BF79" s="113" t="str">
        <f>IF(P79=0,"",IF(BE79=0,"",(BE79/P79)))</f>
        <v/>
      </c>
      <c r="BG79" s="112"/>
      <c r="BH79" s="114" t="str">
        <f>IFERROR(BG79/BE79,"-")</f>
        <v>-</v>
      </c>
      <c r="BI79" s="115"/>
      <c r="BJ79" s="116" t="str">
        <f>IFERROR(BI79/BE79,"-")</f>
        <v>-</v>
      </c>
      <c r="BK79" s="117"/>
      <c r="BL79" s="117"/>
      <c r="BM79" s="117"/>
      <c r="BN79" s="119"/>
      <c r="BO79" s="120" t="str">
        <f>IF(P79=0,"",IF(BN79=0,"",(BN79/P79)))</f>
        <v/>
      </c>
      <c r="BP79" s="121"/>
      <c r="BQ79" s="122" t="str">
        <f>IFERROR(BP79/BN79,"-")</f>
        <v>-</v>
      </c>
      <c r="BR79" s="123"/>
      <c r="BS79" s="124" t="str">
        <f>IFERROR(BR79/BN79,"-")</f>
        <v>-</v>
      </c>
      <c r="BT79" s="125"/>
      <c r="BU79" s="125"/>
      <c r="BV79" s="125"/>
      <c r="BW79" s="126"/>
      <c r="BX79" s="127" t="str">
        <f>IF(P79=0,"",IF(BW79=0,"",(BW79/P79)))</f>
        <v/>
      </c>
      <c r="BY79" s="128"/>
      <c r="BZ79" s="129" t="str">
        <f>IFERROR(BY79/BW79,"-")</f>
        <v>-</v>
      </c>
      <c r="CA79" s="130"/>
      <c r="CB79" s="131" t="str">
        <f>IFERROR(CA79/BW79,"-")</f>
        <v>-</v>
      </c>
      <c r="CC79" s="132"/>
      <c r="CD79" s="132"/>
      <c r="CE79" s="132"/>
      <c r="CF79" s="133"/>
      <c r="CG79" s="134" t="str">
        <f>IF(P79=0,"",IF(CF79=0,"",(CF79/P79)))</f>
        <v/>
      </c>
      <c r="CH79" s="135"/>
      <c r="CI79" s="136" t="str">
        <f>IFERROR(CH79/CF79,"-")</f>
        <v>-</v>
      </c>
      <c r="CJ79" s="137"/>
      <c r="CK79" s="138" t="str">
        <f>IFERROR(CJ79/CF79,"-")</f>
        <v>-</v>
      </c>
      <c r="CL79" s="139"/>
      <c r="CM79" s="139"/>
      <c r="CN79" s="139"/>
      <c r="CO79" s="140">
        <v>0</v>
      </c>
      <c r="CP79" s="141">
        <v>0</v>
      </c>
      <c r="CQ79" s="141"/>
      <c r="CR79" s="141"/>
      <c r="CS79" s="142" t="str">
        <f>IF(AND(CQ79=0,CR79=0),"",IF(AND(CQ79&lt;=100000,CR79&lt;=100000),"",IF(CQ79/CP79&gt;0.7,"男高",IF(CR79/CP79&gt;0.7,"女高",""))))</f>
        <v/>
      </c>
    </row>
    <row r="80" spans="1:98">
      <c r="A80" s="80">
        <f>AB80</f>
        <v>0</v>
      </c>
      <c r="B80" s="203" t="s">
        <v>260</v>
      </c>
      <c r="C80" s="203"/>
      <c r="D80" s="203" t="s">
        <v>261</v>
      </c>
      <c r="E80" s="203" t="s">
        <v>262</v>
      </c>
      <c r="F80" s="203" t="s">
        <v>64</v>
      </c>
      <c r="G80" s="203" t="s">
        <v>129</v>
      </c>
      <c r="H80" s="90" t="s">
        <v>252</v>
      </c>
      <c r="I80" s="204" t="s">
        <v>253</v>
      </c>
      <c r="J80" s="188">
        <v>150000</v>
      </c>
      <c r="K80" s="81">
        <v>0</v>
      </c>
      <c r="L80" s="81">
        <v>0</v>
      </c>
      <c r="M80" s="81">
        <v>0</v>
      </c>
      <c r="N80" s="91">
        <v>11</v>
      </c>
      <c r="O80" s="92">
        <v>0</v>
      </c>
      <c r="P80" s="93">
        <f>N80+O80</f>
        <v>11</v>
      </c>
      <c r="Q80" s="82" t="str">
        <f>IFERROR(P80/M80,"-")</f>
        <v>-</v>
      </c>
      <c r="R80" s="81">
        <v>0</v>
      </c>
      <c r="S80" s="81">
        <v>0</v>
      </c>
      <c r="T80" s="82">
        <f>IFERROR(S80/(O80+P80),"-")</f>
        <v>0</v>
      </c>
      <c r="U80" s="182">
        <f>IFERROR(J80/SUM(P80:P81),"-")</f>
        <v>13636.363636364</v>
      </c>
      <c r="V80" s="84">
        <v>0</v>
      </c>
      <c r="W80" s="82">
        <f>IF(P80=0,"-",V80/P80)</f>
        <v>0</v>
      </c>
      <c r="X80" s="186">
        <v>0</v>
      </c>
      <c r="Y80" s="187">
        <f>IFERROR(X80/P80,"-")</f>
        <v>0</v>
      </c>
      <c r="Z80" s="187" t="str">
        <f>IFERROR(X80/V80,"-")</f>
        <v>-</v>
      </c>
      <c r="AA80" s="188">
        <f>SUM(X80:X81)-SUM(J80:J81)</f>
        <v>-150000</v>
      </c>
      <c r="AB80" s="85">
        <f>SUM(X80:X81)/SUM(J80:J81)</f>
        <v>0</v>
      </c>
      <c r="AC80" s="79"/>
      <c r="AD80" s="94"/>
      <c r="AE80" s="95">
        <f>IF(P80=0,"",IF(AD80=0,"",(AD80/P80)))</f>
        <v>0</v>
      </c>
      <c r="AF80" s="94"/>
      <c r="AG80" s="96" t="str">
        <f>IFERROR(AF80/AD80,"-")</f>
        <v>-</v>
      </c>
      <c r="AH80" s="97"/>
      <c r="AI80" s="98" t="str">
        <f>IFERROR(AH80/AD80,"-")</f>
        <v>-</v>
      </c>
      <c r="AJ80" s="99"/>
      <c r="AK80" s="99"/>
      <c r="AL80" s="99"/>
      <c r="AM80" s="100">
        <v>1</v>
      </c>
      <c r="AN80" s="101">
        <f>IF(P80=0,"",IF(AM80=0,"",(AM80/P80)))</f>
        <v>0.090909090909091</v>
      </c>
      <c r="AO80" s="100"/>
      <c r="AP80" s="102">
        <f>IFERROR(AP80/AM80,"-")</f>
        <v>0</v>
      </c>
      <c r="AQ80" s="103"/>
      <c r="AR80" s="104">
        <f>IFERROR(AQ80/AM80,"-")</f>
        <v>0</v>
      </c>
      <c r="AS80" s="105"/>
      <c r="AT80" s="105"/>
      <c r="AU80" s="105"/>
      <c r="AV80" s="106">
        <v>1</v>
      </c>
      <c r="AW80" s="107">
        <f>IF(P80=0,"",IF(AV80=0,"",(AV80/P80)))</f>
        <v>0.090909090909091</v>
      </c>
      <c r="AX80" s="106"/>
      <c r="AY80" s="108">
        <f>IFERROR(AX80/AV80,"-")</f>
        <v>0</v>
      </c>
      <c r="AZ80" s="109"/>
      <c r="BA80" s="110">
        <f>IFERROR(AZ80/AV80,"-")</f>
        <v>0</v>
      </c>
      <c r="BB80" s="111"/>
      <c r="BC80" s="111"/>
      <c r="BD80" s="111"/>
      <c r="BE80" s="112">
        <v>1</v>
      </c>
      <c r="BF80" s="113">
        <f>IF(P80=0,"",IF(BE80=0,"",(BE80/P80)))</f>
        <v>0.090909090909091</v>
      </c>
      <c r="BG80" s="112"/>
      <c r="BH80" s="114">
        <f>IFERROR(BG80/BE80,"-")</f>
        <v>0</v>
      </c>
      <c r="BI80" s="115"/>
      <c r="BJ80" s="116">
        <f>IFERROR(BI80/BE80,"-")</f>
        <v>0</v>
      </c>
      <c r="BK80" s="117"/>
      <c r="BL80" s="117"/>
      <c r="BM80" s="117"/>
      <c r="BN80" s="119">
        <v>5</v>
      </c>
      <c r="BO80" s="120">
        <f>IF(P80=0,"",IF(BN80=0,"",(BN80/P80)))</f>
        <v>0.45454545454545</v>
      </c>
      <c r="BP80" s="121"/>
      <c r="BQ80" s="122">
        <f>IFERROR(BP80/BN80,"-")</f>
        <v>0</v>
      </c>
      <c r="BR80" s="123"/>
      <c r="BS80" s="124">
        <f>IFERROR(BR80/BN80,"-")</f>
        <v>0</v>
      </c>
      <c r="BT80" s="125"/>
      <c r="BU80" s="125"/>
      <c r="BV80" s="125"/>
      <c r="BW80" s="126">
        <v>3</v>
      </c>
      <c r="BX80" s="127">
        <f>IF(P80=0,"",IF(BW80=0,"",(BW80/P80)))</f>
        <v>0.27272727272727</v>
      </c>
      <c r="BY80" s="128"/>
      <c r="BZ80" s="129">
        <f>IFERROR(BY80/BW80,"-")</f>
        <v>0</v>
      </c>
      <c r="CA80" s="130"/>
      <c r="CB80" s="131">
        <f>IFERROR(CA80/BW80,"-")</f>
        <v>0</v>
      </c>
      <c r="CC80" s="132"/>
      <c r="CD80" s="132"/>
      <c r="CE80" s="132"/>
      <c r="CF80" s="133"/>
      <c r="CG80" s="134">
        <f>IF(P80=0,"",IF(CF80=0,"",(CF80/P80)))</f>
        <v>0</v>
      </c>
      <c r="CH80" s="135"/>
      <c r="CI80" s="136" t="str">
        <f>IFERROR(CH80/CF80,"-")</f>
        <v>-</v>
      </c>
      <c r="CJ80" s="137"/>
      <c r="CK80" s="138" t="str">
        <f>IFERROR(CJ80/CF80,"-")</f>
        <v>-</v>
      </c>
      <c r="CL80" s="139"/>
      <c r="CM80" s="139"/>
      <c r="CN80" s="139"/>
      <c r="CO80" s="140">
        <v>0</v>
      </c>
      <c r="CP80" s="141">
        <v>0</v>
      </c>
      <c r="CQ80" s="141"/>
      <c r="CR80" s="141"/>
      <c r="CS80" s="142" t="str">
        <f>IF(AND(CQ80=0,CR80=0),"",IF(AND(CQ80&lt;=100000,CR80&lt;=100000),"",IF(CQ80/CP80&gt;0.7,"男高",IF(CR80/CP80&gt;0.7,"女高",""))))</f>
        <v/>
      </c>
    </row>
    <row r="81" spans="1:98">
      <c r="A81" s="80"/>
      <c r="B81" s="203" t="s">
        <v>263</v>
      </c>
      <c r="C81" s="203"/>
      <c r="D81" s="203" t="s">
        <v>261</v>
      </c>
      <c r="E81" s="203" t="s">
        <v>262</v>
      </c>
      <c r="F81" s="203" t="s">
        <v>69</v>
      </c>
      <c r="G81" s="203"/>
      <c r="H81" s="90"/>
      <c r="I81" s="90"/>
      <c r="J81" s="188"/>
      <c r="K81" s="81">
        <v>20</v>
      </c>
      <c r="L81" s="81">
        <v>12</v>
      </c>
      <c r="M81" s="81">
        <v>14</v>
      </c>
      <c r="N81" s="91">
        <v>0</v>
      </c>
      <c r="O81" s="92">
        <v>0</v>
      </c>
      <c r="P81" s="93">
        <f>N81+O81</f>
        <v>0</v>
      </c>
      <c r="Q81" s="82">
        <f>IFERROR(P81/M81,"-")</f>
        <v>0</v>
      </c>
      <c r="R81" s="81">
        <v>0</v>
      </c>
      <c r="S81" s="81">
        <v>0</v>
      </c>
      <c r="T81" s="82" t="str">
        <f>IFERROR(S81/(O81+P81),"-")</f>
        <v>-</v>
      </c>
      <c r="U81" s="182"/>
      <c r="V81" s="84">
        <v>0</v>
      </c>
      <c r="W81" s="82" t="str">
        <f>IF(P81=0,"-",V81/P81)</f>
        <v>-</v>
      </c>
      <c r="X81" s="186">
        <v>0</v>
      </c>
      <c r="Y81" s="187" t="str">
        <f>IFERROR(X81/P81,"-")</f>
        <v>-</v>
      </c>
      <c r="Z81" s="187" t="str">
        <f>IFERROR(X81/V81,"-")</f>
        <v>-</v>
      </c>
      <c r="AA81" s="188"/>
      <c r="AB81" s="85"/>
      <c r="AC81" s="79"/>
      <c r="AD81" s="94"/>
      <c r="AE81" s="95" t="str">
        <f>IF(P81=0,"",IF(AD81=0,"",(AD81/P81)))</f>
        <v/>
      </c>
      <c r="AF81" s="94"/>
      <c r="AG81" s="96" t="str">
        <f>IFERROR(AF81/AD81,"-")</f>
        <v>-</v>
      </c>
      <c r="AH81" s="97"/>
      <c r="AI81" s="98" t="str">
        <f>IFERROR(AH81/AD81,"-")</f>
        <v>-</v>
      </c>
      <c r="AJ81" s="99"/>
      <c r="AK81" s="99"/>
      <c r="AL81" s="99"/>
      <c r="AM81" s="100"/>
      <c r="AN81" s="101" t="str">
        <f>IF(P81=0,"",IF(AM81=0,"",(AM81/P81)))</f>
        <v/>
      </c>
      <c r="AO81" s="100"/>
      <c r="AP81" s="102" t="str">
        <f>IFERROR(AP81/AM81,"-")</f>
        <v>-</v>
      </c>
      <c r="AQ81" s="103"/>
      <c r="AR81" s="104" t="str">
        <f>IFERROR(AQ81/AM81,"-")</f>
        <v>-</v>
      </c>
      <c r="AS81" s="105"/>
      <c r="AT81" s="105"/>
      <c r="AU81" s="105"/>
      <c r="AV81" s="106"/>
      <c r="AW81" s="107" t="str">
        <f>IF(P81=0,"",IF(AV81=0,"",(AV81/P81)))</f>
        <v/>
      </c>
      <c r="AX81" s="106"/>
      <c r="AY81" s="108" t="str">
        <f>IFERROR(AX81/AV81,"-")</f>
        <v>-</v>
      </c>
      <c r="AZ81" s="109"/>
      <c r="BA81" s="110" t="str">
        <f>IFERROR(AZ81/AV81,"-")</f>
        <v>-</v>
      </c>
      <c r="BB81" s="111"/>
      <c r="BC81" s="111"/>
      <c r="BD81" s="111"/>
      <c r="BE81" s="112"/>
      <c r="BF81" s="113" t="str">
        <f>IF(P81=0,"",IF(BE81=0,"",(BE81/P81)))</f>
        <v/>
      </c>
      <c r="BG81" s="112"/>
      <c r="BH81" s="114" t="str">
        <f>IFERROR(BG81/BE81,"-")</f>
        <v>-</v>
      </c>
      <c r="BI81" s="115"/>
      <c r="BJ81" s="116" t="str">
        <f>IFERROR(BI81/BE81,"-")</f>
        <v>-</v>
      </c>
      <c r="BK81" s="117"/>
      <c r="BL81" s="117"/>
      <c r="BM81" s="117"/>
      <c r="BN81" s="119"/>
      <c r="BO81" s="120" t="str">
        <f>IF(P81=0,"",IF(BN81=0,"",(BN81/P81)))</f>
        <v/>
      </c>
      <c r="BP81" s="121"/>
      <c r="BQ81" s="122" t="str">
        <f>IFERROR(BP81/BN81,"-")</f>
        <v>-</v>
      </c>
      <c r="BR81" s="123"/>
      <c r="BS81" s="124" t="str">
        <f>IFERROR(BR81/BN81,"-")</f>
        <v>-</v>
      </c>
      <c r="BT81" s="125"/>
      <c r="BU81" s="125"/>
      <c r="BV81" s="125"/>
      <c r="BW81" s="126"/>
      <c r="BX81" s="127" t="str">
        <f>IF(P81=0,"",IF(BW81=0,"",(BW81/P81)))</f>
        <v/>
      </c>
      <c r="BY81" s="128"/>
      <c r="BZ81" s="129" t="str">
        <f>IFERROR(BY81/BW81,"-")</f>
        <v>-</v>
      </c>
      <c r="CA81" s="130"/>
      <c r="CB81" s="131" t="str">
        <f>IFERROR(CA81/BW81,"-")</f>
        <v>-</v>
      </c>
      <c r="CC81" s="132"/>
      <c r="CD81" s="132"/>
      <c r="CE81" s="132"/>
      <c r="CF81" s="133"/>
      <c r="CG81" s="134" t="str">
        <f>IF(P81=0,"",IF(CF81=0,"",(CF81/P81)))</f>
        <v/>
      </c>
      <c r="CH81" s="135"/>
      <c r="CI81" s="136" t="str">
        <f>IFERROR(CH81/CF81,"-")</f>
        <v>-</v>
      </c>
      <c r="CJ81" s="137"/>
      <c r="CK81" s="138" t="str">
        <f>IFERROR(CJ81/CF81,"-")</f>
        <v>-</v>
      </c>
      <c r="CL81" s="139"/>
      <c r="CM81" s="139"/>
      <c r="CN81" s="139"/>
      <c r="CO81" s="140">
        <v>0</v>
      </c>
      <c r="CP81" s="141">
        <v>0</v>
      </c>
      <c r="CQ81" s="141"/>
      <c r="CR81" s="141"/>
      <c r="CS81" s="142" t="str">
        <f>IF(AND(CQ81=0,CR81=0),"",IF(AND(CQ81&lt;=100000,CR81&lt;=100000),"",IF(CQ81/CP81&gt;0.7,"男高",IF(CR81/CP81&gt;0.7,"女高",""))))</f>
        <v/>
      </c>
    </row>
    <row r="82" spans="1:98">
      <c r="A82" s="80">
        <f>AB82</f>
        <v>0.33333333333333</v>
      </c>
      <c r="B82" s="203" t="s">
        <v>264</v>
      </c>
      <c r="C82" s="203"/>
      <c r="D82" s="203" t="s">
        <v>265</v>
      </c>
      <c r="E82" s="203" t="s">
        <v>266</v>
      </c>
      <c r="F82" s="203" t="s">
        <v>64</v>
      </c>
      <c r="G82" s="203" t="s">
        <v>129</v>
      </c>
      <c r="H82" s="90" t="s">
        <v>252</v>
      </c>
      <c r="I82" s="204" t="s">
        <v>226</v>
      </c>
      <c r="J82" s="188">
        <v>150000</v>
      </c>
      <c r="K82" s="81">
        <v>0</v>
      </c>
      <c r="L82" s="81">
        <v>0</v>
      </c>
      <c r="M82" s="81">
        <v>0</v>
      </c>
      <c r="N82" s="91">
        <v>5</v>
      </c>
      <c r="O82" s="92">
        <v>0</v>
      </c>
      <c r="P82" s="93">
        <f>N82+O82</f>
        <v>5</v>
      </c>
      <c r="Q82" s="82" t="str">
        <f>IFERROR(P82/M82,"-")</f>
        <v>-</v>
      </c>
      <c r="R82" s="81">
        <v>1</v>
      </c>
      <c r="S82" s="81">
        <v>0</v>
      </c>
      <c r="T82" s="82">
        <f>IFERROR(S82/(O82+P82),"-")</f>
        <v>0</v>
      </c>
      <c r="U82" s="182">
        <f>IFERROR(J82/SUM(P82:P83),"-")</f>
        <v>30000</v>
      </c>
      <c r="V82" s="84">
        <v>1</v>
      </c>
      <c r="W82" s="82">
        <f>IF(P82=0,"-",V82/P82)</f>
        <v>0.2</v>
      </c>
      <c r="X82" s="186">
        <v>50000</v>
      </c>
      <c r="Y82" s="187">
        <f>IFERROR(X82/P82,"-")</f>
        <v>10000</v>
      </c>
      <c r="Z82" s="187">
        <f>IFERROR(X82/V82,"-")</f>
        <v>50000</v>
      </c>
      <c r="AA82" s="188">
        <f>SUM(X82:X83)-SUM(J82:J83)</f>
        <v>-100000</v>
      </c>
      <c r="AB82" s="85">
        <f>SUM(X82:X83)/SUM(J82:J83)</f>
        <v>0.33333333333333</v>
      </c>
      <c r="AC82" s="79"/>
      <c r="AD82" s="94">
        <v>1</v>
      </c>
      <c r="AE82" s="95">
        <f>IF(P82=0,"",IF(AD82=0,"",(AD82/P82)))</f>
        <v>0.2</v>
      </c>
      <c r="AF82" s="94"/>
      <c r="AG82" s="96">
        <f>IFERROR(AF82/AD82,"-")</f>
        <v>0</v>
      </c>
      <c r="AH82" s="97"/>
      <c r="AI82" s="98">
        <f>IFERROR(AH82/AD82,"-")</f>
        <v>0</v>
      </c>
      <c r="AJ82" s="99"/>
      <c r="AK82" s="99"/>
      <c r="AL82" s="99"/>
      <c r="AM82" s="100"/>
      <c r="AN82" s="101">
        <f>IF(P82=0,"",IF(AM82=0,"",(AM82/P82)))</f>
        <v>0</v>
      </c>
      <c r="AO82" s="100"/>
      <c r="AP82" s="102" t="str">
        <f>IFERROR(AP82/AM82,"-")</f>
        <v>-</v>
      </c>
      <c r="AQ82" s="103"/>
      <c r="AR82" s="104" t="str">
        <f>IFERROR(AQ82/AM82,"-")</f>
        <v>-</v>
      </c>
      <c r="AS82" s="105"/>
      <c r="AT82" s="105"/>
      <c r="AU82" s="105"/>
      <c r="AV82" s="106"/>
      <c r="AW82" s="107">
        <f>IF(P82=0,"",IF(AV82=0,"",(AV82/P82)))</f>
        <v>0</v>
      </c>
      <c r="AX82" s="106"/>
      <c r="AY82" s="108" t="str">
        <f>IFERROR(AX82/AV82,"-")</f>
        <v>-</v>
      </c>
      <c r="AZ82" s="109"/>
      <c r="BA82" s="110" t="str">
        <f>IFERROR(AZ82/AV82,"-")</f>
        <v>-</v>
      </c>
      <c r="BB82" s="111"/>
      <c r="BC82" s="111"/>
      <c r="BD82" s="111"/>
      <c r="BE82" s="112"/>
      <c r="BF82" s="113">
        <f>IF(P82=0,"",IF(BE82=0,"",(BE82/P82)))</f>
        <v>0</v>
      </c>
      <c r="BG82" s="112"/>
      <c r="BH82" s="114" t="str">
        <f>IFERROR(BG82/BE82,"-")</f>
        <v>-</v>
      </c>
      <c r="BI82" s="115"/>
      <c r="BJ82" s="116" t="str">
        <f>IFERROR(BI82/BE82,"-")</f>
        <v>-</v>
      </c>
      <c r="BK82" s="117"/>
      <c r="BL82" s="117"/>
      <c r="BM82" s="117"/>
      <c r="BN82" s="119">
        <v>3</v>
      </c>
      <c r="BO82" s="120">
        <f>IF(P82=0,"",IF(BN82=0,"",(BN82/P82)))</f>
        <v>0.6</v>
      </c>
      <c r="BP82" s="121">
        <v>1</v>
      </c>
      <c r="BQ82" s="122">
        <f>IFERROR(BP82/BN82,"-")</f>
        <v>0.33333333333333</v>
      </c>
      <c r="BR82" s="123">
        <v>75000</v>
      </c>
      <c r="BS82" s="124">
        <f>IFERROR(BR82/BN82,"-")</f>
        <v>25000</v>
      </c>
      <c r="BT82" s="125"/>
      <c r="BU82" s="125"/>
      <c r="BV82" s="125">
        <v>1</v>
      </c>
      <c r="BW82" s="126"/>
      <c r="BX82" s="127">
        <f>IF(P82=0,"",IF(BW82=0,"",(BW82/P82)))</f>
        <v>0</v>
      </c>
      <c r="BY82" s="128"/>
      <c r="BZ82" s="129" t="str">
        <f>IFERROR(BY82/BW82,"-")</f>
        <v>-</v>
      </c>
      <c r="CA82" s="130"/>
      <c r="CB82" s="131" t="str">
        <f>IFERROR(CA82/BW82,"-")</f>
        <v>-</v>
      </c>
      <c r="CC82" s="132"/>
      <c r="CD82" s="132"/>
      <c r="CE82" s="132"/>
      <c r="CF82" s="133">
        <v>1</v>
      </c>
      <c r="CG82" s="134">
        <f>IF(P82=0,"",IF(CF82=0,"",(CF82/P82)))</f>
        <v>0.2</v>
      </c>
      <c r="CH82" s="135"/>
      <c r="CI82" s="136">
        <f>IFERROR(CH82/CF82,"-")</f>
        <v>0</v>
      </c>
      <c r="CJ82" s="137"/>
      <c r="CK82" s="138">
        <f>IFERROR(CJ82/CF82,"-")</f>
        <v>0</v>
      </c>
      <c r="CL82" s="139"/>
      <c r="CM82" s="139"/>
      <c r="CN82" s="139"/>
      <c r="CO82" s="140">
        <v>1</v>
      </c>
      <c r="CP82" s="141">
        <v>50000</v>
      </c>
      <c r="CQ82" s="141">
        <v>75000</v>
      </c>
      <c r="CR82" s="141"/>
      <c r="CS82" s="142" t="str">
        <f>IF(AND(CQ82=0,CR82=0),"",IF(AND(CQ82&lt;=100000,CR82&lt;=100000),"",IF(CQ82/CP82&gt;0.7,"男高",IF(CR82/CP82&gt;0.7,"女高",""))))</f>
        <v/>
      </c>
    </row>
    <row r="83" spans="1:98">
      <c r="A83" s="80"/>
      <c r="B83" s="203" t="s">
        <v>267</v>
      </c>
      <c r="C83" s="203"/>
      <c r="D83" s="203" t="s">
        <v>265</v>
      </c>
      <c r="E83" s="203" t="s">
        <v>266</v>
      </c>
      <c r="F83" s="203" t="s">
        <v>69</v>
      </c>
      <c r="G83" s="203"/>
      <c r="H83" s="90"/>
      <c r="I83" s="90"/>
      <c r="J83" s="188"/>
      <c r="K83" s="81">
        <v>10</v>
      </c>
      <c r="L83" s="81">
        <v>8</v>
      </c>
      <c r="M83" s="81">
        <v>0</v>
      </c>
      <c r="N83" s="91">
        <v>0</v>
      </c>
      <c r="O83" s="92">
        <v>0</v>
      </c>
      <c r="P83" s="93">
        <f>N83+O83</f>
        <v>0</v>
      </c>
      <c r="Q83" s="82" t="str">
        <f>IFERROR(P83/M83,"-")</f>
        <v>-</v>
      </c>
      <c r="R83" s="81">
        <v>0</v>
      </c>
      <c r="S83" s="81">
        <v>0</v>
      </c>
      <c r="T83" s="82" t="str">
        <f>IFERROR(S83/(O83+P83),"-")</f>
        <v>-</v>
      </c>
      <c r="U83" s="182"/>
      <c r="V83" s="84">
        <v>0</v>
      </c>
      <c r="W83" s="82" t="str">
        <f>IF(P83=0,"-",V83/P83)</f>
        <v>-</v>
      </c>
      <c r="X83" s="186">
        <v>0</v>
      </c>
      <c r="Y83" s="187" t="str">
        <f>IFERROR(X83/P83,"-")</f>
        <v>-</v>
      </c>
      <c r="Z83" s="187" t="str">
        <f>IFERROR(X83/V83,"-")</f>
        <v>-</v>
      </c>
      <c r="AA83" s="188"/>
      <c r="AB83" s="85"/>
      <c r="AC83" s="79"/>
      <c r="AD83" s="94"/>
      <c r="AE83" s="95" t="str">
        <f>IF(P83=0,"",IF(AD83=0,"",(AD83/P83)))</f>
        <v/>
      </c>
      <c r="AF83" s="94"/>
      <c r="AG83" s="96" t="str">
        <f>IFERROR(AF83/AD83,"-")</f>
        <v>-</v>
      </c>
      <c r="AH83" s="97"/>
      <c r="AI83" s="98" t="str">
        <f>IFERROR(AH83/AD83,"-")</f>
        <v>-</v>
      </c>
      <c r="AJ83" s="99"/>
      <c r="AK83" s="99"/>
      <c r="AL83" s="99"/>
      <c r="AM83" s="100"/>
      <c r="AN83" s="101" t="str">
        <f>IF(P83=0,"",IF(AM83=0,"",(AM83/P83)))</f>
        <v/>
      </c>
      <c r="AO83" s="100"/>
      <c r="AP83" s="102" t="str">
        <f>IFERROR(AP83/AM83,"-")</f>
        <v>-</v>
      </c>
      <c r="AQ83" s="103"/>
      <c r="AR83" s="104" t="str">
        <f>IFERROR(AQ83/AM83,"-")</f>
        <v>-</v>
      </c>
      <c r="AS83" s="105"/>
      <c r="AT83" s="105"/>
      <c r="AU83" s="105"/>
      <c r="AV83" s="106"/>
      <c r="AW83" s="107" t="str">
        <f>IF(P83=0,"",IF(AV83=0,"",(AV83/P83)))</f>
        <v/>
      </c>
      <c r="AX83" s="106"/>
      <c r="AY83" s="108" t="str">
        <f>IFERROR(AX83/AV83,"-")</f>
        <v>-</v>
      </c>
      <c r="AZ83" s="109"/>
      <c r="BA83" s="110" t="str">
        <f>IFERROR(AZ83/AV83,"-")</f>
        <v>-</v>
      </c>
      <c r="BB83" s="111"/>
      <c r="BC83" s="111"/>
      <c r="BD83" s="111"/>
      <c r="BE83" s="112"/>
      <c r="BF83" s="113" t="str">
        <f>IF(P83=0,"",IF(BE83=0,"",(BE83/P83)))</f>
        <v/>
      </c>
      <c r="BG83" s="112"/>
      <c r="BH83" s="114" t="str">
        <f>IFERROR(BG83/BE83,"-")</f>
        <v>-</v>
      </c>
      <c r="BI83" s="115"/>
      <c r="BJ83" s="116" t="str">
        <f>IFERROR(BI83/BE83,"-")</f>
        <v>-</v>
      </c>
      <c r="BK83" s="117"/>
      <c r="BL83" s="117"/>
      <c r="BM83" s="117"/>
      <c r="BN83" s="119"/>
      <c r="BO83" s="120" t="str">
        <f>IF(P83=0,"",IF(BN83=0,"",(BN83/P83)))</f>
        <v/>
      </c>
      <c r="BP83" s="121"/>
      <c r="BQ83" s="122" t="str">
        <f>IFERROR(BP83/BN83,"-")</f>
        <v>-</v>
      </c>
      <c r="BR83" s="123"/>
      <c r="BS83" s="124" t="str">
        <f>IFERROR(BR83/BN83,"-")</f>
        <v>-</v>
      </c>
      <c r="BT83" s="125"/>
      <c r="BU83" s="125"/>
      <c r="BV83" s="125"/>
      <c r="BW83" s="126"/>
      <c r="BX83" s="127" t="str">
        <f>IF(P83=0,"",IF(BW83=0,"",(BW83/P83)))</f>
        <v/>
      </c>
      <c r="BY83" s="128"/>
      <c r="BZ83" s="129" t="str">
        <f>IFERROR(BY83/BW83,"-")</f>
        <v>-</v>
      </c>
      <c r="CA83" s="130"/>
      <c r="CB83" s="131" t="str">
        <f>IFERROR(CA83/BW83,"-")</f>
        <v>-</v>
      </c>
      <c r="CC83" s="132"/>
      <c r="CD83" s="132"/>
      <c r="CE83" s="132"/>
      <c r="CF83" s="133"/>
      <c r="CG83" s="134" t="str">
        <f>IF(P83=0,"",IF(CF83=0,"",(CF83/P83)))</f>
        <v/>
      </c>
      <c r="CH83" s="135"/>
      <c r="CI83" s="136" t="str">
        <f>IFERROR(CH83/CF83,"-")</f>
        <v>-</v>
      </c>
      <c r="CJ83" s="137"/>
      <c r="CK83" s="138" t="str">
        <f>IFERROR(CJ83/CF83,"-")</f>
        <v>-</v>
      </c>
      <c r="CL83" s="139"/>
      <c r="CM83" s="139"/>
      <c r="CN83" s="139"/>
      <c r="CO83" s="140">
        <v>0</v>
      </c>
      <c r="CP83" s="141">
        <v>0</v>
      </c>
      <c r="CQ83" s="141"/>
      <c r="CR83" s="141"/>
      <c r="CS83" s="142" t="str">
        <f>IF(AND(CQ83=0,CR83=0),"",IF(AND(CQ83&lt;=100000,CR83&lt;=100000),"",IF(CQ83/CP83&gt;0.7,"男高",IF(CR83/CP83&gt;0.7,"女高",""))))</f>
        <v/>
      </c>
    </row>
    <row r="84" spans="1:98">
      <c r="A84" s="80">
        <f>AB84</f>
        <v>0</v>
      </c>
      <c r="B84" s="203" t="s">
        <v>268</v>
      </c>
      <c r="C84" s="203"/>
      <c r="D84" s="203" t="s">
        <v>62</v>
      </c>
      <c r="E84" s="203" t="s">
        <v>63</v>
      </c>
      <c r="F84" s="203" t="s">
        <v>64</v>
      </c>
      <c r="G84" s="203" t="s">
        <v>65</v>
      </c>
      <c r="H84" s="90" t="s">
        <v>269</v>
      </c>
      <c r="I84" s="204" t="s">
        <v>253</v>
      </c>
      <c r="J84" s="188">
        <v>150000</v>
      </c>
      <c r="K84" s="81">
        <v>0</v>
      </c>
      <c r="L84" s="81">
        <v>0</v>
      </c>
      <c r="M84" s="81">
        <v>0</v>
      </c>
      <c r="N84" s="91">
        <v>2</v>
      </c>
      <c r="O84" s="92">
        <v>0</v>
      </c>
      <c r="P84" s="93">
        <f>N84+O84</f>
        <v>2</v>
      </c>
      <c r="Q84" s="82" t="str">
        <f>IFERROR(P84/M84,"-")</f>
        <v>-</v>
      </c>
      <c r="R84" s="81">
        <v>0</v>
      </c>
      <c r="S84" s="81">
        <v>1</v>
      </c>
      <c r="T84" s="82">
        <f>IFERROR(S84/(O84+P84),"-")</f>
        <v>0.5</v>
      </c>
      <c r="U84" s="182">
        <f>IFERROR(J84/SUM(P84:P85),"-")</f>
        <v>50000</v>
      </c>
      <c r="V84" s="84">
        <v>0</v>
      </c>
      <c r="W84" s="82">
        <f>IF(P84=0,"-",V84/P84)</f>
        <v>0</v>
      </c>
      <c r="X84" s="186">
        <v>0</v>
      </c>
      <c r="Y84" s="187">
        <f>IFERROR(X84/P84,"-")</f>
        <v>0</v>
      </c>
      <c r="Z84" s="187" t="str">
        <f>IFERROR(X84/V84,"-")</f>
        <v>-</v>
      </c>
      <c r="AA84" s="188">
        <f>SUM(X84:X85)-SUM(J84:J85)</f>
        <v>-150000</v>
      </c>
      <c r="AB84" s="85">
        <f>SUM(X84:X85)/SUM(J84:J85)</f>
        <v>0</v>
      </c>
      <c r="AC84" s="79"/>
      <c r="AD84" s="94"/>
      <c r="AE84" s="95">
        <f>IF(P84=0,"",IF(AD84=0,"",(AD84/P84)))</f>
        <v>0</v>
      </c>
      <c r="AF84" s="94"/>
      <c r="AG84" s="96" t="str">
        <f>IFERROR(AF84/AD84,"-")</f>
        <v>-</v>
      </c>
      <c r="AH84" s="97"/>
      <c r="AI84" s="98" t="str">
        <f>IFERROR(AH84/AD84,"-")</f>
        <v>-</v>
      </c>
      <c r="AJ84" s="99"/>
      <c r="AK84" s="99"/>
      <c r="AL84" s="99"/>
      <c r="AM84" s="100"/>
      <c r="AN84" s="101">
        <f>IF(P84=0,"",IF(AM84=0,"",(AM84/P84)))</f>
        <v>0</v>
      </c>
      <c r="AO84" s="100"/>
      <c r="AP84" s="102" t="str">
        <f>IFERROR(AP84/AM84,"-")</f>
        <v>-</v>
      </c>
      <c r="AQ84" s="103"/>
      <c r="AR84" s="104" t="str">
        <f>IFERROR(AQ84/AM84,"-")</f>
        <v>-</v>
      </c>
      <c r="AS84" s="105"/>
      <c r="AT84" s="105"/>
      <c r="AU84" s="105"/>
      <c r="AV84" s="106"/>
      <c r="AW84" s="107">
        <f>IF(P84=0,"",IF(AV84=0,"",(AV84/P84)))</f>
        <v>0</v>
      </c>
      <c r="AX84" s="106"/>
      <c r="AY84" s="108" t="str">
        <f>IFERROR(AX84/AV84,"-")</f>
        <v>-</v>
      </c>
      <c r="AZ84" s="109"/>
      <c r="BA84" s="110" t="str">
        <f>IFERROR(AZ84/AV84,"-")</f>
        <v>-</v>
      </c>
      <c r="BB84" s="111"/>
      <c r="BC84" s="111"/>
      <c r="BD84" s="111"/>
      <c r="BE84" s="112">
        <v>1</v>
      </c>
      <c r="BF84" s="113">
        <f>IF(P84=0,"",IF(BE84=0,"",(BE84/P84)))</f>
        <v>0.5</v>
      </c>
      <c r="BG84" s="112"/>
      <c r="BH84" s="114">
        <f>IFERROR(BG84/BE84,"-")</f>
        <v>0</v>
      </c>
      <c r="BI84" s="115"/>
      <c r="BJ84" s="116">
        <f>IFERROR(BI84/BE84,"-")</f>
        <v>0</v>
      </c>
      <c r="BK84" s="117"/>
      <c r="BL84" s="117"/>
      <c r="BM84" s="117"/>
      <c r="BN84" s="119"/>
      <c r="BO84" s="120">
        <f>IF(P84=0,"",IF(BN84=0,"",(BN84/P84)))</f>
        <v>0</v>
      </c>
      <c r="BP84" s="121"/>
      <c r="BQ84" s="122" t="str">
        <f>IFERROR(BP84/BN84,"-")</f>
        <v>-</v>
      </c>
      <c r="BR84" s="123"/>
      <c r="BS84" s="124" t="str">
        <f>IFERROR(BR84/BN84,"-")</f>
        <v>-</v>
      </c>
      <c r="BT84" s="125"/>
      <c r="BU84" s="125"/>
      <c r="BV84" s="125"/>
      <c r="BW84" s="126">
        <v>1</v>
      </c>
      <c r="BX84" s="127">
        <f>IF(P84=0,"",IF(BW84=0,"",(BW84/P84)))</f>
        <v>0.5</v>
      </c>
      <c r="BY84" s="128"/>
      <c r="BZ84" s="129">
        <f>IFERROR(BY84/BW84,"-")</f>
        <v>0</v>
      </c>
      <c r="CA84" s="130"/>
      <c r="CB84" s="131">
        <f>IFERROR(CA84/BW84,"-")</f>
        <v>0</v>
      </c>
      <c r="CC84" s="132"/>
      <c r="CD84" s="132"/>
      <c r="CE84" s="132"/>
      <c r="CF84" s="133"/>
      <c r="CG84" s="134">
        <f>IF(P84=0,"",IF(CF84=0,"",(CF84/P84)))</f>
        <v>0</v>
      </c>
      <c r="CH84" s="135"/>
      <c r="CI84" s="136" t="str">
        <f>IFERROR(CH84/CF84,"-")</f>
        <v>-</v>
      </c>
      <c r="CJ84" s="137"/>
      <c r="CK84" s="138" t="str">
        <f>IFERROR(CJ84/CF84,"-")</f>
        <v>-</v>
      </c>
      <c r="CL84" s="139"/>
      <c r="CM84" s="139"/>
      <c r="CN84" s="139"/>
      <c r="CO84" s="140">
        <v>0</v>
      </c>
      <c r="CP84" s="141">
        <v>0</v>
      </c>
      <c r="CQ84" s="141"/>
      <c r="CR84" s="141"/>
      <c r="CS84" s="142" t="str">
        <f>IF(AND(CQ84=0,CR84=0),"",IF(AND(CQ84&lt;=100000,CR84&lt;=100000),"",IF(CQ84/CP84&gt;0.7,"男高",IF(CR84/CP84&gt;0.7,"女高",""))))</f>
        <v/>
      </c>
    </row>
    <row r="85" spans="1:98">
      <c r="A85" s="80"/>
      <c r="B85" s="203" t="s">
        <v>270</v>
      </c>
      <c r="C85" s="203"/>
      <c r="D85" s="203" t="s">
        <v>62</v>
      </c>
      <c r="E85" s="203" t="s">
        <v>63</v>
      </c>
      <c r="F85" s="203" t="s">
        <v>69</v>
      </c>
      <c r="G85" s="203"/>
      <c r="H85" s="90"/>
      <c r="I85" s="90"/>
      <c r="J85" s="188"/>
      <c r="K85" s="81">
        <v>10</v>
      </c>
      <c r="L85" s="81">
        <v>7</v>
      </c>
      <c r="M85" s="81">
        <v>7</v>
      </c>
      <c r="N85" s="91">
        <v>1</v>
      </c>
      <c r="O85" s="92">
        <v>0</v>
      </c>
      <c r="P85" s="93">
        <f>N85+O85</f>
        <v>1</v>
      </c>
      <c r="Q85" s="82">
        <f>IFERROR(P85/M85,"-")</f>
        <v>0.14285714285714</v>
      </c>
      <c r="R85" s="81">
        <v>0</v>
      </c>
      <c r="S85" s="81">
        <v>0</v>
      </c>
      <c r="T85" s="82">
        <f>IFERROR(S85/(O85+P85),"-")</f>
        <v>0</v>
      </c>
      <c r="U85" s="182"/>
      <c r="V85" s="84">
        <v>0</v>
      </c>
      <c r="W85" s="82">
        <f>IF(P85=0,"-",V85/P85)</f>
        <v>0</v>
      </c>
      <c r="X85" s="186">
        <v>0</v>
      </c>
      <c r="Y85" s="187">
        <f>IFERROR(X85/P85,"-")</f>
        <v>0</v>
      </c>
      <c r="Z85" s="187" t="str">
        <f>IFERROR(X85/V85,"-")</f>
        <v>-</v>
      </c>
      <c r="AA85" s="188"/>
      <c r="AB85" s="85"/>
      <c r="AC85" s="79"/>
      <c r="AD85" s="94"/>
      <c r="AE85" s="95">
        <f>IF(P85=0,"",IF(AD85=0,"",(AD85/P85)))</f>
        <v>0</v>
      </c>
      <c r="AF85" s="94"/>
      <c r="AG85" s="96" t="str">
        <f>IFERROR(AF85/AD85,"-")</f>
        <v>-</v>
      </c>
      <c r="AH85" s="97"/>
      <c r="AI85" s="98" t="str">
        <f>IFERROR(AH85/AD85,"-")</f>
        <v>-</v>
      </c>
      <c r="AJ85" s="99"/>
      <c r="AK85" s="99"/>
      <c r="AL85" s="99"/>
      <c r="AM85" s="100"/>
      <c r="AN85" s="101">
        <f>IF(P85=0,"",IF(AM85=0,"",(AM85/P85)))</f>
        <v>0</v>
      </c>
      <c r="AO85" s="100"/>
      <c r="AP85" s="102" t="str">
        <f>IFERROR(AP85/AM85,"-")</f>
        <v>-</v>
      </c>
      <c r="AQ85" s="103"/>
      <c r="AR85" s="104" t="str">
        <f>IFERROR(AQ85/AM85,"-")</f>
        <v>-</v>
      </c>
      <c r="AS85" s="105"/>
      <c r="AT85" s="105"/>
      <c r="AU85" s="105"/>
      <c r="AV85" s="106"/>
      <c r="AW85" s="107">
        <f>IF(P85=0,"",IF(AV85=0,"",(AV85/P85)))</f>
        <v>0</v>
      </c>
      <c r="AX85" s="106"/>
      <c r="AY85" s="108" t="str">
        <f>IFERROR(AX85/AV85,"-")</f>
        <v>-</v>
      </c>
      <c r="AZ85" s="109"/>
      <c r="BA85" s="110" t="str">
        <f>IFERROR(AZ85/AV85,"-")</f>
        <v>-</v>
      </c>
      <c r="BB85" s="111"/>
      <c r="BC85" s="111"/>
      <c r="BD85" s="111"/>
      <c r="BE85" s="112">
        <v>1</v>
      </c>
      <c r="BF85" s="113">
        <f>IF(P85=0,"",IF(BE85=0,"",(BE85/P85)))</f>
        <v>1</v>
      </c>
      <c r="BG85" s="112"/>
      <c r="BH85" s="114">
        <f>IFERROR(BG85/BE85,"-")</f>
        <v>0</v>
      </c>
      <c r="BI85" s="115"/>
      <c r="BJ85" s="116">
        <f>IFERROR(BI85/BE85,"-")</f>
        <v>0</v>
      </c>
      <c r="BK85" s="117"/>
      <c r="BL85" s="117"/>
      <c r="BM85" s="117"/>
      <c r="BN85" s="119"/>
      <c r="BO85" s="120">
        <f>IF(P85=0,"",IF(BN85=0,"",(BN85/P85)))</f>
        <v>0</v>
      </c>
      <c r="BP85" s="121"/>
      <c r="BQ85" s="122" t="str">
        <f>IFERROR(BP85/BN85,"-")</f>
        <v>-</v>
      </c>
      <c r="BR85" s="123"/>
      <c r="BS85" s="124" t="str">
        <f>IFERROR(BR85/BN85,"-")</f>
        <v>-</v>
      </c>
      <c r="BT85" s="125"/>
      <c r="BU85" s="125"/>
      <c r="BV85" s="125"/>
      <c r="BW85" s="126"/>
      <c r="BX85" s="127">
        <f>IF(P85=0,"",IF(BW85=0,"",(BW85/P85)))</f>
        <v>0</v>
      </c>
      <c r="BY85" s="128"/>
      <c r="BZ85" s="129" t="str">
        <f>IFERROR(BY85/BW85,"-")</f>
        <v>-</v>
      </c>
      <c r="CA85" s="130"/>
      <c r="CB85" s="131" t="str">
        <f>IFERROR(CA85/BW85,"-")</f>
        <v>-</v>
      </c>
      <c r="CC85" s="132"/>
      <c r="CD85" s="132"/>
      <c r="CE85" s="132"/>
      <c r="CF85" s="133"/>
      <c r="CG85" s="134">
        <f>IF(P85=0,"",IF(CF85=0,"",(CF85/P85)))</f>
        <v>0</v>
      </c>
      <c r="CH85" s="135"/>
      <c r="CI85" s="136" t="str">
        <f>IFERROR(CH85/CF85,"-")</f>
        <v>-</v>
      </c>
      <c r="CJ85" s="137"/>
      <c r="CK85" s="138" t="str">
        <f>IFERROR(CJ85/CF85,"-")</f>
        <v>-</v>
      </c>
      <c r="CL85" s="139"/>
      <c r="CM85" s="139"/>
      <c r="CN85" s="139"/>
      <c r="CO85" s="140">
        <v>0</v>
      </c>
      <c r="CP85" s="141">
        <v>0</v>
      </c>
      <c r="CQ85" s="141"/>
      <c r="CR85" s="141"/>
      <c r="CS85" s="142" t="str">
        <f>IF(AND(CQ85=0,CR85=0),"",IF(AND(CQ85&lt;=100000,CR85&lt;=100000),"",IF(CQ85/CP85&gt;0.7,"男高",IF(CR85/CP85&gt;0.7,"女高",""))))</f>
        <v/>
      </c>
    </row>
    <row r="86" spans="1:98">
      <c r="A86" s="80">
        <f>AB86</f>
        <v>3.4933333333333</v>
      </c>
      <c r="B86" s="203" t="s">
        <v>271</v>
      </c>
      <c r="C86" s="203"/>
      <c r="D86" s="203" t="s">
        <v>97</v>
      </c>
      <c r="E86" s="203" t="s">
        <v>98</v>
      </c>
      <c r="F86" s="203" t="s">
        <v>92</v>
      </c>
      <c r="G86" s="203" t="s">
        <v>65</v>
      </c>
      <c r="H86" s="90" t="s">
        <v>269</v>
      </c>
      <c r="I86" s="204" t="s">
        <v>226</v>
      </c>
      <c r="J86" s="188">
        <v>150000</v>
      </c>
      <c r="K86" s="81">
        <v>10</v>
      </c>
      <c r="L86" s="81">
        <v>0</v>
      </c>
      <c r="M86" s="81">
        <v>45</v>
      </c>
      <c r="N86" s="91">
        <v>2</v>
      </c>
      <c r="O86" s="92">
        <v>0</v>
      </c>
      <c r="P86" s="93">
        <f>N86+O86</f>
        <v>2</v>
      </c>
      <c r="Q86" s="82">
        <f>IFERROR(P86/M86,"-")</f>
        <v>0.044444444444444</v>
      </c>
      <c r="R86" s="81">
        <v>0</v>
      </c>
      <c r="S86" s="81">
        <v>0</v>
      </c>
      <c r="T86" s="82">
        <f>IFERROR(S86/(O86+P86),"-")</f>
        <v>0</v>
      </c>
      <c r="U86" s="182">
        <f>IFERROR(J86/SUM(P86:P87),"-")</f>
        <v>30000</v>
      </c>
      <c r="V86" s="84">
        <v>0</v>
      </c>
      <c r="W86" s="82">
        <f>IF(P86=0,"-",V86/P86)</f>
        <v>0</v>
      </c>
      <c r="X86" s="186">
        <v>0</v>
      </c>
      <c r="Y86" s="187">
        <f>IFERROR(X86/P86,"-")</f>
        <v>0</v>
      </c>
      <c r="Z86" s="187" t="str">
        <f>IFERROR(X86/V86,"-")</f>
        <v>-</v>
      </c>
      <c r="AA86" s="188">
        <f>SUM(X86:X87)-SUM(J86:J87)</f>
        <v>374000</v>
      </c>
      <c r="AB86" s="85">
        <f>SUM(X86:X87)/SUM(J86:J87)</f>
        <v>3.4933333333333</v>
      </c>
      <c r="AC86" s="79"/>
      <c r="AD86" s="94"/>
      <c r="AE86" s="95">
        <f>IF(P86=0,"",IF(AD86=0,"",(AD86/P86)))</f>
        <v>0</v>
      </c>
      <c r="AF86" s="94"/>
      <c r="AG86" s="96" t="str">
        <f>IFERROR(AF86/AD86,"-")</f>
        <v>-</v>
      </c>
      <c r="AH86" s="97"/>
      <c r="AI86" s="98" t="str">
        <f>IFERROR(AH86/AD86,"-")</f>
        <v>-</v>
      </c>
      <c r="AJ86" s="99"/>
      <c r="AK86" s="99"/>
      <c r="AL86" s="99"/>
      <c r="AM86" s="100"/>
      <c r="AN86" s="101">
        <f>IF(P86=0,"",IF(AM86=0,"",(AM86/P86)))</f>
        <v>0</v>
      </c>
      <c r="AO86" s="100"/>
      <c r="AP86" s="102" t="str">
        <f>IFERROR(AP86/AM86,"-")</f>
        <v>-</v>
      </c>
      <c r="AQ86" s="103"/>
      <c r="AR86" s="104" t="str">
        <f>IFERROR(AQ86/AM86,"-")</f>
        <v>-</v>
      </c>
      <c r="AS86" s="105"/>
      <c r="AT86" s="105"/>
      <c r="AU86" s="105"/>
      <c r="AV86" s="106"/>
      <c r="AW86" s="107">
        <f>IF(P86=0,"",IF(AV86=0,"",(AV86/P86)))</f>
        <v>0</v>
      </c>
      <c r="AX86" s="106"/>
      <c r="AY86" s="108" t="str">
        <f>IFERROR(AX86/AV86,"-")</f>
        <v>-</v>
      </c>
      <c r="AZ86" s="109"/>
      <c r="BA86" s="110" t="str">
        <f>IFERROR(AZ86/AV86,"-")</f>
        <v>-</v>
      </c>
      <c r="BB86" s="111"/>
      <c r="BC86" s="111"/>
      <c r="BD86" s="111"/>
      <c r="BE86" s="112"/>
      <c r="BF86" s="113">
        <f>IF(P86=0,"",IF(BE86=0,"",(BE86/P86)))</f>
        <v>0</v>
      </c>
      <c r="BG86" s="112"/>
      <c r="BH86" s="114" t="str">
        <f>IFERROR(BG86/BE86,"-")</f>
        <v>-</v>
      </c>
      <c r="BI86" s="115"/>
      <c r="BJ86" s="116" t="str">
        <f>IFERROR(BI86/BE86,"-")</f>
        <v>-</v>
      </c>
      <c r="BK86" s="117"/>
      <c r="BL86" s="117"/>
      <c r="BM86" s="117"/>
      <c r="BN86" s="119">
        <v>1</v>
      </c>
      <c r="BO86" s="120">
        <f>IF(P86=0,"",IF(BN86=0,"",(BN86/P86)))</f>
        <v>0.5</v>
      </c>
      <c r="BP86" s="121"/>
      <c r="BQ86" s="122">
        <f>IFERROR(BP86/BN86,"-")</f>
        <v>0</v>
      </c>
      <c r="BR86" s="123"/>
      <c r="BS86" s="124">
        <f>IFERROR(BR86/BN86,"-")</f>
        <v>0</v>
      </c>
      <c r="BT86" s="125"/>
      <c r="BU86" s="125"/>
      <c r="BV86" s="125"/>
      <c r="BW86" s="126"/>
      <c r="BX86" s="127">
        <f>IF(P86=0,"",IF(BW86=0,"",(BW86/P86)))</f>
        <v>0</v>
      </c>
      <c r="BY86" s="128"/>
      <c r="BZ86" s="129" t="str">
        <f>IFERROR(BY86/BW86,"-")</f>
        <v>-</v>
      </c>
      <c r="CA86" s="130"/>
      <c r="CB86" s="131" t="str">
        <f>IFERROR(CA86/BW86,"-")</f>
        <v>-</v>
      </c>
      <c r="CC86" s="132"/>
      <c r="CD86" s="132"/>
      <c r="CE86" s="132"/>
      <c r="CF86" s="133">
        <v>1</v>
      </c>
      <c r="CG86" s="134">
        <f>IF(P86=0,"",IF(CF86=0,"",(CF86/P86)))</f>
        <v>0.5</v>
      </c>
      <c r="CH86" s="135">
        <v>1</v>
      </c>
      <c r="CI86" s="136">
        <f>IFERROR(CH86/CF86,"-")</f>
        <v>1</v>
      </c>
      <c r="CJ86" s="137">
        <v>25000</v>
      </c>
      <c r="CK86" s="138">
        <f>IFERROR(CJ86/CF86,"-")</f>
        <v>25000</v>
      </c>
      <c r="CL86" s="139"/>
      <c r="CM86" s="139"/>
      <c r="CN86" s="139">
        <v>1</v>
      </c>
      <c r="CO86" s="140">
        <v>0</v>
      </c>
      <c r="CP86" s="141">
        <v>0</v>
      </c>
      <c r="CQ86" s="141">
        <v>25000</v>
      </c>
      <c r="CR86" s="141"/>
      <c r="CS86" s="142" t="str">
        <f>IF(AND(CQ86=0,CR86=0),"",IF(AND(CQ86&lt;=100000,CR86&lt;=100000),"",IF(CQ86/CP86&gt;0.7,"男高",IF(CR86/CP86&gt;0.7,"女高",""))))</f>
        <v/>
      </c>
    </row>
    <row r="87" spans="1:98">
      <c r="A87" s="80"/>
      <c r="B87" s="203" t="s">
        <v>272</v>
      </c>
      <c r="C87" s="203"/>
      <c r="D87" s="203" t="s">
        <v>97</v>
      </c>
      <c r="E87" s="203" t="s">
        <v>98</v>
      </c>
      <c r="F87" s="203" t="s">
        <v>69</v>
      </c>
      <c r="G87" s="203"/>
      <c r="H87" s="90"/>
      <c r="I87" s="90"/>
      <c r="J87" s="188"/>
      <c r="K87" s="81">
        <v>25</v>
      </c>
      <c r="L87" s="81">
        <v>11</v>
      </c>
      <c r="M87" s="81">
        <v>17</v>
      </c>
      <c r="N87" s="91">
        <v>3</v>
      </c>
      <c r="O87" s="92">
        <v>0</v>
      </c>
      <c r="P87" s="93">
        <f>N87+O87</f>
        <v>3</v>
      </c>
      <c r="Q87" s="82">
        <f>IFERROR(P87/M87,"-")</f>
        <v>0.17647058823529</v>
      </c>
      <c r="R87" s="81">
        <v>2</v>
      </c>
      <c r="S87" s="81">
        <v>1</v>
      </c>
      <c r="T87" s="82">
        <f>IFERROR(S87/(O87+P87),"-")</f>
        <v>0.33333333333333</v>
      </c>
      <c r="U87" s="182"/>
      <c r="V87" s="84">
        <v>1</v>
      </c>
      <c r="W87" s="82">
        <f>IF(P87=0,"-",V87/P87)</f>
        <v>0.33333333333333</v>
      </c>
      <c r="X87" s="186">
        <v>524000</v>
      </c>
      <c r="Y87" s="187">
        <f>IFERROR(X87/P87,"-")</f>
        <v>174666.66666667</v>
      </c>
      <c r="Z87" s="187">
        <f>IFERROR(X87/V87,"-")</f>
        <v>524000</v>
      </c>
      <c r="AA87" s="188"/>
      <c r="AB87" s="85"/>
      <c r="AC87" s="79"/>
      <c r="AD87" s="94"/>
      <c r="AE87" s="95">
        <f>IF(P87=0,"",IF(AD87=0,"",(AD87/P87)))</f>
        <v>0</v>
      </c>
      <c r="AF87" s="94"/>
      <c r="AG87" s="96" t="str">
        <f>IFERROR(AF87/AD87,"-")</f>
        <v>-</v>
      </c>
      <c r="AH87" s="97"/>
      <c r="AI87" s="98" t="str">
        <f>IFERROR(AH87/AD87,"-")</f>
        <v>-</v>
      </c>
      <c r="AJ87" s="99"/>
      <c r="AK87" s="99"/>
      <c r="AL87" s="99"/>
      <c r="AM87" s="100">
        <v>1</v>
      </c>
      <c r="AN87" s="101">
        <f>IF(P87=0,"",IF(AM87=0,"",(AM87/P87)))</f>
        <v>0.33333333333333</v>
      </c>
      <c r="AO87" s="100"/>
      <c r="AP87" s="102">
        <f>IFERROR(AP87/AM87,"-")</f>
        <v>0</v>
      </c>
      <c r="AQ87" s="103"/>
      <c r="AR87" s="104">
        <f>IFERROR(AQ87/AM87,"-")</f>
        <v>0</v>
      </c>
      <c r="AS87" s="105"/>
      <c r="AT87" s="105"/>
      <c r="AU87" s="105"/>
      <c r="AV87" s="106"/>
      <c r="AW87" s="107">
        <f>IF(P87=0,"",IF(AV87=0,"",(AV87/P87)))</f>
        <v>0</v>
      </c>
      <c r="AX87" s="106"/>
      <c r="AY87" s="108" t="str">
        <f>IFERROR(AX87/AV87,"-")</f>
        <v>-</v>
      </c>
      <c r="AZ87" s="109"/>
      <c r="BA87" s="110" t="str">
        <f>IFERROR(AZ87/AV87,"-")</f>
        <v>-</v>
      </c>
      <c r="BB87" s="111"/>
      <c r="BC87" s="111"/>
      <c r="BD87" s="111"/>
      <c r="BE87" s="112"/>
      <c r="BF87" s="113">
        <f>IF(P87=0,"",IF(BE87=0,"",(BE87/P87)))</f>
        <v>0</v>
      </c>
      <c r="BG87" s="112"/>
      <c r="BH87" s="114" t="str">
        <f>IFERROR(BG87/BE87,"-")</f>
        <v>-</v>
      </c>
      <c r="BI87" s="115"/>
      <c r="BJ87" s="116" t="str">
        <f>IFERROR(BI87/BE87,"-")</f>
        <v>-</v>
      </c>
      <c r="BK87" s="117"/>
      <c r="BL87" s="117"/>
      <c r="BM87" s="117"/>
      <c r="BN87" s="119"/>
      <c r="BO87" s="120">
        <f>IF(P87=0,"",IF(BN87=0,"",(BN87/P87)))</f>
        <v>0</v>
      </c>
      <c r="BP87" s="121"/>
      <c r="BQ87" s="122" t="str">
        <f>IFERROR(BP87/BN87,"-")</f>
        <v>-</v>
      </c>
      <c r="BR87" s="123"/>
      <c r="BS87" s="124" t="str">
        <f>IFERROR(BR87/BN87,"-")</f>
        <v>-</v>
      </c>
      <c r="BT87" s="125"/>
      <c r="BU87" s="125"/>
      <c r="BV87" s="125"/>
      <c r="BW87" s="126">
        <v>2</v>
      </c>
      <c r="BX87" s="127">
        <f>IF(P87=0,"",IF(BW87=0,"",(BW87/P87)))</f>
        <v>0.66666666666667</v>
      </c>
      <c r="BY87" s="128">
        <v>2</v>
      </c>
      <c r="BZ87" s="129">
        <f>IFERROR(BY87/BW87,"-")</f>
        <v>1</v>
      </c>
      <c r="CA87" s="130">
        <v>728000</v>
      </c>
      <c r="CB87" s="131">
        <f>IFERROR(CA87/BW87,"-")</f>
        <v>364000</v>
      </c>
      <c r="CC87" s="132"/>
      <c r="CD87" s="132"/>
      <c r="CE87" s="132">
        <v>2</v>
      </c>
      <c r="CF87" s="133"/>
      <c r="CG87" s="134">
        <f>IF(P87=0,"",IF(CF87=0,"",(CF87/P87)))</f>
        <v>0</v>
      </c>
      <c r="CH87" s="135"/>
      <c r="CI87" s="136" t="str">
        <f>IFERROR(CH87/CF87,"-")</f>
        <v>-</v>
      </c>
      <c r="CJ87" s="137"/>
      <c r="CK87" s="138" t="str">
        <f>IFERROR(CJ87/CF87,"-")</f>
        <v>-</v>
      </c>
      <c r="CL87" s="139"/>
      <c r="CM87" s="139"/>
      <c r="CN87" s="139"/>
      <c r="CO87" s="140">
        <v>1</v>
      </c>
      <c r="CP87" s="141">
        <v>524000</v>
      </c>
      <c r="CQ87" s="141">
        <v>514000</v>
      </c>
      <c r="CR87" s="141"/>
      <c r="CS87" s="142" t="str">
        <f>IF(AND(CQ87=0,CR87=0),"",IF(AND(CQ87&lt;=100000,CR87&lt;=100000),"",IF(CQ87/CP87&gt;0.7,"男高",IF(CR87/CP87&gt;0.7,"女高",""))))</f>
        <v>男高</v>
      </c>
    </row>
    <row r="88" spans="1:98">
      <c r="A88" s="30"/>
      <c r="B88" s="87"/>
      <c r="C88" s="88"/>
      <c r="D88" s="88"/>
      <c r="E88" s="88"/>
      <c r="F88" s="89"/>
      <c r="G88" s="90"/>
      <c r="H88" s="90"/>
      <c r="I88" s="90"/>
      <c r="J88" s="192"/>
      <c r="K88" s="34"/>
      <c r="L88" s="34"/>
      <c r="M88" s="31"/>
      <c r="N88" s="23"/>
      <c r="O88" s="23"/>
      <c r="P88" s="23"/>
      <c r="Q88" s="33"/>
      <c r="R88" s="32"/>
      <c r="S88" s="23"/>
      <c r="T88" s="32"/>
      <c r="U88" s="183"/>
      <c r="V88" s="25"/>
      <c r="W88" s="25"/>
      <c r="X88" s="189"/>
      <c r="Y88" s="189"/>
      <c r="Z88" s="189"/>
      <c r="AA88" s="189"/>
      <c r="AB88" s="33"/>
      <c r="AC88" s="59"/>
      <c r="AD88" s="63"/>
      <c r="AE88" s="64"/>
      <c r="AF88" s="63"/>
      <c r="AG88" s="67"/>
      <c r="AH88" s="68"/>
      <c r="AI88" s="69"/>
      <c r="AJ88" s="70"/>
      <c r="AK88" s="70"/>
      <c r="AL88" s="70"/>
      <c r="AM88" s="63"/>
      <c r="AN88" s="64"/>
      <c r="AO88" s="63"/>
      <c r="AP88" s="67"/>
      <c r="AQ88" s="68"/>
      <c r="AR88" s="69"/>
      <c r="AS88" s="70"/>
      <c r="AT88" s="70"/>
      <c r="AU88" s="70"/>
      <c r="AV88" s="63"/>
      <c r="AW88" s="64"/>
      <c r="AX88" s="63"/>
      <c r="AY88" s="67"/>
      <c r="AZ88" s="68"/>
      <c r="BA88" s="69"/>
      <c r="BB88" s="70"/>
      <c r="BC88" s="70"/>
      <c r="BD88" s="70"/>
      <c r="BE88" s="63"/>
      <c r="BF88" s="64"/>
      <c r="BG88" s="63"/>
      <c r="BH88" s="67"/>
      <c r="BI88" s="68"/>
      <c r="BJ88" s="69"/>
      <c r="BK88" s="70"/>
      <c r="BL88" s="70"/>
      <c r="BM88" s="70"/>
      <c r="BN88" s="65"/>
      <c r="BO88" s="66"/>
      <c r="BP88" s="63"/>
      <c r="BQ88" s="67"/>
      <c r="BR88" s="68"/>
      <c r="BS88" s="69"/>
      <c r="BT88" s="70"/>
      <c r="BU88" s="70"/>
      <c r="BV88" s="70"/>
      <c r="BW88" s="65"/>
      <c r="BX88" s="66"/>
      <c r="BY88" s="63"/>
      <c r="BZ88" s="67"/>
      <c r="CA88" s="68"/>
      <c r="CB88" s="69"/>
      <c r="CC88" s="70"/>
      <c r="CD88" s="70"/>
      <c r="CE88" s="70"/>
      <c r="CF88" s="65"/>
      <c r="CG88" s="66"/>
      <c r="CH88" s="63"/>
      <c r="CI88" s="67"/>
      <c r="CJ88" s="68"/>
      <c r="CK88" s="69"/>
      <c r="CL88" s="70"/>
      <c r="CM88" s="70"/>
      <c r="CN88" s="70"/>
      <c r="CO88" s="71"/>
      <c r="CP88" s="68"/>
      <c r="CQ88" s="68"/>
      <c r="CR88" s="68"/>
      <c r="CS88" s="72"/>
    </row>
    <row r="89" spans="1:98">
      <c r="A89" s="30"/>
      <c r="B89" s="37"/>
      <c r="C89" s="21"/>
      <c r="D89" s="21"/>
      <c r="E89" s="21"/>
      <c r="F89" s="22"/>
      <c r="G89" s="36"/>
      <c r="H89" s="36"/>
      <c r="I89" s="75"/>
      <c r="J89" s="193"/>
      <c r="K89" s="34"/>
      <c r="L89" s="34"/>
      <c r="M89" s="31"/>
      <c r="N89" s="23"/>
      <c r="O89" s="23"/>
      <c r="P89" s="23"/>
      <c r="Q89" s="33"/>
      <c r="R89" s="32"/>
      <c r="S89" s="23"/>
      <c r="T89" s="32"/>
      <c r="U89" s="183"/>
      <c r="V89" s="25"/>
      <c r="W89" s="25"/>
      <c r="X89" s="189"/>
      <c r="Y89" s="189"/>
      <c r="Z89" s="189"/>
      <c r="AA89" s="189"/>
      <c r="AB89" s="33"/>
      <c r="AC89" s="61"/>
      <c r="AD89" s="63"/>
      <c r="AE89" s="64"/>
      <c r="AF89" s="63"/>
      <c r="AG89" s="67"/>
      <c r="AH89" s="68"/>
      <c r="AI89" s="69"/>
      <c r="AJ89" s="70"/>
      <c r="AK89" s="70"/>
      <c r="AL89" s="70"/>
      <c r="AM89" s="63"/>
      <c r="AN89" s="64"/>
      <c r="AO89" s="63"/>
      <c r="AP89" s="67"/>
      <c r="AQ89" s="68"/>
      <c r="AR89" s="69"/>
      <c r="AS89" s="70"/>
      <c r="AT89" s="70"/>
      <c r="AU89" s="70"/>
      <c r="AV89" s="63"/>
      <c r="AW89" s="64"/>
      <c r="AX89" s="63"/>
      <c r="AY89" s="67"/>
      <c r="AZ89" s="68"/>
      <c r="BA89" s="69"/>
      <c r="BB89" s="70"/>
      <c r="BC89" s="70"/>
      <c r="BD89" s="70"/>
      <c r="BE89" s="63"/>
      <c r="BF89" s="64"/>
      <c r="BG89" s="63"/>
      <c r="BH89" s="67"/>
      <c r="BI89" s="68"/>
      <c r="BJ89" s="69"/>
      <c r="BK89" s="70"/>
      <c r="BL89" s="70"/>
      <c r="BM89" s="70"/>
      <c r="BN89" s="65"/>
      <c r="BO89" s="66"/>
      <c r="BP89" s="63"/>
      <c r="BQ89" s="67"/>
      <c r="BR89" s="68"/>
      <c r="BS89" s="69"/>
      <c r="BT89" s="70"/>
      <c r="BU89" s="70"/>
      <c r="BV89" s="70"/>
      <c r="BW89" s="65"/>
      <c r="BX89" s="66"/>
      <c r="BY89" s="63"/>
      <c r="BZ89" s="67"/>
      <c r="CA89" s="68"/>
      <c r="CB89" s="69"/>
      <c r="CC89" s="70"/>
      <c r="CD89" s="70"/>
      <c r="CE89" s="70"/>
      <c r="CF89" s="65"/>
      <c r="CG89" s="66"/>
      <c r="CH89" s="63"/>
      <c r="CI89" s="67"/>
      <c r="CJ89" s="68"/>
      <c r="CK89" s="69"/>
      <c r="CL89" s="70"/>
      <c r="CM89" s="70"/>
      <c r="CN89" s="70"/>
      <c r="CO89" s="71"/>
      <c r="CP89" s="68"/>
      <c r="CQ89" s="68"/>
      <c r="CR89" s="68"/>
      <c r="CS89" s="72"/>
    </row>
    <row r="90" spans="1:98">
      <c r="A90" s="19">
        <f>AB90</f>
        <v>0.60363666666667</v>
      </c>
      <c r="B90" s="39"/>
      <c r="C90" s="39"/>
      <c r="D90" s="39"/>
      <c r="E90" s="39"/>
      <c r="F90" s="39"/>
      <c r="G90" s="40" t="s">
        <v>273</v>
      </c>
      <c r="H90" s="40"/>
      <c r="I90" s="40"/>
      <c r="J90" s="190">
        <f>SUM(J6:J89)</f>
        <v>3000000</v>
      </c>
      <c r="K90" s="41">
        <f>SUM(K6:K89)</f>
        <v>572</v>
      </c>
      <c r="L90" s="41">
        <f>SUM(L6:L89)</f>
        <v>282</v>
      </c>
      <c r="M90" s="41">
        <f>SUM(M6:M89)</f>
        <v>552</v>
      </c>
      <c r="N90" s="41">
        <f>SUM(N6:N89)</f>
        <v>165</v>
      </c>
      <c r="O90" s="41">
        <f>SUM(O6:O89)</f>
        <v>2</v>
      </c>
      <c r="P90" s="41">
        <f>SUM(P6:P89)</f>
        <v>167</v>
      </c>
      <c r="Q90" s="42">
        <f>IFERROR(P90/M90,"-")</f>
        <v>0.30253623188406</v>
      </c>
      <c r="R90" s="78">
        <f>SUM(R6:R89)</f>
        <v>15</v>
      </c>
      <c r="S90" s="78">
        <f>SUM(S6:S89)</f>
        <v>25</v>
      </c>
      <c r="T90" s="42">
        <f>IFERROR(R90/P90,"-")</f>
        <v>0.089820359281437</v>
      </c>
      <c r="U90" s="184">
        <f>IFERROR(J90/P90,"-")</f>
        <v>17964.071856287</v>
      </c>
      <c r="V90" s="44">
        <f>SUM(V6:V89)</f>
        <v>23</v>
      </c>
      <c r="W90" s="42">
        <f>IFERROR(V90/P90,"-")</f>
        <v>0.1377245508982</v>
      </c>
      <c r="X90" s="190">
        <f>SUM(X6:X89)</f>
        <v>1810910</v>
      </c>
      <c r="Y90" s="190">
        <f>IFERROR(X90/P90,"-")</f>
        <v>10843.77245509</v>
      </c>
      <c r="Z90" s="190">
        <f>IFERROR(X90/V90,"-")</f>
        <v>78735.217391304</v>
      </c>
      <c r="AA90" s="190">
        <f>X90-J90</f>
        <v>-1189090</v>
      </c>
      <c r="AB90" s="47">
        <f>X90/J90</f>
        <v>0.60363666666667</v>
      </c>
      <c r="AC90" s="60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62"/>
      <c r="BD90" s="62"/>
      <c r="BE90" s="62"/>
      <c r="BF90" s="62"/>
      <c r="BG90" s="62"/>
      <c r="BH90" s="62"/>
      <c r="BI90" s="62"/>
      <c r="BJ90" s="62"/>
      <c r="BK90" s="62"/>
      <c r="BL90" s="62"/>
      <c r="BM90" s="62"/>
      <c r="BN90" s="62"/>
      <c r="BO90" s="62"/>
      <c r="BP90" s="62"/>
      <c r="BQ90" s="62"/>
      <c r="BR90" s="62"/>
      <c r="BS90" s="62"/>
      <c r="BT90" s="62"/>
      <c r="BU90" s="62"/>
      <c r="BV90" s="62"/>
      <c r="BW90" s="62"/>
      <c r="BX90" s="62"/>
      <c r="BY90" s="62"/>
      <c r="BZ90" s="62"/>
      <c r="CA90" s="62"/>
      <c r="CB90" s="62"/>
      <c r="CC90" s="62"/>
      <c r="CD90" s="62"/>
      <c r="CE90" s="62"/>
      <c r="CF90" s="62"/>
      <c r="CG90" s="62"/>
      <c r="CH90" s="62"/>
      <c r="CI90" s="62"/>
      <c r="CJ90" s="62"/>
      <c r="CK90" s="62"/>
      <c r="CL90" s="62"/>
      <c r="CM90" s="62"/>
      <c r="CN90" s="62"/>
      <c r="CO90" s="62"/>
      <c r="CP90" s="62"/>
      <c r="CQ90" s="62"/>
      <c r="CR90" s="62"/>
      <c r="CS9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2"/>
    <mergeCell ref="J28:J32"/>
    <mergeCell ref="U28:U32"/>
    <mergeCell ref="AA28:AA32"/>
    <mergeCell ref="AB28:AB32"/>
    <mergeCell ref="A33:A37"/>
    <mergeCell ref="J33:J37"/>
    <mergeCell ref="U33:U37"/>
    <mergeCell ref="AA33:AA37"/>
    <mergeCell ref="AB33:AB37"/>
    <mergeCell ref="A38:A41"/>
    <mergeCell ref="J38:J41"/>
    <mergeCell ref="U38:U41"/>
    <mergeCell ref="AA38:AA41"/>
    <mergeCell ref="AB38:AB41"/>
    <mergeCell ref="A42:A55"/>
    <mergeCell ref="J42:J55"/>
    <mergeCell ref="U42:U55"/>
    <mergeCell ref="AA42:AA55"/>
    <mergeCell ref="AB42:AB55"/>
    <mergeCell ref="A56:A71"/>
    <mergeCell ref="J56:J71"/>
    <mergeCell ref="U56:U71"/>
    <mergeCell ref="AA56:AA71"/>
    <mergeCell ref="AB56:AB71"/>
    <mergeCell ref="A72:A75"/>
    <mergeCell ref="J72:J75"/>
    <mergeCell ref="U72:U75"/>
    <mergeCell ref="AA72:AA75"/>
    <mergeCell ref="AB72:AB75"/>
    <mergeCell ref="A76:A77"/>
    <mergeCell ref="J76:J77"/>
    <mergeCell ref="U76:U77"/>
    <mergeCell ref="AA76:AA77"/>
    <mergeCell ref="AB76:AB77"/>
    <mergeCell ref="A78:A79"/>
    <mergeCell ref="J78:J79"/>
    <mergeCell ref="U78:U79"/>
    <mergeCell ref="AA78:AA79"/>
    <mergeCell ref="AB78:AB79"/>
    <mergeCell ref="A80:A81"/>
    <mergeCell ref="J80:J81"/>
    <mergeCell ref="U80:U81"/>
    <mergeCell ref="AA80:AA81"/>
    <mergeCell ref="AB80:AB81"/>
    <mergeCell ref="A82:A83"/>
    <mergeCell ref="J82:J83"/>
    <mergeCell ref="U82:U83"/>
    <mergeCell ref="AA82:AA83"/>
    <mergeCell ref="AB82:AB83"/>
    <mergeCell ref="A84:A85"/>
    <mergeCell ref="J84:J85"/>
    <mergeCell ref="U84:U85"/>
    <mergeCell ref="AA84:AA85"/>
    <mergeCell ref="AB84:AB85"/>
    <mergeCell ref="A86:A87"/>
    <mergeCell ref="J86:J87"/>
    <mergeCell ref="U86:U87"/>
    <mergeCell ref="AA86:AA87"/>
    <mergeCell ref="AB86:AB8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274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0.011428571428571</v>
      </c>
      <c r="B6" s="203" t="s">
        <v>275</v>
      </c>
      <c r="C6" s="203" t="s">
        <v>276</v>
      </c>
      <c r="D6" s="203" t="s">
        <v>277</v>
      </c>
      <c r="E6" s="203" t="s">
        <v>278</v>
      </c>
      <c r="F6" s="203" t="s">
        <v>64</v>
      </c>
      <c r="G6" s="203" t="s">
        <v>279</v>
      </c>
      <c r="H6" s="90" t="s">
        <v>280</v>
      </c>
      <c r="I6" s="90" t="s">
        <v>281</v>
      </c>
      <c r="J6" s="188">
        <v>140000</v>
      </c>
      <c r="K6" s="81">
        <v>0</v>
      </c>
      <c r="L6" s="81">
        <v>0</v>
      </c>
      <c r="M6" s="81">
        <v>0</v>
      </c>
      <c r="N6" s="91">
        <v>14</v>
      </c>
      <c r="O6" s="92">
        <v>0</v>
      </c>
      <c r="P6" s="93">
        <f>N6+O6</f>
        <v>14</v>
      </c>
      <c r="Q6" s="82" t="str">
        <f>IFERROR(P6/M6,"-")</f>
        <v>-</v>
      </c>
      <c r="R6" s="81">
        <v>1</v>
      </c>
      <c r="S6" s="81">
        <v>1</v>
      </c>
      <c r="T6" s="82">
        <f>IFERROR(S6/(O6+P6),"-")</f>
        <v>0.071428571428571</v>
      </c>
      <c r="U6" s="182">
        <f>IFERROR(J6/SUM(P6:P7),"-")</f>
        <v>9333.3333333333</v>
      </c>
      <c r="V6" s="84">
        <v>1</v>
      </c>
      <c r="W6" s="82">
        <f>IF(P6=0,"-",V6/P6)</f>
        <v>0.071428571428571</v>
      </c>
      <c r="X6" s="186">
        <v>1600</v>
      </c>
      <c r="Y6" s="187">
        <f>IFERROR(X6/P6,"-")</f>
        <v>114.28571428571</v>
      </c>
      <c r="Z6" s="187">
        <f>IFERROR(X6/V6,"-")</f>
        <v>1600</v>
      </c>
      <c r="AA6" s="188">
        <f>SUM(X6:X7)-SUM(J6:J7)</f>
        <v>-138400</v>
      </c>
      <c r="AB6" s="85">
        <f>SUM(X6:X7)/SUM(J6:J7)</f>
        <v>0.011428571428571</v>
      </c>
      <c r="AC6" s="79"/>
      <c r="AD6" s="94">
        <v>1</v>
      </c>
      <c r="AE6" s="95">
        <f>IF(P6=0,"",IF(AD6=0,"",(AD6/P6)))</f>
        <v>0.071428571428571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7</v>
      </c>
      <c r="AN6" s="101">
        <f>IF(P6=0,"",IF(AM6=0,"",(AM6/P6)))</f>
        <v>0.5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0.14285714285714</v>
      </c>
      <c r="AX6" s="106">
        <v>1</v>
      </c>
      <c r="AY6" s="108">
        <f>IFERROR(AX6/AV6,"-")</f>
        <v>0.5</v>
      </c>
      <c r="AZ6" s="109">
        <v>1600</v>
      </c>
      <c r="BA6" s="110">
        <f>IFERROR(AZ6/AV6,"-")</f>
        <v>800</v>
      </c>
      <c r="BB6" s="111"/>
      <c r="BC6" s="111"/>
      <c r="BD6" s="111">
        <v>1</v>
      </c>
      <c r="BE6" s="112">
        <v>2</v>
      </c>
      <c r="BF6" s="113">
        <f>IF(P6=0,"",IF(BE6=0,"",(BE6/P6)))</f>
        <v>0.14285714285714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0.071428571428571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>
        <v>1</v>
      </c>
      <c r="CG6" s="134">
        <f>IF(P6=0,"",IF(CF6=0,"",(CF6/P6)))</f>
        <v>0.071428571428571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1</v>
      </c>
      <c r="CP6" s="141">
        <v>1600</v>
      </c>
      <c r="CQ6" s="141">
        <v>1600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282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40</v>
      </c>
      <c r="L7" s="81">
        <v>21</v>
      </c>
      <c r="M7" s="81">
        <v>17</v>
      </c>
      <c r="N7" s="91">
        <v>1</v>
      </c>
      <c r="O7" s="92">
        <v>0</v>
      </c>
      <c r="P7" s="93">
        <f>N7+O7</f>
        <v>1</v>
      </c>
      <c r="Q7" s="82">
        <f>IFERROR(P7/M7,"-")</f>
        <v>0.058823529411765</v>
      </c>
      <c r="R7" s="81">
        <v>0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1</v>
      </c>
      <c r="BX7" s="127">
        <f>IF(P7=0,"",IF(BW7=0,"",(BW7/P7)))</f>
        <v>1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0.011428571428571</v>
      </c>
      <c r="B10" s="39"/>
      <c r="C10" s="39"/>
      <c r="D10" s="39"/>
      <c r="E10" s="39"/>
      <c r="F10" s="39"/>
      <c r="G10" s="40" t="s">
        <v>283</v>
      </c>
      <c r="H10" s="40"/>
      <c r="I10" s="40"/>
      <c r="J10" s="190">
        <f>SUM(J6:J9)</f>
        <v>140000</v>
      </c>
      <c r="K10" s="41">
        <f>SUM(K6:K9)</f>
        <v>40</v>
      </c>
      <c r="L10" s="41">
        <f>SUM(L6:L9)</f>
        <v>21</v>
      </c>
      <c r="M10" s="41">
        <f>SUM(M6:M9)</f>
        <v>17</v>
      </c>
      <c r="N10" s="41">
        <f>SUM(N6:N9)</f>
        <v>15</v>
      </c>
      <c r="O10" s="41">
        <f>SUM(O6:O9)</f>
        <v>0</v>
      </c>
      <c r="P10" s="41">
        <f>SUM(P6:P9)</f>
        <v>15</v>
      </c>
      <c r="Q10" s="42">
        <f>IFERROR(P10/M10,"-")</f>
        <v>0.88235294117647</v>
      </c>
      <c r="R10" s="78">
        <f>SUM(R6:R9)</f>
        <v>1</v>
      </c>
      <c r="S10" s="78">
        <f>SUM(S6:S9)</f>
        <v>1</v>
      </c>
      <c r="T10" s="42">
        <f>IFERROR(R10/P10,"-")</f>
        <v>0.066666666666667</v>
      </c>
      <c r="U10" s="184">
        <f>IFERROR(J10/P10,"-")</f>
        <v>9333.3333333333</v>
      </c>
      <c r="V10" s="44">
        <f>SUM(V6:V9)</f>
        <v>1</v>
      </c>
      <c r="W10" s="42">
        <f>IFERROR(V10/P10,"-")</f>
        <v>0.066666666666667</v>
      </c>
      <c r="X10" s="190">
        <f>SUM(X6:X9)</f>
        <v>1600</v>
      </c>
      <c r="Y10" s="190">
        <f>IFERROR(X10/P10,"-")</f>
        <v>106.66666666667</v>
      </c>
      <c r="Z10" s="190">
        <f>IFERROR(X10/V10,"-")</f>
        <v>1600</v>
      </c>
      <c r="AA10" s="190">
        <f>X10-J10</f>
        <v>-138400</v>
      </c>
      <c r="AB10" s="47">
        <f>X10/J10</f>
        <v>0.011428571428571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