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<sst xmlns="http://schemas.openxmlformats.org/spreadsheetml/2006/main" uniqueCount="76">
  <si>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</si>
  <si>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</si>
  <si>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</si>
  <si>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</si>
  <si>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</si>
  <si>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</si>
  <si>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</si>
  <si>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</si>
  <si>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</si>
  <si>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</si>
  <si>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</si>
  <si>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</si>
  <si>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</si>
  <si>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</si>
  <si>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</si>
  <si>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</si>
  <si>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</si>
  <si>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</si>
  <si>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</si>
  <si>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</si>
  <si>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</si>
  <si>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</si>
  <si>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</si>
  <si>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</si>
  <si>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</si>
  <si>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</si>
  <si>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</si>
  <si>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</si>
  <si>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</si>
  <si>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</si>
  <si>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</si>
  <si>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</si>
  <si>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</si>
  <si>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</si>
  <si>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</si>
  <si>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</si>
  <si>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</si>
  <si>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</si>
  <si>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</si>
  <si>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</si>
  <si>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</si>
  <si>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</si>
  <si>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</si>
  <si>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</si>
  <si>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</si>
  <si>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</si>
  <si>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</si>
  <si>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</si>
  <si>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</si>
  <si>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</si>
  <si>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</si>
  <si>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</si>
  <si>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</si>
  <si>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</si>
  <si>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</si>
  <si>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</si>
  <si>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</si>
  <si>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</si>
  <si>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</si>
  <si>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</si>
  <si>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ln_adn041</t>
  </si>
  <si>
    <t>大洋図書</t>
  </si>
  <si>
    <t>2Pスポーツ新聞_v01_ヘスティア(高宮菜々子さん)_LINE版</t>
  </si>
  <si>
    <t>line</t>
  </si>
  <si>
    <t>ナックルズ極ベスト</t>
  </si>
  <si>
    <t>1C2P</t>
  </si>
  <si>
    <t>3月14日(木)</t>
  </si>
  <si>
    <t>ad851</t>
  </si>
  <si>
    <t>空電</t>
  </si>
  <si>
    <t>ln_adn042</t>
  </si>
  <si>
    <t>5P風俗ヘスティア(高宮菜々子さん)_LINE版</t>
  </si>
  <si>
    <t>実話ナックルズウルトラ</t>
  </si>
  <si>
    <t>1C5P</t>
  </si>
  <si>
    <t>3月29日(金)</t>
  </si>
  <si>
    <t>ad852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</si>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</sst>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180000</v>
      </c>
      <c r="E6" s="81">
        <v>0</v>
      </c>
      <c r="F6" s="81">
        <v>0</v>
      </c>
      <c r="G6" s="81">
        <v>0</v>
      </c>
      <c r="H6" s="91">
        <v>0</v>
      </c>
      <c r="I6" s="92">
        <v>0</v>
      </c>
      <c r="J6" s="145">
        <f>H6+I6</f>
        <v>0</v>
      </c>
      <c r="K6" s="82" t="str">
        <f>IFERROR(J6/G6,"-")</f>
        <v>-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200">
        <v>0</v>
      </c>
      <c r="S6" s="201" t="str">
        <f>IFERROR(R6/J6,"-")</f>
        <v>-</v>
      </c>
      <c r="T6" s="201" t="str">
        <f>IFERROR(R6/P6,"-")</f>
        <v>-</v>
      </c>
      <c r="U6" s="195">
        <f>IFERROR(R6-D6,"-")</f>
        <v>-180000</v>
      </c>
      <c r="V6" s="85">
        <f>R6/D6</f>
        <v>0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180000</v>
      </c>
      <c r="E9" s="41">
        <f>SUM(E6:E7)</f>
        <v>0</v>
      </c>
      <c r="F9" s="41">
        <f>SUM(F6:F7)</f>
        <v>0</v>
      </c>
      <c r="G9" s="41">
        <f>SUM(G6:G7)</f>
        <v>0</v>
      </c>
      <c r="H9" s="41">
        <f>SUM(H6:H7)</f>
        <v>0</v>
      </c>
      <c r="I9" s="41">
        <f>SUM(I6:I7)</f>
        <v>0</v>
      </c>
      <c r="J9" s="41">
        <f>SUM(J6:J7)</f>
        <v>0</v>
      </c>
      <c r="K9" s="42" t="str">
        <f>IFERROR(J9/G9,"-")</f>
        <v>-</v>
      </c>
      <c r="L9" s="78">
        <f>SUM(L6:L7)</f>
        <v>0</v>
      </c>
      <c r="M9" s="78">
        <f>SUM(M6:M7)</f>
        <v>0</v>
      </c>
      <c r="N9" s="42" t="str">
        <f>IFERROR(L9/J9,"-")</f>
        <v>-</v>
      </c>
      <c r="O9" s="43" t="str">
        <f>IFERROR(D9/J9,"-")</f>
        <v>-</v>
      </c>
      <c r="P9" s="44">
        <f>SUM(P6:P7)</f>
        <v>0</v>
      </c>
      <c r="Q9" s="42" t="str">
        <f>IFERROR(P9/J9,"-")</f>
        <v>-</v>
      </c>
      <c r="R9" s="45">
        <f>SUM(R6:R7)</f>
        <v>0</v>
      </c>
      <c r="S9" s="45" t="str">
        <f>IFERROR(R9/J9,"-")</f>
        <v>-</v>
      </c>
      <c r="T9" s="45" t="str">
        <f>IFERROR(R9/P9,"-")</f>
        <v>-</v>
      </c>
      <c r="U9" s="46">
        <f>SUM(U6:U7)</f>
        <v>-180000</v>
      </c>
      <c r="V9" s="47">
        <f>IFERROR(R9/D9,"-")</f>
        <v>0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/>
      <c r="L6" s="81"/>
      <c r="M6" s="81"/>
      <c r="N6" s="91"/>
      <c r="O6" s="92"/>
      <c r="P6" s="93">
        <f>N6+O6</f>
        <v>0</v>
      </c>
      <c r="Q6" s="82" t="str">
        <f>IFERROR(P6/M6,"-")</f>
        <v>-</v>
      </c>
      <c r="R6" s="81"/>
      <c r="S6" s="81"/>
      <c r="T6" s="82" t="str">
        <f>IFERROR(S6/(O6+P6),"-")</f>
        <v>-</v>
      </c>
      <c r="U6" s="182" t="str">
        <f>IFERROR(J6/SUM(P6:P7),"-")</f>
        <v>-</v>
      </c>
      <c r="V6" s="84"/>
      <c r="W6" s="82" t="str">
        <f>IF(P6=0,"-",V6/P6)</f>
        <v>-</v>
      </c>
      <c r="X6" s="186"/>
      <c r="Y6" s="187" t="str">
        <f>IFERROR(X6/P6,"-")</f>
        <v>-</v>
      </c>
      <c r="Z6" s="187" t="str">
        <f>IFERROR(X6/V6,"-")</f>
        <v>-</v>
      </c>
      <c r="AA6" s="188">
        <f>SUM(X6:X7)-SUM(J6:J7)</f>
        <v>-75000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/>
      <c r="CP6" s="141"/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/>
      <c r="L7" s="81"/>
      <c r="M7" s="81"/>
      <c r="N7" s="91"/>
      <c r="O7" s="92"/>
      <c r="P7" s="93">
        <f>N7+O7</f>
        <v>0</v>
      </c>
      <c r="Q7" s="82" t="str">
        <f>IFERROR(P7/M7,"-")</f>
        <v>-</v>
      </c>
      <c r="R7" s="81"/>
      <c r="S7" s="81"/>
      <c r="T7" s="82" t="str">
        <f>IFERROR(S7/(O7+P7),"-")</f>
        <v>-</v>
      </c>
      <c r="U7" s="182"/>
      <c r="V7" s="84"/>
      <c r="W7" s="82" t="str">
        <f>IF(P7=0,"-",V7/P7)</f>
        <v>-</v>
      </c>
      <c r="X7" s="186"/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/>
      <c r="CP7" s="141"/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69</v>
      </c>
      <c r="C8" s="203" t="s">
        <v>61</v>
      </c>
      <c r="D8" s="203" t="s">
        <v>70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105000</v>
      </c>
      <c r="K8" s="81"/>
      <c r="L8" s="81"/>
      <c r="M8" s="81"/>
      <c r="N8" s="91"/>
      <c r="O8" s="92"/>
      <c r="P8" s="93">
        <f>N8+O8</f>
        <v>0</v>
      </c>
      <c r="Q8" s="82" t="str">
        <f>IFERROR(P8/M8,"-")</f>
        <v>-</v>
      </c>
      <c r="R8" s="81"/>
      <c r="S8" s="81"/>
      <c r="T8" s="82" t="str">
        <f>IFERROR(S8/(O8+P8),"-")</f>
        <v>-</v>
      </c>
      <c r="U8" s="182" t="str">
        <f>IFERROR(J8/SUM(P8:P9),"-")</f>
        <v>-</v>
      </c>
      <c r="V8" s="84"/>
      <c r="W8" s="82" t="str">
        <f>IF(P8=0,"-",V8/P8)</f>
        <v>-</v>
      </c>
      <c r="X8" s="186"/>
      <c r="Y8" s="187" t="str">
        <f>IFERROR(X8/P8,"-")</f>
        <v>-</v>
      </c>
      <c r="Z8" s="187" t="str">
        <f>IFERROR(X8/V8,"-")</f>
        <v>-</v>
      </c>
      <c r="AA8" s="188">
        <f>SUM(X8:X9)-SUM(J8:J9)</f>
        <v>-105000</v>
      </c>
      <c r="AB8" s="85">
        <f>SUM(X8:X9)/SUM(J8:J9)</f>
        <v>0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/>
      <c r="CP8" s="141"/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/>
      <c r="L9" s="81"/>
      <c r="M9" s="81"/>
      <c r="N9" s="91"/>
      <c r="O9" s="92"/>
      <c r="P9" s="93">
        <f>N9+O9</f>
        <v>0</v>
      </c>
      <c r="Q9" s="82" t="str">
        <f>IFERROR(P9/M9,"-")</f>
        <v>-</v>
      </c>
      <c r="R9" s="81"/>
      <c r="S9" s="81"/>
      <c r="T9" s="82" t="str">
        <f>IFERROR(S9/(O9+P9),"-")</f>
        <v>-</v>
      </c>
      <c r="U9" s="182"/>
      <c r="V9" s="84"/>
      <c r="W9" s="82" t="str">
        <f>IF(P9=0,"-",V9/P9)</f>
        <v>-</v>
      </c>
      <c r="X9" s="186"/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/>
      <c r="CP9" s="141"/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180000</v>
      </c>
      <c r="K12" s="41">
        <f>SUM(K6:K11)</f>
        <v>0</v>
      </c>
      <c r="L12" s="41">
        <f>SUM(L6:L11)</f>
        <v>0</v>
      </c>
      <c r="M12" s="41">
        <f>SUM(M6:M11)</f>
        <v>0</v>
      </c>
      <c r="N12" s="41">
        <f>SUM(N6:N11)</f>
        <v>0</v>
      </c>
      <c r="O12" s="41">
        <f>SUM(O6:O11)</f>
        <v>0</v>
      </c>
      <c r="P12" s="41">
        <f>SUM(P6:P11)</f>
        <v>0</v>
      </c>
      <c r="Q12" s="42" t="str">
        <f>IFERROR(P12/M12,"-")</f>
        <v>-</v>
      </c>
      <c r="R12" s="78">
        <f>SUM(R6:R11)</f>
        <v>0</v>
      </c>
      <c r="S12" s="78">
        <f>SUM(S6:S11)</f>
        <v>0</v>
      </c>
      <c r="T12" s="42" t="str">
        <f>IFERROR(R12/P12,"-")</f>
        <v>-</v>
      </c>
      <c r="U12" s="184" t="str">
        <f>IFERROR(J12/P12,"-")</f>
        <v>-</v>
      </c>
      <c r="V12" s="44">
        <f>SUM(V6:V11)</f>
        <v>0</v>
      </c>
      <c r="W12" s="42" t="str">
        <f>IFERROR(V12/P12,"-")</f>
        <v>-</v>
      </c>
      <c r="X12" s="190">
        <f>SUM(X6:X11)</f>
        <v>0</v>
      </c>
      <c r="Y12" s="190" t="str">
        <f>IFERROR(X12/P12,"-")</f>
        <v>-</v>
      </c>
      <c r="Z12" s="190" t="str">
        <f>IFERROR(X12/V12,"-")</f>
        <v>-</v>
      </c>
      <c r="AA12" s="190">
        <f>X12-J12</f>
        <v>-180000</v>
      </c>
      <c r="AB12" s="47">
        <f>X12/J12</f>
        <v>0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