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<sst xmlns="http://schemas.openxmlformats.org/spreadsheetml/2006/main" uniqueCount="288">
  <si>
    <t>01月</t>
  </si>
  <si>
    <t>わくドキ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</si>
  <si>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</si>
  <si>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</si>
  <si>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</si>
  <si>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</si>
  <si>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</si>
  <si>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</si>
  <si>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</si>
  <si>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</si>
  <si>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</si>
  <si>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</si>
  <si>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</si>
  <si>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</si>
  <si>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</si>
  <si>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</si>
  <si>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</si>
  <si>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</si>
  <si>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</si>
  <si>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</si>
  <si>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</si>
  <si>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</si>
  <si>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</si>
  <si>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</si>
  <si>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</si>
  <si>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</si>
  <si>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</si>
  <si>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</si>
  <si>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</si>
  <si>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</si>
  <si>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</si>
  <si>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</si>
  <si>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</si>
  <si>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</si>
  <si>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</si>
  <si>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</si>
  <si>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</si>
  <si>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</si>
  <si>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</si>
  <si>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</si>
  <si>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</si>
  <si>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</si>
  <si>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</si>
  <si>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</si>
  <si>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</si>
  <si>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</si>
  <si>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</si>
  <si>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</si>
  <si>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</si>
  <si>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</si>
  <si>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</si>
  <si>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</si>
  <si>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</si>
  <si>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</si>
  <si>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</si>
  <si>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</si>
  <si>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</si>
  <si>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np1225</t>
  </si>
  <si>
    <t>インターカラー</t>
  </si>
  <si>
    <t>※女性からナンパしてほしい版風</t>
  </si>
  <si>
    <t>「もう５０代の熟女だけど、試しに付き合ってみる？」</t>
  </si>
  <si>
    <t>lp03_a</t>
  </si>
  <si>
    <t>スポニチ関東</t>
  </si>
  <si>
    <t>4C終面全5段</t>
  </si>
  <si>
    <t>1月13日(日)</t>
  </si>
  <si>
    <t>np1226</t>
  </si>
  <si>
    <t>スポニチ関西</t>
  </si>
  <si>
    <t>np1227</t>
  </si>
  <si>
    <t>スポニチ西部</t>
  </si>
  <si>
    <t>np1228</t>
  </si>
  <si>
    <t>スポニチ北海道</t>
  </si>
  <si>
    <t>np1229</t>
  </si>
  <si>
    <t>※女性からナンパしてほしい版風 (空電共通)</t>
  </si>
  <si>
    <t>「もう５０代の熟女だけど、試しに付き合ってみる？」 (空電共通)</t>
  </si>
  <si>
    <t>空電</t>
  </si>
  <si>
    <t>空電 (共通)</t>
  </si>
  <si>
    <t>np1230</t>
  </si>
  <si>
    <t>※「女性からナンパしてほしい」それを実現したサイト</t>
  </si>
  <si>
    <t>サンスポ関西</t>
  </si>
  <si>
    <t>1月20日(日)</t>
  </si>
  <si>
    <t>np1231</t>
  </si>
  <si>
    <t>np1232</t>
  </si>
  <si>
    <t>※わくドキ漫画</t>
  </si>
  <si>
    <t>女性から逆指名！？男性は待つだけ！？</t>
  </si>
  <si>
    <t>サンスポ関東</t>
  </si>
  <si>
    <t>全5段</t>
  </si>
  <si>
    <t>1月11日(金)</t>
  </si>
  <si>
    <t>np1233</t>
  </si>
  <si>
    <t>np1234</t>
  </si>
  <si>
    <t>※わくドキ漫画版 しげる漫画</t>
  </si>
  <si>
    <t>np1235</t>
  </si>
  <si>
    <t>np1236</t>
  </si>
  <si>
    <t>※1604FLASHリサイズ プライムさん写真</t>
  </si>
  <si>
    <t>「もう５0代の熟女だけど、試しに付き合ってみる？」キャッチ</t>
  </si>
  <si>
    <t>ニッカン関東</t>
  </si>
  <si>
    <t>4C全面</t>
  </si>
  <si>
    <t>1月12日(土)</t>
  </si>
  <si>
    <t>np1237</t>
  </si>
  <si>
    <t>np1238</t>
  </si>
  <si>
    <t>ニッカン関西</t>
  </si>
  <si>
    <t>1月19日(土)</t>
  </si>
  <si>
    <t>np1239</t>
  </si>
  <si>
    <t>np1240</t>
  </si>
  <si>
    <t>※わくドキ雑誌版</t>
  </si>
  <si>
    <t>スポーツ報知関東</t>
  </si>
  <si>
    <t>1月05日(土)</t>
  </si>
  <si>
    <t>np1241</t>
  </si>
  <si>
    <t>np1242</t>
  </si>
  <si>
    <t>★①記事51</t>
  </si>
  <si>
    <t>「中年同士の男女だから思い切り楽しめる！？」</t>
  </si>
  <si>
    <t>半2段つかみ20段保証</t>
  </si>
  <si>
    <t>20段保証</t>
  </si>
  <si>
    <t>np1243</t>
  </si>
  <si>
    <t>★②記事52</t>
  </si>
  <si>
    <t>「情報弱者になるな！知っている人はヤっている」</t>
  </si>
  <si>
    <t>np1244</t>
  </si>
  <si>
    <t>★③記事53</t>
  </si>
  <si>
    <t>「50歳以上でも恋愛できるのか？その答えがこのサイトにあります！」</t>
  </si>
  <si>
    <t>np1245</t>
  </si>
  <si>
    <t>★④記事54</t>
  </si>
  <si>
    <t>「50代の私が初めてで後悔しない？」</t>
  </si>
  <si>
    <t>np1246</t>
  </si>
  <si>
    <t>(空電共通)</t>
  </si>
  <si>
    <t>np1247</t>
  </si>
  <si>
    <t>np1248</t>
  </si>
  <si>
    <t>★②記事52「情報弱者になるな！知っている人はヤっている」</t>
  </si>
  <si>
    <t>半3段つかみ20段保証</t>
  </si>
  <si>
    <t>np1249</t>
  </si>
  <si>
    <t>半5段つかみ20段保証</t>
  </si>
  <si>
    <t>np1250</t>
  </si>
  <si>
    <t>np1251</t>
  </si>
  <si>
    <t>※C版</t>
  </si>
  <si>
    <t>女性から逆指名！男性は待つだけで素敵な出会い！？</t>
  </si>
  <si>
    <t>スポニチ関東 特価</t>
  </si>
  <si>
    <t>1月01日(火)</t>
  </si>
  <si>
    <t>np1252</t>
  </si>
  <si>
    <t>np1253</t>
  </si>
  <si>
    <t>※コットン版</t>
  </si>
  <si>
    <t>「私に出会いを教えてください」</t>
  </si>
  <si>
    <t>1月24日(木)</t>
  </si>
  <si>
    <t>np1254</t>
  </si>
  <si>
    <t>np1255</t>
  </si>
  <si>
    <t>スポニチ関西 特価</t>
  </si>
  <si>
    <t>1月04日(金)</t>
  </si>
  <si>
    <t>np1256</t>
  </si>
  <si>
    <t>np1257</t>
  </si>
  <si>
    <t>np1258</t>
  </si>
  <si>
    <t>np1259</t>
  </si>
  <si>
    <t>※コットン版キャッチ変え17</t>
  </si>
  <si>
    <t>「優しすぎる熟女と出会ってこっそりハッスル」</t>
  </si>
  <si>
    <t>スポーツ報知関東 特価</t>
  </si>
  <si>
    <t>1月07日(月)</t>
  </si>
  <si>
    <t>np1260</t>
  </si>
  <si>
    <t>np1261</t>
  </si>
  <si>
    <t>1月08日(火)</t>
  </si>
  <si>
    <t>np1262</t>
  </si>
  <si>
    <t>np1263</t>
  </si>
  <si>
    <t>「清純そうな見た目」キャッチ</t>
  </si>
  <si>
    <t>np1264</t>
  </si>
  <si>
    <t>np1265</t>
  </si>
  <si>
    <t>※「女性からナンパしてほしい」</t>
  </si>
  <si>
    <t>それを実現したサイト</t>
  </si>
  <si>
    <t>np1266</t>
  </si>
  <si>
    <t>np1267</t>
  </si>
  <si>
    <t>np1268</t>
  </si>
  <si>
    <t>np1269</t>
  </si>
  <si>
    <t>1月26日(土)</t>
  </si>
  <si>
    <t>np1270</t>
  </si>
  <si>
    <t>np1271</t>
  </si>
  <si>
    <t>np1272</t>
  </si>
  <si>
    <t>np1273</t>
  </si>
  <si>
    <t>ニッカン関東・平日</t>
  </si>
  <si>
    <t>1月17日(木)</t>
  </si>
  <si>
    <t>np1274</t>
  </si>
  <si>
    <t>np1275</t>
  </si>
  <si>
    <t>1月06日(日)</t>
  </si>
  <si>
    <t>np1276</t>
  </si>
  <si>
    <t>np1277</t>
  </si>
  <si>
    <t>np1278</t>
  </si>
  <si>
    <t>np1279</t>
  </si>
  <si>
    <t>デイリースポーツ関西</t>
  </si>
  <si>
    <t>1月18日(金)</t>
  </si>
  <si>
    <t>np1280</t>
  </si>
  <si>
    <t>np1281</t>
  </si>
  <si>
    <t>np1282</t>
  </si>
  <si>
    <t>np1283</t>
  </si>
  <si>
    <t>九スポ</t>
  </si>
  <si>
    <t>np1284</t>
  </si>
  <si>
    <t>np1285</t>
  </si>
  <si>
    <t>4C終面雑報</t>
  </si>
  <si>
    <t>np1286</t>
  </si>
  <si>
    <t>np1287</t>
  </si>
  <si>
    <t>np1288</t>
  </si>
  <si>
    <t>np1289</t>
  </si>
  <si>
    <t>★記事51</t>
  </si>
  <si>
    <t>「ド素人同志の男女だから思い切り楽しめる」</t>
  </si>
  <si>
    <t>4C記事枠</t>
  </si>
  <si>
    <t>np1290</t>
  </si>
  <si>
    <t>★記事52</t>
  </si>
  <si>
    <t>np1291</t>
  </si>
  <si>
    <t>★記事53</t>
  </si>
  <si>
    <t>np1292</t>
  </si>
  <si>
    <t>★記事54</t>
  </si>
  <si>
    <t>「私みたいなおばさんが初めてで後悔しない？」</t>
  </si>
  <si>
    <t>1月27日(日)</t>
  </si>
  <si>
    <t>np1293</t>
  </si>
  <si>
    <t>共通</t>
  </si>
  <si>
    <t>np1294</t>
  </si>
  <si>
    <t>中京スポーツ</t>
  </si>
  <si>
    <t>np1295</t>
  </si>
  <si>
    <t>np1296</t>
  </si>
  <si>
    <t>np1297</t>
  </si>
  <si>
    <t>np1298</t>
  </si>
  <si>
    <t>スポーツ報知関西</t>
  </si>
  <si>
    <t>np1299</t>
  </si>
  <si>
    <t>np1300</t>
  </si>
  <si>
    <t>※「コットン15</t>
  </si>
  <si>
    <t>「初心者オススメ恋愛パッケージ」</t>
  </si>
  <si>
    <t>np1301</t>
  </si>
  <si>
    <t>np1302</t>
  </si>
  <si>
    <t>np1303</t>
  </si>
  <si>
    <t>np1304</t>
  </si>
  <si>
    <t>※1604FLASHリサイズ</t>
  </si>
  <si>
    <t>女性からナンパしてほしい写真 「求む！」キャッチ</t>
  </si>
  <si>
    <t>np1305</t>
  </si>
  <si>
    <t>np1306</t>
  </si>
  <si>
    <t>東スポ・大スポ・九スポ・中京</t>
  </si>
  <si>
    <t>記事枠</t>
  </si>
  <si>
    <t>np1307</t>
  </si>
  <si>
    <t>np1308</t>
  </si>
  <si>
    <t>女性から逆指名！積極的な女性たちから誘われるのを待つだけ！？</t>
  </si>
  <si>
    <t>東スポ 年末年始特別号</t>
  </si>
  <si>
    <t>np1309</t>
  </si>
  <si>
    <t>新聞 TOTAL</t>
  </si>
  <si>
    <t>●雑誌 広告</t>
  </si>
  <si>
    <t>zw111</t>
  </si>
  <si>
    <t>光文社</t>
  </si>
  <si>
    <t>※新50代版 女性からナンパしてほしい写真「求む」キャッチ</t>
  </si>
  <si>
    <t>lp03_l</t>
  </si>
  <si>
    <t>FLASH</t>
  </si>
  <si>
    <t>4C1P</t>
  </si>
  <si>
    <t>1月22日(火)</t>
  </si>
  <si>
    <t>zw112</t>
  </si>
  <si>
    <t>zw113</t>
  </si>
  <si>
    <t>日本ジャーナル出版</t>
  </si>
  <si>
    <t>週刊実話</t>
  </si>
  <si>
    <t>1月31日(木)</t>
  </si>
  <si>
    <t>zw114</t>
  </si>
  <si>
    <t>zw115</t>
  </si>
  <si>
    <t>扶桑社</t>
  </si>
  <si>
    <t>※「求む50歳以上の女性と恋愛・結婚したい男性」</t>
  </si>
  <si>
    <t>Tvnavi</t>
  </si>
  <si>
    <t>(月間Tvnavi)①</t>
  </si>
  <si>
    <t>zw116</t>
  </si>
  <si>
    <t>zw117</t>
  </si>
  <si>
    <t>※「もう50代の熟女だけど、試しに付き合ってみる？」</t>
  </si>
  <si>
    <t>zw118</t>
  </si>
  <si>
    <t>ac059</t>
  </si>
  <si>
    <t>アドライヴ</t>
  </si>
  <si>
    <t>コアマガジン</t>
  </si>
  <si>
    <t>2P_対談風_わくドキ</t>
  </si>
  <si>
    <t>lp03_f</t>
  </si>
  <si>
    <t>実話BUNKA超タブー</t>
  </si>
  <si>
    <t>4C2P</t>
  </si>
  <si>
    <t>ac060</t>
  </si>
  <si>
    <t>中面 前半</t>
  </si>
  <si>
    <t>ac061</t>
  </si>
  <si>
    <t>大洋図書</t>
  </si>
  <si>
    <t>臨増ナックルズDX</t>
  </si>
  <si>
    <t>1C2P</t>
  </si>
  <si>
    <t>1月15日(火)</t>
  </si>
  <si>
    <t>ac062</t>
  </si>
  <si>
    <t>雑誌 TOTAL</t>
  </si>
  <si>
    <t>●DVD 広告</t>
  </si>
  <si>
    <t>pw065</t>
  </si>
  <si>
    <t>一水社</t>
  </si>
  <si>
    <t>DVD漫画けんじ</t>
  </si>
  <si>
    <t>lp07</t>
  </si>
  <si>
    <t>本当にあったもっとみだらな話</t>
  </si>
  <si>
    <t>DVD袋裏4C</t>
  </si>
  <si>
    <t>pw066</t>
  </si>
  <si>
    <t>pw067</t>
  </si>
  <si>
    <t>インフォメディア</t>
  </si>
  <si>
    <t>こんなところで…出さないで!!挿れないで!!覗かないで!!</t>
  </si>
  <si>
    <t>DVD対向4C1P</t>
  </si>
  <si>
    <t>1月29日(火)</t>
  </si>
  <si>
    <t>pw068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</si>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</sst>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9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3.7478571428571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700000</v>
      </c>
      <c r="L6" s="79">
        <v>32</v>
      </c>
      <c r="M6" s="79">
        <v>0</v>
      </c>
      <c r="N6" s="79">
        <v>106</v>
      </c>
      <c r="O6" s="88">
        <v>17</v>
      </c>
      <c r="P6" s="89">
        <v>0</v>
      </c>
      <c r="Q6" s="90">
        <f>O6+P6</f>
        <v>17</v>
      </c>
      <c r="R6" s="80">
        <f>IFERROR(Q6/N6,"-")</f>
        <v>0.16037735849057</v>
      </c>
      <c r="S6" s="79">
        <v>1</v>
      </c>
      <c r="T6" s="79">
        <v>6</v>
      </c>
      <c r="U6" s="80">
        <f>IFERROR(T6/(Q6),"-")</f>
        <v>0.35294117647059</v>
      </c>
      <c r="V6" s="81">
        <f>IFERROR(K6/SUM(Q6:Q10),"-")</f>
        <v>10144.927536232</v>
      </c>
      <c r="W6" s="82">
        <v>1</v>
      </c>
      <c r="X6" s="80">
        <f>IF(Q6=0,"-",W6/Q6)</f>
        <v>0.058823529411765</v>
      </c>
      <c r="Y6" s="181">
        <v>269000</v>
      </c>
      <c r="Z6" s="182">
        <f>IFERROR(Y6/Q6,"-")</f>
        <v>15823.529411765</v>
      </c>
      <c r="AA6" s="182">
        <f>IFERROR(Y6/W6,"-")</f>
        <v>269000</v>
      </c>
      <c r="AB6" s="176">
        <f>SUM(Y6:Y10)-SUM(K6:K10)</f>
        <v>1923500</v>
      </c>
      <c r="AC6" s="83">
        <f>SUM(Y6:Y10)/SUM(K6:K10)</f>
        <v>3.7478571428571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1</v>
      </c>
      <c r="AO6" s="98">
        <f>IF(Q6=0,"",IF(AN6=0,"",(AN6/Q6)))</f>
        <v>0.058823529411765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4</v>
      </c>
      <c r="BG6" s="110">
        <f>IF(Q6=0,"",IF(BF6=0,"",(BF6/Q6)))</f>
        <v>0.23529411764706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10</v>
      </c>
      <c r="BP6" s="117">
        <f>IF(Q6=0,"",IF(BO6=0,"",(BO6/Q6)))</f>
        <v>0.58823529411765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>
        <v>2</v>
      </c>
      <c r="CH6" s="131">
        <f>IF(Q6=0,"",IF(CG6=0,"",(CG6/Q6)))</f>
        <v>0.11764705882353</v>
      </c>
      <c r="CI6" s="132">
        <v>1</v>
      </c>
      <c r="CJ6" s="133">
        <f>IFERROR(CI6/CG6,"-")</f>
        <v>0.5</v>
      </c>
      <c r="CK6" s="134">
        <v>269000</v>
      </c>
      <c r="CL6" s="135">
        <f>IFERROR(CK6/CG6,"-")</f>
        <v>134500</v>
      </c>
      <c r="CM6" s="136"/>
      <c r="CN6" s="136"/>
      <c r="CO6" s="136">
        <v>1</v>
      </c>
      <c r="CP6" s="137">
        <v>1</v>
      </c>
      <c r="CQ6" s="138">
        <v>269000</v>
      </c>
      <c r="CR6" s="138">
        <v>269000</v>
      </c>
      <c r="CS6" s="138"/>
      <c r="CT6" s="139" t="str">
        <f>IF(AND(CR6=0,CS6=0),"",IF(AND(CR6&lt;=100000,CS6&lt;=100000),"",IF(CR6/CQ6&gt;0.7,"男高",IF(CS6/CQ6&gt;0.7,"女高",""))))</f>
        <v>男高</v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61</v>
      </c>
      <c r="H7" s="87" t="s">
        <v>66</v>
      </c>
      <c r="I7" s="87" t="s">
        <v>63</v>
      </c>
      <c r="J7" s="185" t="s">
        <v>64</v>
      </c>
      <c r="K7" s="176"/>
      <c r="L7" s="79">
        <v>18</v>
      </c>
      <c r="M7" s="79">
        <v>0</v>
      </c>
      <c r="N7" s="79">
        <v>116</v>
      </c>
      <c r="O7" s="88">
        <v>8</v>
      </c>
      <c r="P7" s="89">
        <v>0</v>
      </c>
      <c r="Q7" s="90">
        <f>O7+P7</f>
        <v>8</v>
      </c>
      <c r="R7" s="80">
        <f>IFERROR(Q7/N7,"-")</f>
        <v>0.068965517241379</v>
      </c>
      <c r="S7" s="79">
        <v>1</v>
      </c>
      <c r="T7" s="79">
        <v>2</v>
      </c>
      <c r="U7" s="80">
        <f>IFERROR(T7/(Q7),"-")</f>
        <v>0.25</v>
      </c>
      <c r="V7" s="81"/>
      <c r="W7" s="82">
        <v>1</v>
      </c>
      <c r="X7" s="80">
        <f>IF(Q7=0,"-",W7/Q7)</f>
        <v>0.125</v>
      </c>
      <c r="Y7" s="181">
        <v>4000</v>
      </c>
      <c r="Z7" s="182">
        <f>IFERROR(Y7/Q7,"-")</f>
        <v>500</v>
      </c>
      <c r="AA7" s="182">
        <f>IFERROR(Y7/W7,"-")</f>
        <v>4000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1</v>
      </c>
      <c r="AO7" s="98">
        <f>IF(Q7=0,"",IF(AN7=0,"",(AN7/Q7)))</f>
        <v>0.125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1</v>
      </c>
      <c r="BG7" s="110">
        <f>IF(Q7=0,"",IF(BF7=0,"",(BF7/Q7)))</f>
        <v>0.125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6</v>
      </c>
      <c r="BP7" s="117">
        <f>IF(Q7=0,"",IF(BO7=0,"",(BO7/Q7)))</f>
        <v>0.75</v>
      </c>
      <c r="BQ7" s="118">
        <v>1</v>
      </c>
      <c r="BR7" s="119">
        <f>IFERROR(BQ7/BO7,"-")</f>
        <v>0.16666666666667</v>
      </c>
      <c r="BS7" s="120">
        <v>4000</v>
      </c>
      <c r="BT7" s="121">
        <f>IFERROR(BS7/BO7,"-")</f>
        <v>666.66666666667</v>
      </c>
      <c r="BU7" s="122"/>
      <c r="BV7" s="122">
        <v>1</v>
      </c>
      <c r="BW7" s="122"/>
      <c r="BX7" s="123"/>
      <c r="BY7" s="124">
        <f>IF(Q7=0,"",IF(BX7=0,"",(BX7/Q7)))</f>
        <v>0</v>
      </c>
      <c r="BZ7" s="125"/>
      <c r="CA7" s="126" t="str">
        <f>IFERROR(BZ7/BX7,"-")</f>
        <v>-</v>
      </c>
      <c r="CB7" s="127"/>
      <c r="CC7" s="128" t="str">
        <f>IFERROR(CB7/BX7,"-")</f>
        <v>-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1</v>
      </c>
      <c r="CQ7" s="138">
        <v>4000</v>
      </c>
      <c r="CR7" s="138">
        <v>4000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67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68</v>
      </c>
      <c r="I8" s="87" t="s">
        <v>63</v>
      </c>
      <c r="J8" s="185" t="s">
        <v>64</v>
      </c>
      <c r="K8" s="176"/>
      <c r="L8" s="79">
        <v>1</v>
      </c>
      <c r="M8" s="79">
        <v>0</v>
      </c>
      <c r="N8" s="79">
        <v>20</v>
      </c>
      <c r="O8" s="88">
        <v>2</v>
      </c>
      <c r="P8" s="89">
        <v>0</v>
      </c>
      <c r="Q8" s="90">
        <f>O8+P8</f>
        <v>2</v>
      </c>
      <c r="R8" s="80">
        <f>IFERROR(Q8/N8,"-")</f>
        <v>0.1</v>
      </c>
      <c r="S8" s="79">
        <v>1</v>
      </c>
      <c r="T8" s="79">
        <v>1</v>
      </c>
      <c r="U8" s="80">
        <f>IFERROR(T8/(Q8),"-")</f>
        <v>0.5</v>
      </c>
      <c r="V8" s="81"/>
      <c r="W8" s="82">
        <v>1</v>
      </c>
      <c r="X8" s="80">
        <f>IF(Q8=0,"-",W8/Q8)</f>
        <v>0.5</v>
      </c>
      <c r="Y8" s="181">
        <v>440500</v>
      </c>
      <c r="Z8" s="182">
        <f>IFERROR(Y8/Q8,"-")</f>
        <v>220250</v>
      </c>
      <c r="AA8" s="182">
        <f>IFERROR(Y8/W8,"-")</f>
        <v>440500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1</v>
      </c>
      <c r="BG8" s="110">
        <f>IF(Q8=0,"",IF(BF8=0,"",(BF8/Q8)))</f>
        <v>0.5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1</v>
      </c>
      <c r="BP8" s="117">
        <f>IF(Q8=0,"",IF(BO8=0,"",(BO8/Q8)))</f>
        <v>0.5</v>
      </c>
      <c r="BQ8" s="118">
        <v>1</v>
      </c>
      <c r="BR8" s="119">
        <f>IFERROR(BQ8/BO8,"-")</f>
        <v>1</v>
      </c>
      <c r="BS8" s="120">
        <v>440500</v>
      </c>
      <c r="BT8" s="121">
        <f>IFERROR(BS8/BO8,"-")</f>
        <v>440500</v>
      </c>
      <c r="BU8" s="122"/>
      <c r="BV8" s="122"/>
      <c r="BW8" s="122">
        <v>1</v>
      </c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1</v>
      </c>
      <c r="CQ8" s="138">
        <v>440500</v>
      </c>
      <c r="CR8" s="138">
        <v>440500</v>
      </c>
      <c r="CS8" s="138"/>
      <c r="CT8" s="139" t="str">
        <f>IF(AND(CR8=0,CS8=0),"",IF(AND(CR8&lt;=100000,CS8&lt;=100000),"",IF(CR8/CQ8&gt;0.7,"男高",IF(CS8/CQ8&gt;0.7,"女高",""))))</f>
        <v>男高</v>
      </c>
    </row>
    <row r="9" spans="1:99">
      <c r="A9" s="78"/>
      <c r="B9" s="184" t="s">
        <v>69</v>
      </c>
      <c r="C9" s="184" t="s">
        <v>58</v>
      </c>
      <c r="D9" s="184"/>
      <c r="E9" s="184" t="s">
        <v>59</v>
      </c>
      <c r="F9" s="184" t="s">
        <v>60</v>
      </c>
      <c r="G9" s="184" t="s">
        <v>61</v>
      </c>
      <c r="H9" s="87" t="s">
        <v>70</v>
      </c>
      <c r="I9" s="87" t="s">
        <v>63</v>
      </c>
      <c r="J9" s="185" t="s">
        <v>64</v>
      </c>
      <c r="K9" s="176"/>
      <c r="L9" s="79">
        <v>2</v>
      </c>
      <c r="M9" s="79">
        <v>0</v>
      </c>
      <c r="N9" s="79">
        <v>18</v>
      </c>
      <c r="O9" s="88">
        <v>2</v>
      </c>
      <c r="P9" s="89">
        <v>0</v>
      </c>
      <c r="Q9" s="90">
        <f>O9+P9</f>
        <v>2</v>
      </c>
      <c r="R9" s="80">
        <f>IFERROR(Q9/N9,"-")</f>
        <v>0.11111111111111</v>
      </c>
      <c r="S9" s="79">
        <v>0</v>
      </c>
      <c r="T9" s="79">
        <v>1</v>
      </c>
      <c r="U9" s="80">
        <f>IFERROR(T9/(Q9),"-")</f>
        <v>0.5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1</v>
      </c>
      <c r="BG9" s="110">
        <f>IF(Q9=0,"",IF(BF9=0,"",(BF9/Q9)))</f>
        <v>0.5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1</v>
      </c>
      <c r="BP9" s="117">
        <f>IF(Q9=0,"",IF(BO9=0,"",(BO9/Q9)))</f>
        <v>0.5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/>
      <c r="BY9" s="124">
        <f>IF(Q9=0,"",IF(BX9=0,"",(BX9/Q9)))</f>
        <v>0</v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71</v>
      </c>
      <c r="C10" s="184" t="s">
        <v>58</v>
      </c>
      <c r="D10" s="184"/>
      <c r="E10" s="184" t="s">
        <v>72</v>
      </c>
      <c r="F10" s="184" t="s">
        <v>73</v>
      </c>
      <c r="G10" s="184" t="s">
        <v>74</v>
      </c>
      <c r="H10" s="87" t="s">
        <v>75</v>
      </c>
      <c r="I10" s="87"/>
      <c r="J10" s="87"/>
      <c r="K10" s="176"/>
      <c r="L10" s="79">
        <v>154</v>
      </c>
      <c r="M10" s="79">
        <v>116</v>
      </c>
      <c r="N10" s="79">
        <v>36</v>
      </c>
      <c r="O10" s="88">
        <v>39</v>
      </c>
      <c r="P10" s="89">
        <v>1</v>
      </c>
      <c r="Q10" s="90">
        <f>O10+P10</f>
        <v>40</v>
      </c>
      <c r="R10" s="80">
        <f>IFERROR(Q10/N10,"-")</f>
        <v>1.1111111111111</v>
      </c>
      <c r="S10" s="79">
        <v>5</v>
      </c>
      <c r="T10" s="79">
        <v>6</v>
      </c>
      <c r="U10" s="80">
        <f>IFERROR(T10/(Q10),"-")</f>
        <v>0.15</v>
      </c>
      <c r="V10" s="81"/>
      <c r="W10" s="82">
        <v>8</v>
      </c>
      <c r="X10" s="80">
        <f>IF(Q10=0,"-",W10/Q10)</f>
        <v>0.2</v>
      </c>
      <c r="Y10" s="181">
        <v>1910000</v>
      </c>
      <c r="Z10" s="182">
        <f>IFERROR(Y10/Q10,"-")</f>
        <v>47750</v>
      </c>
      <c r="AA10" s="182">
        <f>IFERROR(Y10/W10,"-")</f>
        <v>238750</v>
      </c>
      <c r="AB10" s="176"/>
      <c r="AC10" s="83"/>
      <c r="AD10" s="77"/>
      <c r="AE10" s="91">
        <v>1</v>
      </c>
      <c r="AF10" s="92">
        <f>IF(Q10=0,"",IF(AE10=0,"",(AE10/Q10)))</f>
        <v>0.025</v>
      </c>
      <c r="AG10" s="91"/>
      <c r="AH10" s="93">
        <f>IFERROR(AG10/AE10,"-")</f>
        <v>0</v>
      </c>
      <c r="AI10" s="94"/>
      <c r="AJ10" s="95">
        <f>IFERROR(AI10/AE10,"-")</f>
        <v>0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>
        <v>1</v>
      </c>
      <c r="AX10" s="104">
        <f>IF(Q10=0,"",IF(AW10=0,"",(AW10/Q10)))</f>
        <v>0.025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11</v>
      </c>
      <c r="BG10" s="110">
        <f>IF(Q10=0,"",IF(BF10=0,"",(BF10/Q10)))</f>
        <v>0.275</v>
      </c>
      <c r="BH10" s="109">
        <v>1</v>
      </c>
      <c r="BI10" s="111">
        <f>IFERROR(BH10/BF10,"-")</f>
        <v>0.090909090909091</v>
      </c>
      <c r="BJ10" s="112">
        <v>114000</v>
      </c>
      <c r="BK10" s="113">
        <f>IFERROR(BJ10/BF10,"-")</f>
        <v>10363.636363636</v>
      </c>
      <c r="BL10" s="114"/>
      <c r="BM10" s="114"/>
      <c r="BN10" s="114">
        <v>1</v>
      </c>
      <c r="BO10" s="116">
        <v>13</v>
      </c>
      <c r="BP10" s="117">
        <f>IF(Q10=0,"",IF(BO10=0,"",(BO10/Q10)))</f>
        <v>0.325</v>
      </c>
      <c r="BQ10" s="118">
        <v>1</v>
      </c>
      <c r="BR10" s="119">
        <f>IFERROR(BQ10/BO10,"-")</f>
        <v>0.076923076923077</v>
      </c>
      <c r="BS10" s="120">
        <v>14000</v>
      </c>
      <c r="BT10" s="121">
        <f>IFERROR(BS10/BO10,"-")</f>
        <v>1076.9230769231</v>
      </c>
      <c r="BU10" s="122"/>
      <c r="BV10" s="122"/>
      <c r="BW10" s="122">
        <v>1</v>
      </c>
      <c r="BX10" s="123">
        <v>11</v>
      </c>
      <c r="BY10" s="124">
        <f>IF(Q10=0,"",IF(BX10=0,"",(BX10/Q10)))</f>
        <v>0.275</v>
      </c>
      <c r="BZ10" s="125">
        <v>4</v>
      </c>
      <c r="CA10" s="126">
        <f>IFERROR(BZ10/BX10,"-")</f>
        <v>0.36363636363636</v>
      </c>
      <c r="CB10" s="127">
        <v>1612000</v>
      </c>
      <c r="CC10" s="128">
        <f>IFERROR(CB10/BX10,"-")</f>
        <v>146545.45454545</v>
      </c>
      <c r="CD10" s="129"/>
      <c r="CE10" s="129">
        <v>1</v>
      </c>
      <c r="CF10" s="129">
        <v>3</v>
      </c>
      <c r="CG10" s="130">
        <v>3</v>
      </c>
      <c r="CH10" s="131">
        <f>IF(Q10=0,"",IF(CG10=0,"",(CG10/Q10)))</f>
        <v>0.075</v>
      </c>
      <c r="CI10" s="132">
        <v>2</v>
      </c>
      <c r="CJ10" s="133">
        <f>IFERROR(CI10/CG10,"-")</f>
        <v>0.66666666666667</v>
      </c>
      <c r="CK10" s="134">
        <v>170000</v>
      </c>
      <c r="CL10" s="135">
        <f>IFERROR(CK10/CG10,"-")</f>
        <v>56666.666666667</v>
      </c>
      <c r="CM10" s="136">
        <v>1</v>
      </c>
      <c r="CN10" s="136"/>
      <c r="CO10" s="136">
        <v>1</v>
      </c>
      <c r="CP10" s="137">
        <v>8</v>
      </c>
      <c r="CQ10" s="138">
        <v>1910000</v>
      </c>
      <c r="CR10" s="138">
        <v>1405000</v>
      </c>
      <c r="CS10" s="138"/>
      <c r="CT10" s="139" t="str">
        <f>IF(AND(CR10=0,CS10=0),"",IF(AND(CR10&lt;=100000,CS10&lt;=100000),"",IF(CR10/CQ10&gt;0.7,"男高",IF(CS10/CQ10&gt;0.7,"女高",""))))</f>
        <v>男高</v>
      </c>
    </row>
    <row r="11" spans="1:99">
      <c r="A11" s="78">
        <f>AC11</f>
        <v>0.14912280701754</v>
      </c>
      <c r="B11" s="184" t="s">
        <v>76</v>
      </c>
      <c r="C11" s="184" t="s">
        <v>58</v>
      </c>
      <c r="D11" s="184"/>
      <c r="E11" s="184" t="s">
        <v>77</v>
      </c>
      <c r="F11" s="184" t="s">
        <v>77</v>
      </c>
      <c r="G11" s="184" t="s">
        <v>61</v>
      </c>
      <c r="H11" s="87" t="s">
        <v>78</v>
      </c>
      <c r="I11" s="87" t="s">
        <v>63</v>
      </c>
      <c r="J11" s="185" t="s">
        <v>79</v>
      </c>
      <c r="K11" s="176">
        <v>570000</v>
      </c>
      <c r="L11" s="79">
        <v>11</v>
      </c>
      <c r="M11" s="79">
        <v>0</v>
      </c>
      <c r="N11" s="79">
        <v>52</v>
      </c>
      <c r="O11" s="88">
        <v>7</v>
      </c>
      <c r="P11" s="89">
        <v>0</v>
      </c>
      <c r="Q11" s="90">
        <f>O11+P11</f>
        <v>7</v>
      </c>
      <c r="R11" s="80">
        <f>IFERROR(Q11/N11,"-")</f>
        <v>0.13461538461538</v>
      </c>
      <c r="S11" s="79">
        <v>0</v>
      </c>
      <c r="T11" s="79">
        <v>1</v>
      </c>
      <c r="U11" s="80">
        <f>IFERROR(T11/(Q11),"-")</f>
        <v>0.14285714285714</v>
      </c>
      <c r="V11" s="81">
        <f>IFERROR(K11/SUM(Q11:Q16),"-")</f>
        <v>27142.857142857</v>
      </c>
      <c r="W11" s="82">
        <v>0</v>
      </c>
      <c r="X11" s="80">
        <f>IF(Q11=0,"-",W11/Q11)</f>
        <v>0</v>
      </c>
      <c r="Y11" s="181">
        <v>0</v>
      </c>
      <c r="Z11" s="182">
        <f>IFERROR(Y11/Q11,"-")</f>
        <v>0</v>
      </c>
      <c r="AA11" s="182" t="str">
        <f>IFERROR(Y11/W11,"-")</f>
        <v>-</v>
      </c>
      <c r="AB11" s="176">
        <f>SUM(Y11:Y16)-SUM(K11:K16)</f>
        <v>-485000</v>
      </c>
      <c r="AC11" s="83">
        <f>SUM(Y11:Y16)/SUM(K11:K16)</f>
        <v>0.14912280701754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>
        <v>1</v>
      </c>
      <c r="AX11" s="104">
        <f>IF(Q11=0,"",IF(AW11=0,"",(AW11/Q11)))</f>
        <v>0.14285714285714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>
        <v>3</v>
      </c>
      <c r="BG11" s="110">
        <f>IF(Q11=0,"",IF(BF11=0,"",(BF11/Q11)))</f>
        <v>0.42857142857143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3</v>
      </c>
      <c r="BP11" s="117">
        <f>IF(Q11=0,"",IF(BO11=0,"",(BO11/Q11)))</f>
        <v>0.42857142857143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/>
      <c r="BY11" s="124">
        <f>IF(Q11=0,"",IF(BX11=0,"",(BX11/Q11)))</f>
        <v>0</v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80</v>
      </c>
      <c r="C12" s="184" t="s">
        <v>58</v>
      </c>
      <c r="D12" s="184"/>
      <c r="E12" s="184" t="s">
        <v>77</v>
      </c>
      <c r="F12" s="184" t="s">
        <v>77</v>
      </c>
      <c r="G12" s="184" t="s">
        <v>74</v>
      </c>
      <c r="H12" s="87"/>
      <c r="I12" s="87"/>
      <c r="J12" s="87"/>
      <c r="K12" s="176"/>
      <c r="L12" s="79">
        <v>18</v>
      </c>
      <c r="M12" s="79">
        <v>17</v>
      </c>
      <c r="N12" s="79">
        <v>0</v>
      </c>
      <c r="O12" s="88">
        <v>4</v>
      </c>
      <c r="P12" s="89">
        <v>0</v>
      </c>
      <c r="Q12" s="90">
        <f>O12+P12</f>
        <v>4</v>
      </c>
      <c r="R12" s="80" t="str">
        <f>IFERROR(Q12/N12,"-")</f>
        <v>-</v>
      </c>
      <c r="S12" s="79">
        <v>0</v>
      </c>
      <c r="T12" s="79">
        <v>2</v>
      </c>
      <c r="U12" s="80">
        <f>IFERROR(T12/(Q12),"-")</f>
        <v>0.5</v>
      </c>
      <c r="V12" s="81"/>
      <c r="W12" s="82">
        <v>2</v>
      </c>
      <c r="X12" s="80">
        <f>IF(Q12=0,"-",W12/Q12)</f>
        <v>0.5</v>
      </c>
      <c r="Y12" s="181">
        <v>5000</v>
      </c>
      <c r="Z12" s="182">
        <f>IFERROR(Y12/Q12,"-")</f>
        <v>1250</v>
      </c>
      <c r="AA12" s="182">
        <f>IFERROR(Y12/W12,"-")</f>
        <v>2500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3</v>
      </c>
      <c r="BG12" s="110">
        <f>IF(Q12=0,"",IF(BF12=0,"",(BF12/Q12)))</f>
        <v>0.75</v>
      </c>
      <c r="BH12" s="109">
        <v>1</v>
      </c>
      <c r="BI12" s="111">
        <f>IFERROR(BH12/BF12,"-")</f>
        <v>0.33333333333333</v>
      </c>
      <c r="BJ12" s="112">
        <v>4000</v>
      </c>
      <c r="BK12" s="113">
        <f>IFERROR(BJ12/BF12,"-")</f>
        <v>1333.3333333333</v>
      </c>
      <c r="BL12" s="114"/>
      <c r="BM12" s="114">
        <v>1</v>
      </c>
      <c r="BN12" s="114"/>
      <c r="BO12" s="116">
        <v>1</v>
      </c>
      <c r="BP12" s="117">
        <f>IF(Q12=0,"",IF(BO12=0,"",(BO12/Q12)))</f>
        <v>0.25</v>
      </c>
      <c r="BQ12" s="118">
        <v>1</v>
      </c>
      <c r="BR12" s="119">
        <f>IFERROR(BQ12/BO12,"-")</f>
        <v>1</v>
      </c>
      <c r="BS12" s="120">
        <v>1000</v>
      </c>
      <c r="BT12" s="121">
        <f>IFERROR(BS12/BO12,"-")</f>
        <v>1000</v>
      </c>
      <c r="BU12" s="122">
        <v>1</v>
      </c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2</v>
      </c>
      <c r="CQ12" s="138">
        <v>5000</v>
      </c>
      <c r="CR12" s="138">
        <v>4000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81</v>
      </c>
      <c r="C13" s="184" t="s">
        <v>58</v>
      </c>
      <c r="D13" s="184"/>
      <c r="E13" s="184" t="s">
        <v>82</v>
      </c>
      <c r="F13" s="184" t="s">
        <v>83</v>
      </c>
      <c r="G13" s="184" t="s">
        <v>61</v>
      </c>
      <c r="H13" s="87" t="s">
        <v>84</v>
      </c>
      <c r="I13" s="87" t="s">
        <v>85</v>
      </c>
      <c r="J13" s="87" t="s">
        <v>86</v>
      </c>
      <c r="K13" s="176"/>
      <c r="L13" s="79">
        <v>0</v>
      </c>
      <c r="M13" s="79">
        <v>0</v>
      </c>
      <c r="N13" s="79">
        <v>13</v>
      </c>
      <c r="O13" s="88">
        <v>0</v>
      </c>
      <c r="P13" s="89">
        <v>0</v>
      </c>
      <c r="Q13" s="90">
        <f>O13+P13</f>
        <v>0</v>
      </c>
      <c r="R13" s="80">
        <f>IFERROR(Q13/N13,"-")</f>
        <v>0</v>
      </c>
      <c r="S13" s="79">
        <v>0</v>
      </c>
      <c r="T13" s="79">
        <v>0</v>
      </c>
      <c r="U13" s="80" t="str">
        <f>IFERROR(T13/(Q13),"-")</f>
        <v>-</v>
      </c>
      <c r="V13" s="81"/>
      <c r="W13" s="82">
        <v>0</v>
      </c>
      <c r="X13" s="80" t="str">
        <f>IF(Q13=0,"-",W13/Q13)</f>
        <v>-</v>
      </c>
      <c r="Y13" s="181">
        <v>0</v>
      </c>
      <c r="Z13" s="182" t="str">
        <f>IFERROR(Y13/Q13,"-")</f>
        <v>-</v>
      </c>
      <c r="AA13" s="182" t="str">
        <f>IFERROR(Y13/W13,"-")</f>
        <v>-</v>
      </c>
      <c r="AB13" s="176"/>
      <c r="AC13" s="83"/>
      <c r="AD13" s="77"/>
      <c r="AE13" s="91"/>
      <c r="AF13" s="92" t="str">
        <f>IF(Q13=0,"",IF(AE13=0,"",(AE13/Q13)))</f>
        <v/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 t="str">
        <f>IF(Q13=0,"",IF(AN13=0,"",(AN13/Q13)))</f>
        <v/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 t="str">
        <f>IF(Q13=0,"",IF(AW13=0,"",(AW13/Q13)))</f>
        <v/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 t="str">
        <f>IF(Q13=0,"",IF(BF13=0,"",(BF13/Q13)))</f>
        <v/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/>
      <c r="BP13" s="117" t="str">
        <f>IF(Q13=0,"",IF(BO13=0,"",(BO13/Q13)))</f>
        <v/>
      </c>
      <c r="BQ13" s="118"/>
      <c r="BR13" s="119" t="str">
        <f>IFERROR(BQ13/BO13,"-")</f>
        <v>-</v>
      </c>
      <c r="BS13" s="120"/>
      <c r="BT13" s="121" t="str">
        <f>IFERROR(BS13/BO13,"-")</f>
        <v>-</v>
      </c>
      <c r="BU13" s="122"/>
      <c r="BV13" s="122"/>
      <c r="BW13" s="122"/>
      <c r="BX13" s="123"/>
      <c r="BY13" s="124" t="str">
        <f>IF(Q13=0,"",IF(BX13=0,"",(BX13/Q13)))</f>
        <v/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/>
      <c r="CH13" s="131" t="str">
        <f>IF(Q13=0,"",IF(CG13=0,"",(CG13/Q13)))</f>
        <v/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87</v>
      </c>
      <c r="C14" s="184" t="s">
        <v>58</v>
      </c>
      <c r="D14" s="184"/>
      <c r="E14" s="184" t="s">
        <v>82</v>
      </c>
      <c r="F14" s="184" t="s">
        <v>83</v>
      </c>
      <c r="G14" s="184" t="s">
        <v>74</v>
      </c>
      <c r="H14" s="87"/>
      <c r="I14" s="87"/>
      <c r="J14" s="87"/>
      <c r="K14" s="176"/>
      <c r="L14" s="79">
        <v>16</v>
      </c>
      <c r="M14" s="79">
        <v>9</v>
      </c>
      <c r="N14" s="79">
        <v>0</v>
      </c>
      <c r="O14" s="88">
        <v>2</v>
      </c>
      <c r="P14" s="89">
        <v>0</v>
      </c>
      <c r="Q14" s="90">
        <f>O14+P14</f>
        <v>2</v>
      </c>
      <c r="R14" s="80" t="str">
        <f>IFERROR(Q14/N14,"-")</f>
        <v>-</v>
      </c>
      <c r="S14" s="79">
        <v>0</v>
      </c>
      <c r="T14" s="79">
        <v>0</v>
      </c>
      <c r="U14" s="80">
        <f>IFERROR(T14/(Q14),"-")</f>
        <v>0</v>
      </c>
      <c r="V14" s="81"/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1</v>
      </c>
      <c r="BG14" s="110">
        <f>IF(Q14=0,"",IF(BF14=0,"",(BF14/Q14)))</f>
        <v>0.5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/>
      <c r="BP14" s="117">
        <f>IF(Q14=0,"",IF(BO14=0,"",(BO14/Q14)))</f>
        <v>0</v>
      </c>
      <c r="BQ14" s="118"/>
      <c r="BR14" s="119" t="str">
        <f>IFERROR(BQ14/BO14,"-")</f>
        <v>-</v>
      </c>
      <c r="BS14" s="120"/>
      <c r="BT14" s="121" t="str">
        <f>IFERROR(BS14/BO14,"-")</f>
        <v>-</v>
      </c>
      <c r="BU14" s="122"/>
      <c r="BV14" s="122"/>
      <c r="BW14" s="122"/>
      <c r="BX14" s="123">
        <v>1</v>
      </c>
      <c r="BY14" s="124">
        <f>IF(Q14=0,"",IF(BX14=0,"",(BX14/Q14)))</f>
        <v>0.5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88</v>
      </c>
      <c r="C15" s="184" t="s">
        <v>58</v>
      </c>
      <c r="D15" s="184"/>
      <c r="E15" s="184" t="s">
        <v>89</v>
      </c>
      <c r="F15" s="184" t="s">
        <v>83</v>
      </c>
      <c r="G15" s="184" t="s">
        <v>61</v>
      </c>
      <c r="H15" s="87" t="s">
        <v>84</v>
      </c>
      <c r="I15" s="87" t="s">
        <v>85</v>
      </c>
      <c r="J15" s="185" t="s">
        <v>79</v>
      </c>
      <c r="K15" s="176"/>
      <c r="L15" s="79">
        <v>31</v>
      </c>
      <c r="M15" s="79">
        <v>0</v>
      </c>
      <c r="N15" s="79">
        <v>48</v>
      </c>
      <c r="O15" s="88">
        <v>6</v>
      </c>
      <c r="P15" s="89">
        <v>0</v>
      </c>
      <c r="Q15" s="90">
        <f>O15+P15</f>
        <v>6</v>
      </c>
      <c r="R15" s="80">
        <f>IFERROR(Q15/N15,"-")</f>
        <v>0.125</v>
      </c>
      <c r="S15" s="79">
        <v>2</v>
      </c>
      <c r="T15" s="79">
        <v>1</v>
      </c>
      <c r="U15" s="80">
        <f>IFERROR(T15/(Q15),"-")</f>
        <v>0.16666666666667</v>
      </c>
      <c r="V15" s="81"/>
      <c r="W15" s="82">
        <v>3</v>
      </c>
      <c r="X15" s="80">
        <f>IF(Q15=0,"-",W15/Q15)</f>
        <v>0.5</v>
      </c>
      <c r="Y15" s="181">
        <v>77000</v>
      </c>
      <c r="Z15" s="182">
        <f>IFERROR(Y15/Q15,"-")</f>
        <v>12833.333333333</v>
      </c>
      <c r="AA15" s="182">
        <f>IFERROR(Y15/W15,"-")</f>
        <v>25666.666666667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>
        <v>1</v>
      </c>
      <c r="AO15" s="98">
        <f>IF(Q15=0,"",IF(AN15=0,"",(AN15/Q15)))</f>
        <v>0.16666666666667</v>
      </c>
      <c r="AP15" s="97"/>
      <c r="AQ15" s="99">
        <f>IFERROR(AP15/AN15,"-")</f>
        <v>0</v>
      </c>
      <c r="AR15" s="100"/>
      <c r="AS15" s="101">
        <f>IFERROR(AR15/AN15,"-")</f>
        <v>0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2</v>
      </c>
      <c r="BG15" s="110">
        <f>IF(Q15=0,"",IF(BF15=0,"",(BF15/Q15)))</f>
        <v>0.33333333333333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1</v>
      </c>
      <c r="BP15" s="117">
        <f>IF(Q15=0,"",IF(BO15=0,"",(BO15/Q15)))</f>
        <v>0.16666666666667</v>
      </c>
      <c r="BQ15" s="118">
        <v>1</v>
      </c>
      <c r="BR15" s="119">
        <f>IFERROR(BQ15/BO15,"-")</f>
        <v>1</v>
      </c>
      <c r="BS15" s="120">
        <v>5000</v>
      </c>
      <c r="BT15" s="121">
        <f>IFERROR(BS15/BO15,"-")</f>
        <v>5000</v>
      </c>
      <c r="BU15" s="122">
        <v>1</v>
      </c>
      <c r="BV15" s="122"/>
      <c r="BW15" s="122"/>
      <c r="BX15" s="123">
        <v>2</v>
      </c>
      <c r="BY15" s="124">
        <f>IF(Q15=0,"",IF(BX15=0,"",(BX15/Q15)))</f>
        <v>0.33333333333333</v>
      </c>
      <c r="BZ15" s="125">
        <v>2</v>
      </c>
      <c r="CA15" s="126">
        <f>IFERROR(BZ15/BX15,"-")</f>
        <v>1</v>
      </c>
      <c r="CB15" s="127">
        <v>72000</v>
      </c>
      <c r="CC15" s="128">
        <f>IFERROR(CB15/BX15,"-")</f>
        <v>36000</v>
      </c>
      <c r="CD15" s="129">
        <v>1</v>
      </c>
      <c r="CE15" s="129"/>
      <c r="CF15" s="129">
        <v>1</v>
      </c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3</v>
      </c>
      <c r="CQ15" s="138">
        <v>77000</v>
      </c>
      <c r="CR15" s="138">
        <v>71000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90</v>
      </c>
      <c r="C16" s="184" t="s">
        <v>58</v>
      </c>
      <c r="D16" s="184"/>
      <c r="E16" s="184" t="s">
        <v>89</v>
      </c>
      <c r="F16" s="184" t="s">
        <v>83</v>
      </c>
      <c r="G16" s="184" t="s">
        <v>74</v>
      </c>
      <c r="H16" s="87"/>
      <c r="I16" s="87"/>
      <c r="J16" s="87"/>
      <c r="K16" s="176"/>
      <c r="L16" s="79">
        <v>16</v>
      </c>
      <c r="M16" s="79">
        <v>15</v>
      </c>
      <c r="N16" s="79">
        <v>5</v>
      </c>
      <c r="O16" s="88">
        <v>2</v>
      </c>
      <c r="P16" s="89">
        <v>0</v>
      </c>
      <c r="Q16" s="90">
        <f>O16+P16</f>
        <v>2</v>
      </c>
      <c r="R16" s="80">
        <f>IFERROR(Q16/N16,"-")</f>
        <v>0.4</v>
      </c>
      <c r="S16" s="79">
        <v>0</v>
      </c>
      <c r="T16" s="79">
        <v>0</v>
      </c>
      <c r="U16" s="80">
        <f>IFERROR(T16/(Q16),"-")</f>
        <v>0</v>
      </c>
      <c r="V16" s="81"/>
      <c r="W16" s="82">
        <v>1</v>
      </c>
      <c r="X16" s="80">
        <f>IF(Q16=0,"-",W16/Q16)</f>
        <v>0.5</v>
      </c>
      <c r="Y16" s="181">
        <v>3000</v>
      </c>
      <c r="Z16" s="182">
        <f>IFERROR(Y16/Q16,"-")</f>
        <v>1500</v>
      </c>
      <c r="AA16" s="182">
        <f>IFERROR(Y16/W16,"-")</f>
        <v>3000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1</v>
      </c>
      <c r="BG16" s="110">
        <f>IF(Q16=0,"",IF(BF16=0,"",(BF16/Q16)))</f>
        <v>0.5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/>
      <c r="BP16" s="117">
        <f>IF(Q16=0,"",IF(BO16=0,"",(BO16/Q16)))</f>
        <v>0</v>
      </c>
      <c r="BQ16" s="118"/>
      <c r="BR16" s="119" t="str">
        <f>IFERROR(BQ16/BO16,"-")</f>
        <v>-</v>
      </c>
      <c r="BS16" s="120"/>
      <c r="BT16" s="121" t="str">
        <f>IFERROR(BS16/BO16,"-")</f>
        <v>-</v>
      </c>
      <c r="BU16" s="122"/>
      <c r="BV16" s="122"/>
      <c r="BW16" s="122"/>
      <c r="BX16" s="123">
        <v>1</v>
      </c>
      <c r="BY16" s="124">
        <f>IF(Q16=0,"",IF(BX16=0,"",(BX16/Q16)))</f>
        <v>0.5</v>
      </c>
      <c r="BZ16" s="125">
        <v>1</v>
      </c>
      <c r="CA16" s="126">
        <f>IFERROR(BZ16/BX16,"-")</f>
        <v>1</v>
      </c>
      <c r="CB16" s="127">
        <v>3000</v>
      </c>
      <c r="CC16" s="128">
        <f>IFERROR(CB16/BX16,"-")</f>
        <v>3000</v>
      </c>
      <c r="CD16" s="129">
        <v>1</v>
      </c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1</v>
      </c>
      <c r="CQ16" s="138">
        <v>3000</v>
      </c>
      <c r="CR16" s="138">
        <v>3000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>
        <f>AC17</f>
        <v>0.19777777777778</v>
      </c>
      <c r="B17" s="184" t="s">
        <v>91</v>
      </c>
      <c r="C17" s="184" t="s">
        <v>58</v>
      </c>
      <c r="D17" s="184"/>
      <c r="E17" s="184" t="s">
        <v>92</v>
      </c>
      <c r="F17" s="184" t="s">
        <v>93</v>
      </c>
      <c r="G17" s="184" t="s">
        <v>61</v>
      </c>
      <c r="H17" s="87" t="s">
        <v>94</v>
      </c>
      <c r="I17" s="87" t="s">
        <v>95</v>
      </c>
      <c r="J17" s="186" t="s">
        <v>96</v>
      </c>
      <c r="K17" s="176">
        <v>900000</v>
      </c>
      <c r="L17" s="79">
        <v>68</v>
      </c>
      <c r="M17" s="79">
        <v>0</v>
      </c>
      <c r="N17" s="79">
        <v>172</v>
      </c>
      <c r="O17" s="88">
        <v>31</v>
      </c>
      <c r="P17" s="89">
        <v>0</v>
      </c>
      <c r="Q17" s="90">
        <f>O17+P17</f>
        <v>31</v>
      </c>
      <c r="R17" s="80">
        <f>IFERROR(Q17/N17,"-")</f>
        <v>0.18023255813953</v>
      </c>
      <c r="S17" s="79">
        <v>1</v>
      </c>
      <c r="T17" s="79">
        <v>16</v>
      </c>
      <c r="U17" s="80">
        <f>IFERROR(T17/(Q17),"-")</f>
        <v>0.51612903225806</v>
      </c>
      <c r="V17" s="81">
        <f>IFERROR(K17/SUM(Q17:Q18),"-")</f>
        <v>18000</v>
      </c>
      <c r="W17" s="82">
        <v>7</v>
      </c>
      <c r="X17" s="80">
        <f>IF(Q17=0,"-",W17/Q17)</f>
        <v>0.2258064516129</v>
      </c>
      <c r="Y17" s="181">
        <v>44000</v>
      </c>
      <c r="Z17" s="182">
        <f>IFERROR(Y17/Q17,"-")</f>
        <v>1419.3548387097</v>
      </c>
      <c r="AA17" s="182">
        <f>IFERROR(Y17/W17,"-")</f>
        <v>6285.7142857143</v>
      </c>
      <c r="AB17" s="176">
        <f>SUM(Y17:Y18)-SUM(K17:K18)</f>
        <v>-722000</v>
      </c>
      <c r="AC17" s="83">
        <f>SUM(Y17:Y18)/SUM(K17:K18)</f>
        <v>0.19777777777778</v>
      </c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>
        <v>1</v>
      </c>
      <c r="AO17" s="98">
        <f>IF(Q17=0,"",IF(AN17=0,"",(AN17/Q17)))</f>
        <v>0.032258064516129</v>
      </c>
      <c r="AP17" s="97"/>
      <c r="AQ17" s="99">
        <f>IFERROR(AP17/AN17,"-")</f>
        <v>0</v>
      </c>
      <c r="AR17" s="100"/>
      <c r="AS17" s="101">
        <f>IFERROR(AR17/AN17,"-")</f>
        <v>0</v>
      </c>
      <c r="AT17" s="102"/>
      <c r="AU17" s="102"/>
      <c r="AV17" s="102"/>
      <c r="AW17" s="103">
        <v>2</v>
      </c>
      <c r="AX17" s="104">
        <f>IF(Q17=0,"",IF(AW17=0,"",(AW17/Q17)))</f>
        <v>0.064516129032258</v>
      </c>
      <c r="AY17" s="103"/>
      <c r="AZ17" s="105">
        <f>IFERROR(AY17/AW17,"-")</f>
        <v>0</v>
      </c>
      <c r="BA17" s="106"/>
      <c r="BB17" s="107">
        <f>IFERROR(BA17/AW17,"-")</f>
        <v>0</v>
      </c>
      <c r="BC17" s="108"/>
      <c r="BD17" s="108"/>
      <c r="BE17" s="108"/>
      <c r="BF17" s="109">
        <v>11</v>
      </c>
      <c r="BG17" s="110">
        <f>IF(Q17=0,"",IF(BF17=0,"",(BF17/Q17)))</f>
        <v>0.35483870967742</v>
      </c>
      <c r="BH17" s="109">
        <v>1</v>
      </c>
      <c r="BI17" s="111">
        <f>IFERROR(BH17/BF17,"-")</f>
        <v>0.090909090909091</v>
      </c>
      <c r="BJ17" s="112">
        <v>10000</v>
      </c>
      <c r="BK17" s="113">
        <f>IFERROR(BJ17/BF17,"-")</f>
        <v>909.09090909091</v>
      </c>
      <c r="BL17" s="114">
        <v>1</v>
      </c>
      <c r="BM17" s="114"/>
      <c r="BN17" s="114"/>
      <c r="BO17" s="116">
        <v>12</v>
      </c>
      <c r="BP17" s="117">
        <f>IF(Q17=0,"",IF(BO17=0,"",(BO17/Q17)))</f>
        <v>0.38709677419355</v>
      </c>
      <c r="BQ17" s="118">
        <v>4</v>
      </c>
      <c r="BR17" s="119">
        <f>IFERROR(BQ17/BO17,"-")</f>
        <v>0.33333333333333</v>
      </c>
      <c r="BS17" s="120">
        <v>26000</v>
      </c>
      <c r="BT17" s="121">
        <f>IFERROR(BS17/BO17,"-")</f>
        <v>2166.6666666667</v>
      </c>
      <c r="BU17" s="122">
        <v>3</v>
      </c>
      <c r="BV17" s="122">
        <v>1</v>
      </c>
      <c r="BW17" s="122"/>
      <c r="BX17" s="123">
        <v>5</v>
      </c>
      <c r="BY17" s="124">
        <f>IF(Q17=0,"",IF(BX17=0,"",(BX17/Q17)))</f>
        <v>0.16129032258065</v>
      </c>
      <c r="BZ17" s="125">
        <v>2</v>
      </c>
      <c r="CA17" s="126">
        <f>IFERROR(BZ17/BX17,"-")</f>
        <v>0.4</v>
      </c>
      <c r="CB17" s="127">
        <v>8000</v>
      </c>
      <c r="CC17" s="128">
        <f>IFERROR(CB17/BX17,"-")</f>
        <v>1600</v>
      </c>
      <c r="CD17" s="129">
        <v>1</v>
      </c>
      <c r="CE17" s="129">
        <v>1</v>
      </c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7</v>
      </c>
      <c r="CQ17" s="138">
        <v>44000</v>
      </c>
      <c r="CR17" s="138">
        <v>10000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97</v>
      </c>
      <c r="C18" s="184" t="s">
        <v>58</v>
      </c>
      <c r="D18" s="184"/>
      <c r="E18" s="184" t="s">
        <v>92</v>
      </c>
      <c r="F18" s="184" t="s">
        <v>93</v>
      </c>
      <c r="G18" s="184" t="s">
        <v>74</v>
      </c>
      <c r="H18" s="87"/>
      <c r="I18" s="87"/>
      <c r="J18" s="87"/>
      <c r="K18" s="176"/>
      <c r="L18" s="79">
        <v>69</v>
      </c>
      <c r="M18" s="79">
        <v>54</v>
      </c>
      <c r="N18" s="79">
        <v>15</v>
      </c>
      <c r="O18" s="88">
        <v>19</v>
      </c>
      <c r="P18" s="89">
        <v>0</v>
      </c>
      <c r="Q18" s="90">
        <f>O18+P18</f>
        <v>19</v>
      </c>
      <c r="R18" s="80">
        <f>IFERROR(Q18/N18,"-")</f>
        <v>1.2666666666667</v>
      </c>
      <c r="S18" s="79">
        <v>1</v>
      </c>
      <c r="T18" s="79">
        <v>5</v>
      </c>
      <c r="U18" s="80">
        <f>IFERROR(T18/(Q18),"-")</f>
        <v>0.26315789473684</v>
      </c>
      <c r="V18" s="81"/>
      <c r="W18" s="82">
        <v>7</v>
      </c>
      <c r="X18" s="80">
        <f>IF(Q18=0,"-",W18/Q18)</f>
        <v>0.36842105263158</v>
      </c>
      <c r="Y18" s="181">
        <v>134000</v>
      </c>
      <c r="Z18" s="182">
        <f>IFERROR(Y18/Q18,"-")</f>
        <v>7052.6315789474</v>
      </c>
      <c r="AA18" s="182">
        <f>IFERROR(Y18/W18,"-")</f>
        <v>19142.857142857</v>
      </c>
      <c r="AB18" s="176"/>
      <c r="AC18" s="83"/>
      <c r="AD18" s="77"/>
      <c r="AE18" s="91">
        <v>1</v>
      </c>
      <c r="AF18" s="92">
        <f>IF(Q18=0,"",IF(AE18=0,"",(AE18/Q18)))</f>
        <v>0.052631578947368</v>
      </c>
      <c r="AG18" s="91">
        <v>1</v>
      </c>
      <c r="AH18" s="93">
        <f>IFERROR(AG18/AE18,"-")</f>
        <v>1</v>
      </c>
      <c r="AI18" s="94">
        <v>58000</v>
      </c>
      <c r="AJ18" s="95">
        <f>IFERROR(AI18/AE18,"-")</f>
        <v>58000</v>
      </c>
      <c r="AK18" s="96"/>
      <c r="AL18" s="96"/>
      <c r="AM18" s="96">
        <v>1</v>
      </c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4</v>
      </c>
      <c r="BG18" s="110">
        <f>IF(Q18=0,"",IF(BF18=0,"",(BF18/Q18)))</f>
        <v>0.21052631578947</v>
      </c>
      <c r="BH18" s="109">
        <v>2</v>
      </c>
      <c r="BI18" s="111">
        <f>IFERROR(BH18/BF18,"-")</f>
        <v>0.5</v>
      </c>
      <c r="BJ18" s="112">
        <v>8000</v>
      </c>
      <c r="BK18" s="113">
        <f>IFERROR(BJ18/BF18,"-")</f>
        <v>2000</v>
      </c>
      <c r="BL18" s="114">
        <v>2</v>
      </c>
      <c r="BM18" s="114"/>
      <c r="BN18" s="114"/>
      <c r="BO18" s="116">
        <v>10</v>
      </c>
      <c r="BP18" s="117">
        <f>IF(Q18=0,"",IF(BO18=0,"",(BO18/Q18)))</f>
        <v>0.52631578947368</v>
      </c>
      <c r="BQ18" s="118">
        <v>3</v>
      </c>
      <c r="BR18" s="119">
        <f>IFERROR(BQ18/BO18,"-")</f>
        <v>0.3</v>
      </c>
      <c r="BS18" s="120">
        <v>37000</v>
      </c>
      <c r="BT18" s="121">
        <f>IFERROR(BS18/BO18,"-")</f>
        <v>3700</v>
      </c>
      <c r="BU18" s="122">
        <v>1</v>
      </c>
      <c r="BV18" s="122">
        <v>1</v>
      </c>
      <c r="BW18" s="122">
        <v>1</v>
      </c>
      <c r="BX18" s="123">
        <v>3</v>
      </c>
      <c r="BY18" s="124">
        <f>IF(Q18=0,"",IF(BX18=0,"",(BX18/Q18)))</f>
        <v>0.15789473684211</v>
      </c>
      <c r="BZ18" s="125">
        <v>1</v>
      </c>
      <c r="CA18" s="126">
        <f>IFERROR(BZ18/BX18,"-")</f>
        <v>0.33333333333333</v>
      </c>
      <c r="CB18" s="127">
        <v>31000</v>
      </c>
      <c r="CC18" s="128">
        <f>IFERROR(CB18/BX18,"-")</f>
        <v>10333.333333333</v>
      </c>
      <c r="CD18" s="129"/>
      <c r="CE18" s="129"/>
      <c r="CF18" s="129">
        <v>1</v>
      </c>
      <c r="CG18" s="130">
        <v>1</v>
      </c>
      <c r="CH18" s="131">
        <f>IF(Q18=0,"",IF(CG18=0,"",(CG18/Q18)))</f>
        <v>0.052631578947368</v>
      </c>
      <c r="CI18" s="132"/>
      <c r="CJ18" s="133">
        <f>IFERROR(CI18/CG18,"-")</f>
        <v>0</v>
      </c>
      <c r="CK18" s="134"/>
      <c r="CL18" s="135">
        <f>IFERROR(CK18/CG18,"-")</f>
        <v>0</v>
      </c>
      <c r="CM18" s="136"/>
      <c r="CN18" s="136"/>
      <c r="CO18" s="136"/>
      <c r="CP18" s="137">
        <v>7</v>
      </c>
      <c r="CQ18" s="138">
        <v>134000</v>
      </c>
      <c r="CR18" s="138">
        <v>58000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>
        <f>AC19</f>
        <v>0.140625</v>
      </c>
      <c r="B19" s="184" t="s">
        <v>98</v>
      </c>
      <c r="C19" s="184" t="s">
        <v>58</v>
      </c>
      <c r="D19" s="184"/>
      <c r="E19" s="184" t="s">
        <v>92</v>
      </c>
      <c r="F19" s="184" t="s">
        <v>93</v>
      </c>
      <c r="G19" s="184" t="s">
        <v>61</v>
      </c>
      <c r="H19" s="87" t="s">
        <v>99</v>
      </c>
      <c r="I19" s="87" t="s">
        <v>95</v>
      </c>
      <c r="J19" s="186" t="s">
        <v>100</v>
      </c>
      <c r="K19" s="176">
        <v>320000</v>
      </c>
      <c r="L19" s="79">
        <v>21</v>
      </c>
      <c r="M19" s="79">
        <v>0</v>
      </c>
      <c r="N19" s="79">
        <v>74</v>
      </c>
      <c r="O19" s="88">
        <v>13</v>
      </c>
      <c r="P19" s="89">
        <v>1</v>
      </c>
      <c r="Q19" s="90">
        <f>O19+P19</f>
        <v>14</v>
      </c>
      <c r="R19" s="80">
        <f>IFERROR(Q19/N19,"-")</f>
        <v>0.18918918918919</v>
      </c>
      <c r="S19" s="79">
        <v>0</v>
      </c>
      <c r="T19" s="79">
        <v>8</v>
      </c>
      <c r="U19" s="80">
        <f>IFERROR(T19/(Q19),"-")</f>
        <v>0.57142857142857</v>
      </c>
      <c r="V19" s="81">
        <f>IFERROR(K19/SUM(Q19:Q20),"-")</f>
        <v>10322.580645161</v>
      </c>
      <c r="W19" s="82">
        <v>1</v>
      </c>
      <c r="X19" s="80">
        <f>IF(Q19=0,"-",W19/Q19)</f>
        <v>0.071428571428571</v>
      </c>
      <c r="Y19" s="181">
        <v>9000</v>
      </c>
      <c r="Z19" s="182">
        <f>IFERROR(Y19/Q19,"-")</f>
        <v>642.85714285714</v>
      </c>
      <c r="AA19" s="182">
        <f>IFERROR(Y19/W19,"-")</f>
        <v>9000</v>
      </c>
      <c r="AB19" s="176">
        <f>SUM(Y19:Y20)-SUM(K19:K20)</f>
        <v>-275000</v>
      </c>
      <c r="AC19" s="83">
        <f>SUM(Y19:Y20)/SUM(K19:K20)</f>
        <v>0.140625</v>
      </c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>
        <v>2</v>
      </c>
      <c r="AX19" s="104">
        <f>IF(Q19=0,"",IF(AW19=0,"",(AW19/Q19)))</f>
        <v>0.14285714285714</v>
      </c>
      <c r="AY19" s="103"/>
      <c r="AZ19" s="105">
        <f>IFERROR(AY19/AW19,"-")</f>
        <v>0</v>
      </c>
      <c r="BA19" s="106"/>
      <c r="BB19" s="107">
        <f>IFERROR(BA19/AW19,"-")</f>
        <v>0</v>
      </c>
      <c r="BC19" s="108"/>
      <c r="BD19" s="108"/>
      <c r="BE19" s="108"/>
      <c r="BF19" s="109">
        <v>5</v>
      </c>
      <c r="BG19" s="110">
        <f>IF(Q19=0,"",IF(BF19=0,"",(BF19/Q19)))</f>
        <v>0.35714285714286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5</v>
      </c>
      <c r="BP19" s="117">
        <f>IF(Q19=0,"",IF(BO19=0,"",(BO19/Q19)))</f>
        <v>0.35714285714286</v>
      </c>
      <c r="BQ19" s="118">
        <v>1</v>
      </c>
      <c r="BR19" s="119">
        <f>IFERROR(BQ19/BO19,"-")</f>
        <v>0.2</v>
      </c>
      <c r="BS19" s="120">
        <v>9000</v>
      </c>
      <c r="BT19" s="121">
        <f>IFERROR(BS19/BO19,"-")</f>
        <v>1800</v>
      </c>
      <c r="BU19" s="122"/>
      <c r="BV19" s="122"/>
      <c r="BW19" s="122">
        <v>1</v>
      </c>
      <c r="BX19" s="123">
        <v>2</v>
      </c>
      <c r="BY19" s="124">
        <f>IF(Q19=0,"",IF(BX19=0,"",(BX19/Q19)))</f>
        <v>0.14285714285714</v>
      </c>
      <c r="BZ19" s="125"/>
      <c r="CA19" s="126">
        <f>IFERROR(BZ19/BX19,"-")</f>
        <v>0</v>
      </c>
      <c r="CB19" s="127"/>
      <c r="CC19" s="128">
        <f>IFERROR(CB19/BX19,"-")</f>
        <v>0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1</v>
      </c>
      <c r="CQ19" s="138">
        <v>9000</v>
      </c>
      <c r="CR19" s="138">
        <v>9000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101</v>
      </c>
      <c r="C20" s="184" t="s">
        <v>58</v>
      </c>
      <c r="D20" s="184"/>
      <c r="E20" s="184" t="s">
        <v>92</v>
      </c>
      <c r="F20" s="184" t="s">
        <v>93</v>
      </c>
      <c r="G20" s="184" t="s">
        <v>74</v>
      </c>
      <c r="H20" s="87"/>
      <c r="I20" s="87"/>
      <c r="J20" s="87"/>
      <c r="K20" s="176"/>
      <c r="L20" s="79">
        <v>49</v>
      </c>
      <c r="M20" s="79">
        <v>36</v>
      </c>
      <c r="N20" s="79">
        <v>11</v>
      </c>
      <c r="O20" s="88">
        <v>17</v>
      </c>
      <c r="P20" s="89">
        <v>0</v>
      </c>
      <c r="Q20" s="90">
        <f>O20+P20</f>
        <v>17</v>
      </c>
      <c r="R20" s="80">
        <f>IFERROR(Q20/N20,"-")</f>
        <v>1.5454545454545</v>
      </c>
      <c r="S20" s="79">
        <v>2</v>
      </c>
      <c r="T20" s="79">
        <v>4</v>
      </c>
      <c r="U20" s="80">
        <f>IFERROR(T20/(Q20),"-")</f>
        <v>0.23529411764706</v>
      </c>
      <c r="V20" s="81"/>
      <c r="W20" s="82">
        <v>4</v>
      </c>
      <c r="X20" s="80">
        <f>IF(Q20=0,"-",W20/Q20)</f>
        <v>0.23529411764706</v>
      </c>
      <c r="Y20" s="181">
        <v>36000</v>
      </c>
      <c r="Z20" s="182">
        <f>IFERROR(Y20/Q20,"-")</f>
        <v>2117.6470588235</v>
      </c>
      <c r="AA20" s="182">
        <f>IFERROR(Y20/W20,"-")</f>
        <v>9000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3</v>
      </c>
      <c r="BG20" s="110">
        <f>IF(Q20=0,"",IF(BF20=0,"",(BF20/Q20)))</f>
        <v>0.17647058823529</v>
      </c>
      <c r="BH20" s="109">
        <v>1</v>
      </c>
      <c r="BI20" s="111">
        <f>IFERROR(BH20/BF20,"-")</f>
        <v>0.33333333333333</v>
      </c>
      <c r="BJ20" s="112">
        <v>2000</v>
      </c>
      <c r="BK20" s="113">
        <f>IFERROR(BJ20/BF20,"-")</f>
        <v>666.66666666667</v>
      </c>
      <c r="BL20" s="114">
        <v>1</v>
      </c>
      <c r="BM20" s="114"/>
      <c r="BN20" s="114"/>
      <c r="BO20" s="116">
        <v>5</v>
      </c>
      <c r="BP20" s="117">
        <f>IF(Q20=0,"",IF(BO20=0,"",(BO20/Q20)))</f>
        <v>0.29411764705882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>
        <v>8</v>
      </c>
      <c r="BY20" s="124">
        <f>IF(Q20=0,"",IF(BX20=0,"",(BX20/Q20)))</f>
        <v>0.47058823529412</v>
      </c>
      <c r="BZ20" s="125">
        <v>2</v>
      </c>
      <c r="CA20" s="126">
        <f>IFERROR(BZ20/BX20,"-")</f>
        <v>0.25</v>
      </c>
      <c r="CB20" s="127">
        <v>20000</v>
      </c>
      <c r="CC20" s="128">
        <f>IFERROR(CB20/BX20,"-")</f>
        <v>2500</v>
      </c>
      <c r="CD20" s="129">
        <v>1</v>
      </c>
      <c r="CE20" s="129"/>
      <c r="CF20" s="129">
        <v>1</v>
      </c>
      <c r="CG20" s="130">
        <v>1</v>
      </c>
      <c r="CH20" s="131">
        <f>IF(Q20=0,"",IF(CG20=0,"",(CG20/Q20)))</f>
        <v>0.058823529411765</v>
      </c>
      <c r="CI20" s="132">
        <v>1</v>
      </c>
      <c r="CJ20" s="133">
        <f>IFERROR(CI20/CG20,"-")</f>
        <v>1</v>
      </c>
      <c r="CK20" s="134">
        <v>14000</v>
      </c>
      <c r="CL20" s="135">
        <f>IFERROR(CK20/CG20,"-")</f>
        <v>14000</v>
      </c>
      <c r="CM20" s="136"/>
      <c r="CN20" s="136"/>
      <c r="CO20" s="136">
        <v>1</v>
      </c>
      <c r="CP20" s="137">
        <v>4</v>
      </c>
      <c r="CQ20" s="138">
        <v>36000</v>
      </c>
      <c r="CR20" s="138">
        <v>15000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>
        <f>AC21</f>
        <v>0.22</v>
      </c>
      <c r="B21" s="184" t="s">
        <v>102</v>
      </c>
      <c r="C21" s="184" t="s">
        <v>58</v>
      </c>
      <c r="D21" s="184"/>
      <c r="E21" s="184" t="s">
        <v>103</v>
      </c>
      <c r="F21" s="184" t="s">
        <v>60</v>
      </c>
      <c r="G21" s="184" t="s">
        <v>61</v>
      </c>
      <c r="H21" s="87" t="s">
        <v>104</v>
      </c>
      <c r="I21" s="87" t="s">
        <v>63</v>
      </c>
      <c r="J21" s="186" t="s">
        <v>105</v>
      </c>
      <c r="K21" s="176">
        <v>400000</v>
      </c>
      <c r="L21" s="79">
        <v>30</v>
      </c>
      <c r="M21" s="79">
        <v>0</v>
      </c>
      <c r="N21" s="79">
        <v>132</v>
      </c>
      <c r="O21" s="88">
        <v>12</v>
      </c>
      <c r="P21" s="89">
        <v>0</v>
      </c>
      <c r="Q21" s="90">
        <f>O21+P21</f>
        <v>12</v>
      </c>
      <c r="R21" s="80">
        <f>IFERROR(Q21/N21,"-")</f>
        <v>0.090909090909091</v>
      </c>
      <c r="S21" s="79">
        <v>1</v>
      </c>
      <c r="T21" s="79">
        <v>4</v>
      </c>
      <c r="U21" s="80">
        <f>IFERROR(T21/(Q21),"-")</f>
        <v>0.33333333333333</v>
      </c>
      <c r="V21" s="81">
        <f>IFERROR(K21/SUM(Q21:Q22),"-")</f>
        <v>26666.666666667</v>
      </c>
      <c r="W21" s="82">
        <v>3</v>
      </c>
      <c r="X21" s="80">
        <f>IF(Q21=0,"-",W21/Q21)</f>
        <v>0.25</v>
      </c>
      <c r="Y21" s="181">
        <v>28000</v>
      </c>
      <c r="Z21" s="182">
        <f>IFERROR(Y21/Q21,"-")</f>
        <v>2333.3333333333</v>
      </c>
      <c r="AA21" s="182">
        <f>IFERROR(Y21/W21,"-")</f>
        <v>9333.3333333333</v>
      </c>
      <c r="AB21" s="176">
        <f>SUM(Y21:Y22)-SUM(K21:K22)</f>
        <v>-312000</v>
      </c>
      <c r="AC21" s="83">
        <f>SUM(Y21:Y22)/SUM(K21:K22)</f>
        <v>0.22</v>
      </c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>
        <v>1</v>
      </c>
      <c r="AO21" s="98">
        <f>IF(Q21=0,"",IF(AN21=0,"",(AN21/Q21)))</f>
        <v>0.083333333333333</v>
      </c>
      <c r="AP21" s="97"/>
      <c r="AQ21" s="99">
        <f>IFERROR(AP21/AN21,"-")</f>
        <v>0</v>
      </c>
      <c r="AR21" s="100"/>
      <c r="AS21" s="101">
        <f>IFERROR(AR21/AN21,"-")</f>
        <v>0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>
        <v>4</v>
      </c>
      <c r="BG21" s="110">
        <f>IF(Q21=0,"",IF(BF21=0,"",(BF21/Q21)))</f>
        <v>0.33333333333333</v>
      </c>
      <c r="BH21" s="109">
        <v>1</v>
      </c>
      <c r="BI21" s="111">
        <f>IFERROR(BH21/BF21,"-")</f>
        <v>0.25</v>
      </c>
      <c r="BJ21" s="112">
        <v>1000</v>
      </c>
      <c r="BK21" s="113">
        <f>IFERROR(BJ21/BF21,"-")</f>
        <v>250</v>
      </c>
      <c r="BL21" s="114">
        <v>1</v>
      </c>
      <c r="BM21" s="114"/>
      <c r="BN21" s="114"/>
      <c r="BO21" s="116">
        <v>6</v>
      </c>
      <c r="BP21" s="117">
        <f>IF(Q21=0,"",IF(BO21=0,"",(BO21/Q21)))</f>
        <v>0.5</v>
      </c>
      <c r="BQ21" s="118">
        <v>1</v>
      </c>
      <c r="BR21" s="119">
        <f>IFERROR(BQ21/BO21,"-")</f>
        <v>0.16666666666667</v>
      </c>
      <c r="BS21" s="120">
        <v>3000</v>
      </c>
      <c r="BT21" s="121">
        <f>IFERROR(BS21/BO21,"-")</f>
        <v>500</v>
      </c>
      <c r="BU21" s="122">
        <v>1</v>
      </c>
      <c r="BV21" s="122"/>
      <c r="BW21" s="122"/>
      <c r="BX21" s="123">
        <v>1</v>
      </c>
      <c r="BY21" s="124">
        <f>IF(Q21=0,"",IF(BX21=0,"",(BX21/Q21)))</f>
        <v>0.083333333333333</v>
      </c>
      <c r="BZ21" s="125">
        <v>1</v>
      </c>
      <c r="CA21" s="126">
        <f>IFERROR(BZ21/BX21,"-")</f>
        <v>1</v>
      </c>
      <c r="CB21" s="127">
        <v>24000</v>
      </c>
      <c r="CC21" s="128">
        <f>IFERROR(CB21/BX21,"-")</f>
        <v>24000</v>
      </c>
      <c r="CD21" s="129"/>
      <c r="CE21" s="129"/>
      <c r="CF21" s="129">
        <v>1</v>
      </c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3</v>
      </c>
      <c r="CQ21" s="138">
        <v>28000</v>
      </c>
      <c r="CR21" s="138">
        <v>24000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106</v>
      </c>
      <c r="C22" s="184" t="s">
        <v>58</v>
      </c>
      <c r="D22" s="184"/>
      <c r="E22" s="184" t="s">
        <v>103</v>
      </c>
      <c r="F22" s="184" t="s">
        <v>60</v>
      </c>
      <c r="G22" s="184" t="s">
        <v>74</v>
      </c>
      <c r="H22" s="87"/>
      <c r="I22" s="87"/>
      <c r="J22" s="87"/>
      <c r="K22" s="176"/>
      <c r="L22" s="79">
        <v>32</v>
      </c>
      <c r="M22" s="79">
        <v>27</v>
      </c>
      <c r="N22" s="79">
        <v>0</v>
      </c>
      <c r="O22" s="88">
        <v>3</v>
      </c>
      <c r="P22" s="89">
        <v>0</v>
      </c>
      <c r="Q22" s="90">
        <f>O22+P22</f>
        <v>3</v>
      </c>
      <c r="R22" s="80" t="str">
        <f>IFERROR(Q22/N22,"-")</f>
        <v>-</v>
      </c>
      <c r="S22" s="79">
        <v>0</v>
      </c>
      <c r="T22" s="79">
        <v>1</v>
      </c>
      <c r="U22" s="80">
        <f>IFERROR(T22/(Q22),"-")</f>
        <v>0.33333333333333</v>
      </c>
      <c r="V22" s="81"/>
      <c r="W22" s="82">
        <v>1</v>
      </c>
      <c r="X22" s="80">
        <f>IF(Q22=0,"-",W22/Q22)</f>
        <v>0.33333333333333</v>
      </c>
      <c r="Y22" s="181">
        <v>60000</v>
      </c>
      <c r="Z22" s="182">
        <f>IFERROR(Y22/Q22,"-")</f>
        <v>20000</v>
      </c>
      <c r="AA22" s="182">
        <f>IFERROR(Y22/W22,"-")</f>
        <v>60000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>
        <v>1</v>
      </c>
      <c r="AO22" s="98">
        <f>IF(Q22=0,"",IF(AN22=0,"",(AN22/Q22)))</f>
        <v>0.33333333333333</v>
      </c>
      <c r="AP22" s="97"/>
      <c r="AQ22" s="99">
        <f>IFERROR(AP22/AN22,"-")</f>
        <v>0</v>
      </c>
      <c r="AR22" s="100"/>
      <c r="AS22" s="101">
        <f>IFERROR(AR22/AN22,"-")</f>
        <v>0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>
        <v>2</v>
      </c>
      <c r="BP22" s="117">
        <f>IF(Q22=0,"",IF(BO22=0,"",(BO22/Q22)))</f>
        <v>0.66666666666667</v>
      </c>
      <c r="BQ22" s="118">
        <v>1</v>
      </c>
      <c r="BR22" s="119">
        <f>IFERROR(BQ22/BO22,"-")</f>
        <v>0.5</v>
      </c>
      <c r="BS22" s="120">
        <v>60000</v>
      </c>
      <c r="BT22" s="121">
        <f>IFERROR(BS22/BO22,"-")</f>
        <v>30000</v>
      </c>
      <c r="BU22" s="122"/>
      <c r="BV22" s="122"/>
      <c r="BW22" s="122">
        <v>1</v>
      </c>
      <c r="BX22" s="123"/>
      <c r="BY22" s="124">
        <f>IF(Q22=0,"",IF(BX22=0,"",(BX22/Q22)))</f>
        <v>0</v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1</v>
      </c>
      <c r="CQ22" s="138">
        <v>60000</v>
      </c>
      <c r="CR22" s="138">
        <v>60000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>
        <f>AC23</f>
        <v>4.3325</v>
      </c>
      <c r="B23" s="184" t="s">
        <v>107</v>
      </c>
      <c r="C23" s="184" t="s">
        <v>58</v>
      </c>
      <c r="D23" s="184"/>
      <c r="E23" s="184" t="s">
        <v>108</v>
      </c>
      <c r="F23" s="184" t="s">
        <v>109</v>
      </c>
      <c r="G23" s="184" t="s">
        <v>61</v>
      </c>
      <c r="H23" s="87" t="s">
        <v>66</v>
      </c>
      <c r="I23" s="87" t="s">
        <v>110</v>
      </c>
      <c r="J23" s="87" t="s">
        <v>111</v>
      </c>
      <c r="K23" s="176">
        <v>400000</v>
      </c>
      <c r="L23" s="79">
        <v>25</v>
      </c>
      <c r="M23" s="79">
        <v>0</v>
      </c>
      <c r="N23" s="79">
        <v>123</v>
      </c>
      <c r="O23" s="88">
        <v>9</v>
      </c>
      <c r="P23" s="89">
        <v>0</v>
      </c>
      <c r="Q23" s="90">
        <f>O23+P23</f>
        <v>9</v>
      </c>
      <c r="R23" s="80">
        <f>IFERROR(Q23/N23,"-")</f>
        <v>0.073170731707317</v>
      </c>
      <c r="S23" s="79">
        <v>0</v>
      </c>
      <c r="T23" s="79">
        <v>5</v>
      </c>
      <c r="U23" s="80">
        <f>IFERROR(T23/(Q23),"-")</f>
        <v>0.55555555555556</v>
      </c>
      <c r="V23" s="81">
        <f>IFERROR(K23/SUM(Q23:Q27),"-")</f>
        <v>6153.8461538462</v>
      </c>
      <c r="W23" s="82">
        <v>4</v>
      </c>
      <c r="X23" s="80">
        <f>IF(Q23=0,"-",W23/Q23)</f>
        <v>0.44444444444444</v>
      </c>
      <c r="Y23" s="181">
        <v>18000</v>
      </c>
      <c r="Z23" s="182">
        <f>IFERROR(Y23/Q23,"-")</f>
        <v>2000</v>
      </c>
      <c r="AA23" s="182">
        <f>IFERROR(Y23/W23,"-")</f>
        <v>4500</v>
      </c>
      <c r="AB23" s="176">
        <f>SUM(Y23:Y27)-SUM(K23:K27)</f>
        <v>1333000</v>
      </c>
      <c r="AC23" s="83">
        <f>SUM(Y23:Y27)/SUM(K23:K27)</f>
        <v>4.3325</v>
      </c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>
        <v>1</v>
      </c>
      <c r="AO23" s="98">
        <f>IF(Q23=0,"",IF(AN23=0,"",(AN23/Q23)))</f>
        <v>0.11111111111111</v>
      </c>
      <c r="AP23" s="97"/>
      <c r="AQ23" s="99">
        <f>IFERROR(AP23/AN23,"-")</f>
        <v>0</v>
      </c>
      <c r="AR23" s="100"/>
      <c r="AS23" s="101">
        <f>IFERROR(AR23/AN23,"-")</f>
        <v>0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>
        <v>5</v>
      </c>
      <c r="BG23" s="110">
        <f>IF(Q23=0,"",IF(BF23=0,"",(BF23/Q23)))</f>
        <v>0.55555555555556</v>
      </c>
      <c r="BH23" s="109">
        <v>3</v>
      </c>
      <c r="BI23" s="111">
        <f>IFERROR(BH23/BF23,"-")</f>
        <v>0.6</v>
      </c>
      <c r="BJ23" s="112">
        <v>13000</v>
      </c>
      <c r="BK23" s="113">
        <f>IFERROR(BJ23/BF23,"-")</f>
        <v>2600</v>
      </c>
      <c r="BL23" s="114">
        <v>2</v>
      </c>
      <c r="BM23" s="114"/>
      <c r="BN23" s="114">
        <v>1</v>
      </c>
      <c r="BO23" s="116">
        <v>2</v>
      </c>
      <c r="BP23" s="117">
        <f>IF(Q23=0,"",IF(BO23=0,"",(BO23/Q23)))</f>
        <v>0.22222222222222</v>
      </c>
      <c r="BQ23" s="118">
        <v>1</v>
      </c>
      <c r="BR23" s="119">
        <f>IFERROR(BQ23/BO23,"-")</f>
        <v>0.5</v>
      </c>
      <c r="BS23" s="120">
        <v>5000</v>
      </c>
      <c r="BT23" s="121">
        <f>IFERROR(BS23/BO23,"-")</f>
        <v>2500</v>
      </c>
      <c r="BU23" s="122">
        <v>1</v>
      </c>
      <c r="BV23" s="122"/>
      <c r="BW23" s="122"/>
      <c r="BX23" s="123">
        <v>1</v>
      </c>
      <c r="BY23" s="124">
        <f>IF(Q23=0,"",IF(BX23=0,"",(BX23/Q23)))</f>
        <v>0.11111111111111</v>
      </c>
      <c r="BZ23" s="125"/>
      <c r="CA23" s="126">
        <f>IFERROR(BZ23/BX23,"-")</f>
        <v>0</v>
      </c>
      <c r="CB23" s="127"/>
      <c r="CC23" s="128">
        <f>IFERROR(CB23/BX23,"-")</f>
        <v>0</v>
      </c>
      <c r="CD23" s="129"/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4</v>
      </c>
      <c r="CQ23" s="138">
        <v>18000</v>
      </c>
      <c r="CR23" s="138">
        <v>7000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112</v>
      </c>
      <c r="C24" s="184" t="s">
        <v>58</v>
      </c>
      <c r="D24" s="184"/>
      <c r="E24" s="184" t="s">
        <v>113</v>
      </c>
      <c r="F24" s="184" t="s">
        <v>114</v>
      </c>
      <c r="G24" s="184" t="s">
        <v>61</v>
      </c>
      <c r="H24" s="87"/>
      <c r="I24" s="87" t="s">
        <v>110</v>
      </c>
      <c r="J24" s="87"/>
      <c r="K24" s="176"/>
      <c r="L24" s="79">
        <v>7</v>
      </c>
      <c r="M24" s="79">
        <v>0</v>
      </c>
      <c r="N24" s="79">
        <v>61</v>
      </c>
      <c r="O24" s="88">
        <v>4</v>
      </c>
      <c r="P24" s="89">
        <v>0</v>
      </c>
      <c r="Q24" s="90">
        <f>O24+P24</f>
        <v>4</v>
      </c>
      <c r="R24" s="80">
        <f>IFERROR(Q24/N24,"-")</f>
        <v>0.065573770491803</v>
      </c>
      <c r="S24" s="79">
        <v>0</v>
      </c>
      <c r="T24" s="79">
        <v>3</v>
      </c>
      <c r="U24" s="80">
        <f>IFERROR(T24/(Q24),"-")</f>
        <v>0.75</v>
      </c>
      <c r="V24" s="81"/>
      <c r="W24" s="82">
        <v>2</v>
      </c>
      <c r="X24" s="80">
        <f>IF(Q24=0,"-",W24/Q24)</f>
        <v>0.5</v>
      </c>
      <c r="Y24" s="181">
        <v>40000</v>
      </c>
      <c r="Z24" s="182">
        <f>IFERROR(Y24/Q24,"-")</f>
        <v>10000</v>
      </c>
      <c r="AA24" s="182">
        <f>IFERROR(Y24/W24,"-")</f>
        <v>20000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>
        <v>1</v>
      </c>
      <c r="AX24" s="104">
        <f>IF(Q24=0,"",IF(AW24=0,"",(AW24/Q24)))</f>
        <v>0.25</v>
      </c>
      <c r="AY24" s="103"/>
      <c r="AZ24" s="105">
        <f>IFERROR(AY24/AW24,"-")</f>
        <v>0</v>
      </c>
      <c r="BA24" s="106"/>
      <c r="BB24" s="107">
        <f>IFERROR(BA24/AW24,"-")</f>
        <v>0</v>
      </c>
      <c r="BC24" s="108"/>
      <c r="BD24" s="108"/>
      <c r="BE24" s="108"/>
      <c r="BF24" s="109"/>
      <c r="BG24" s="110">
        <f>IF(Q24=0,"",IF(BF24=0,"",(BF24/Q24)))</f>
        <v>0</v>
      </c>
      <c r="BH24" s="109"/>
      <c r="BI24" s="111" t="str">
        <f>IFERROR(BH24/BF24,"-")</f>
        <v>-</v>
      </c>
      <c r="BJ24" s="112"/>
      <c r="BK24" s="113" t="str">
        <f>IFERROR(BJ24/BF24,"-")</f>
        <v>-</v>
      </c>
      <c r="BL24" s="114"/>
      <c r="BM24" s="114"/>
      <c r="BN24" s="114"/>
      <c r="BO24" s="116">
        <v>3</v>
      </c>
      <c r="BP24" s="117">
        <f>IF(Q24=0,"",IF(BO24=0,"",(BO24/Q24)))</f>
        <v>0.75</v>
      </c>
      <c r="BQ24" s="118">
        <v>2</v>
      </c>
      <c r="BR24" s="119">
        <f>IFERROR(BQ24/BO24,"-")</f>
        <v>0.66666666666667</v>
      </c>
      <c r="BS24" s="120">
        <v>40000</v>
      </c>
      <c r="BT24" s="121">
        <f>IFERROR(BS24/BO24,"-")</f>
        <v>13333.333333333</v>
      </c>
      <c r="BU24" s="122">
        <v>1</v>
      </c>
      <c r="BV24" s="122"/>
      <c r="BW24" s="122">
        <v>1</v>
      </c>
      <c r="BX24" s="123"/>
      <c r="BY24" s="124">
        <f>IF(Q24=0,"",IF(BX24=0,"",(BX24/Q24)))</f>
        <v>0</v>
      </c>
      <c r="BZ24" s="125"/>
      <c r="CA24" s="126" t="str">
        <f>IFERROR(BZ24/BX24,"-")</f>
        <v>-</v>
      </c>
      <c r="CB24" s="127"/>
      <c r="CC24" s="128" t="str">
        <f>IFERROR(CB24/BX24,"-")</f>
        <v>-</v>
      </c>
      <c r="CD24" s="129"/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2</v>
      </c>
      <c r="CQ24" s="138">
        <v>40000</v>
      </c>
      <c r="CR24" s="138">
        <v>35000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115</v>
      </c>
      <c r="C25" s="184" t="s">
        <v>58</v>
      </c>
      <c r="D25" s="184"/>
      <c r="E25" s="184" t="s">
        <v>116</v>
      </c>
      <c r="F25" s="184" t="s">
        <v>117</v>
      </c>
      <c r="G25" s="184" t="s">
        <v>61</v>
      </c>
      <c r="H25" s="87"/>
      <c r="I25" s="87" t="s">
        <v>110</v>
      </c>
      <c r="J25" s="87"/>
      <c r="K25" s="176"/>
      <c r="L25" s="79">
        <v>14</v>
      </c>
      <c r="M25" s="79">
        <v>0</v>
      </c>
      <c r="N25" s="79">
        <v>65</v>
      </c>
      <c r="O25" s="88">
        <v>6</v>
      </c>
      <c r="P25" s="89">
        <v>0</v>
      </c>
      <c r="Q25" s="90">
        <f>O25+P25</f>
        <v>6</v>
      </c>
      <c r="R25" s="80">
        <f>IFERROR(Q25/N25,"-")</f>
        <v>0.092307692307692</v>
      </c>
      <c r="S25" s="79">
        <v>0</v>
      </c>
      <c r="T25" s="79">
        <v>1</v>
      </c>
      <c r="U25" s="80">
        <f>IFERROR(T25/(Q25),"-")</f>
        <v>0.16666666666667</v>
      </c>
      <c r="V25" s="81"/>
      <c r="W25" s="82">
        <v>1</v>
      </c>
      <c r="X25" s="80">
        <f>IF(Q25=0,"-",W25/Q25)</f>
        <v>0.16666666666667</v>
      </c>
      <c r="Y25" s="181">
        <v>5000</v>
      </c>
      <c r="Z25" s="182">
        <f>IFERROR(Y25/Q25,"-")</f>
        <v>833.33333333333</v>
      </c>
      <c r="AA25" s="182">
        <f>IFERROR(Y25/W25,"-")</f>
        <v>5000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>
        <v>1</v>
      </c>
      <c r="BG25" s="110">
        <f>IF(Q25=0,"",IF(BF25=0,"",(BF25/Q25)))</f>
        <v>0.16666666666667</v>
      </c>
      <c r="BH25" s="109"/>
      <c r="BI25" s="111">
        <f>IFERROR(BH25/BF25,"-")</f>
        <v>0</v>
      </c>
      <c r="BJ25" s="112"/>
      <c r="BK25" s="113">
        <f>IFERROR(BJ25/BF25,"-")</f>
        <v>0</v>
      </c>
      <c r="BL25" s="114"/>
      <c r="BM25" s="114"/>
      <c r="BN25" s="114"/>
      <c r="BO25" s="116">
        <v>3</v>
      </c>
      <c r="BP25" s="117">
        <f>IF(Q25=0,"",IF(BO25=0,"",(BO25/Q25)))</f>
        <v>0.5</v>
      </c>
      <c r="BQ25" s="118"/>
      <c r="BR25" s="119">
        <f>IFERROR(BQ25/BO25,"-")</f>
        <v>0</v>
      </c>
      <c r="BS25" s="120"/>
      <c r="BT25" s="121">
        <f>IFERROR(BS25/BO25,"-")</f>
        <v>0</v>
      </c>
      <c r="BU25" s="122"/>
      <c r="BV25" s="122"/>
      <c r="BW25" s="122"/>
      <c r="BX25" s="123">
        <v>2</v>
      </c>
      <c r="BY25" s="124">
        <f>IF(Q25=0,"",IF(BX25=0,"",(BX25/Q25)))</f>
        <v>0.33333333333333</v>
      </c>
      <c r="BZ25" s="125">
        <v>1</v>
      </c>
      <c r="CA25" s="126">
        <f>IFERROR(BZ25/BX25,"-")</f>
        <v>0.5</v>
      </c>
      <c r="CB25" s="127">
        <v>5000</v>
      </c>
      <c r="CC25" s="128">
        <f>IFERROR(CB25/BX25,"-")</f>
        <v>2500</v>
      </c>
      <c r="CD25" s="129">
        <v>1</v>
      </c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1</v>
      </c>
      <c r="CQ25" s="138">
        <v>5000</v>
      </c>
      <c r="CR25" s="138">
        <v>5000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118</v>
      </c>
      <c r="C26" s="184" t="s">
        <v>58</v>
      </c>
      <c r="D26" s="184"/>
      <c r="E26" s="184" t="s">
        <v>119</v>
      </c>
      <c r="F26" s="184" t="s">
        <v>120</v>
      </c>
      <c r="G26" s="184" t="s">
        <v>61</v>
      </c>
      <c r="H26" s="87"/>
      <c r="I26" s="87" t="s">
        <v>110</v>
      </c>
      <c r="J26" s="87"/>
      <c r="K26" s="176"/>
      <c r="L26" s="79">
        <v>8</v>
      </c>
      <c r="M26" s="79">
        <v>0</v>
      </c>
      <c r="N26" s="79">
        <v>81</v>
      </c>
      <c r="O26" s="88">
        <v>5</v>
      </c>
      <c r="P26" s="89">
        <v>0</v>
      </c>
      <c r="Q26" s="90">
        <f>O26+P26</f>
        <v>5</v>
      </c>
      <c r="R26" s="80">
        <f>IFERROR(Q26/N26,"-")</f>
        <v>0.061728395061728</v>
      </c>
      <c r="S26" s="79">
        <v>0</v>
      </c>
      <c r="T26" s="79">
        <v>3</v>
      </c>
      <c r="U26" s="80">
        <f>IFERROR(T26/(Q26),"-")</f>
        <v>0.6</v>
      </c>
      <c r="V26" s="81"/>
      <c r="W26" s="82">
        <v>0</v>
      </c>
      <c r="X26" s="80">
        <f>IF(Q26=0,"-",W26/Q26)</f>
        <v>0</v>
      </c>
      <c r="Y26" s="181">
        <v>0</v>
      </c>
      <c r="Z26" s="182">
        <f>IFERROR(Y26/Q26,"-")</f>
        <v>0</v>
      </c>
      <c r="AA26" s="182" t="str">
        <f>IFERROR(Y26/W26,"-")</f>
        <v>-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>
        <v>3</v>
      </c>
      <c r="BG26" s="110">
        <f>IF(Q26=0,"",IF(BF26=0,"",(BF26/Q26)))</f>
        <v>0.6</v>
      </c>
      <c r="BH26" s="109"/>
      <c r="BI26" s="111">
        <f>IFERROR(BH26/BF26,"-")</f>
        <v>0</v>
      </c>
      <c r="BJ26" s="112"/>
      <c r="BK26" s="113">
        <f>IFERROR(BJ26/BF26,"-")</f>
        <v>0</v>
      </c>
      <c r="BL26" s="114"/>
      <c r="BM26" s="114"/>
      <c r="BN26" s="114"/>
      <c r="BO26" s="116">
        <v>2</v>
      </c>
      <c r="BP26" s="117">
        <f>IF(Q26=0,"",IF(BO26=0,"",(BO26/Q26)))</f>
        <v>0.4</v>
      </c>
      <c r="BQ26" s="118"/>
      <c r="BR26" s="119">
        <f>IFERROR(BQ26/BO26,"-")</f>
        <v>0</v>
      </c>
      <c r="BS26" s="120"/>
      <c r="BT26" s="121">
        <f>IFERROR(BS26/BO26,"-")</f>
        <v>0</v>
      </c>
      <c r="BU26" s="122"/>
      <c r="BV26" s="122"/>
      <c r="BW26" s="122"/>
      <c r="BX26" s="123"/>
      <c r="BY26" s="124">
        <f>IF(Q26=0,"",IF(BX26=0,"",(BX26/Q26)))</f>
        <v>0</v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0</v>
      </c>
      <c r="CQ26" s="138">
        <v>0</v>
      </c>
      <c r="CR26" s="138"/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121</v>
      </c>
      <c r="C27" s="184" t="s">
        <v>58</v>
      </c>
      <c r="D27" s="184"/>
      <c r="E27" s="184" t="s">
        <v>122</v>
      </c>
      <c r="F27" s="184" t="s">
        <v>122</v>
      </c>
      <c r="G27" s="184" t="s">
        <v>74</v>
      </c>
      <c r="H27" s="87"/>
      <c r="I27" s="87"/>
      <c r="J27" s="87"/>
      <c r="K27" s="176"/>
      <c r="L27" s="79">
        <v>208</v>
      </c>
      <c r="M27" s="79">
        <v>126</v>
      </c>
      <c r="N27" s="79">
        <v>32</v>
      </c>
      <c r="O27" s="88">
        <v>41</v>
      </c>
      <c r="P27" s="89">
        <v>0</v>
      </c>
      <c r="Q27" s="90">
        <f>O27+P27</f>
        <v>41</v>
      </c>
      <c r="R27" s="80">
        <f>IFERROR(Q27/N27,"-")</f>
        <v>1.28125</v>
      </c>
      <c r="S27" s="79">
        <v>4</v>
      </c>
      <c r="T27" s="79">
        <v>15</v>
      </c>
      <c r="U27" s="80">
        <f>IFERROR(T27/(Q27),"-")</f>
        <v>0.36585365853659</v>
      </c>
      <c r="V27" s="81"/>
      <c r="W27" s="82">
        <v>17</v>
      </c>
      <c r="X27" s="80">
        <f>IF(Q27=0,"-",W27/Q27)</f>
        <v>0.41463414634146</v>
      </c>
      <c r="Y27" s="181">
        <v>1670000</v>
      </c>
      <c r="Z27" s="182">
        <f>IFERROR(Y27/Q27,"-")</f>
        <v>40731.707317073</v>
      </c>
      <c r="AA27" s="182">
        <f>IFERROR(Y27/W27,"-")</f>
        <v>98235.294117647</v>
      </c>
      <c r="AB27" s="176"/>
      <c r="AC27" s="83"/>
      <c r="AD27" s="77"/>
      <c r="AE27" s="91">
        <v>1</v>
      </c>
      <c r="AF27" s="92">
        <f>IF(Q27=0,"",IF(AE27=0,"",(AE27/Q27)))</f>
        <v>0.024390243902439</v>
      </c>
      <c r="AG27" s="91"/>
      <c r="AH27" s="93">
        <f>IFERROR(AG27/AE27,"-")</f>
        <v>0</v>
      </c>
      <c r="AI27" s="94"/>
      <c r="AJ27" s="95">
        <f>IFERROR(AI27/AE27,"-")</f>
        <v>0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>
        <v>1</v>
      </c>
      <c r="AX27" s="104">
        <f>IF(Q27=0,"",IF(AW27=0,"",(AW27/Q27)))</f>
        <v>0.024390243902439</v>
      </c>
      <c r="AY27" s="103">
        <v>1</v>
      </c>
      <c r="AZ27" s="105">
        <f>IFERROR(AY27/AW27,"-")</f>
        <v>1</v>
      </c>
      <c r="BA27" s="106">
        <v>8000</v>
      </c>
      <c r="BB27" s="107">
        <f>IFERROR(BA27/AW27,"-")</f>
        <v>8000</v>
      </c>
      <c r="BC27" s="108"/>
      <c r="BD27" s="108">
        <v>1</v>
      </c>
      <c r="BE27" s="108"/>
      <c r="BF27" s="109">
        <v>6</v>
      </c>
      <c r="BG27" s="110">
        <f>IF(Q27=0,"",IF(BF27=0,"",(BF27/Q27)))</f>
        <v>0.14634146341463</v>
      </c>
      <c r="BH27" s="109">
        <v>1</v>
      </c>
      <c r="BI27" s="111">
        <f>IFERROR(BH27/BF27,"-")</f>
        <v>0.16666666666667</v>
      </c>
      <c r="BJ27" s="112">
        <v>2000</v>
      </c>
      <c r="BK27" s="113">
        <f>IFERROR(BJ27/BF27,"-")</f>
        <v>333.33333333333</v>
      </c>
      <c r="BL27" s="114">
        <v>1</v>
      </c>
      <c r="BM27" s="114"/>
      <c r="BN27" s="114"/>
      <c r="BO27" s="116">
        <v>9</v>
      </c>
      <c r="BP27" s="117">
        <f>IF(Q27=0,"",IF(BO27=0,"",(BO27/Q27)))</f>
        <v>0.21951219512195</v>
      </c>
      <c r="BQ27" s="118">
        <v>4</v>
      </c>
      <c r="BR27" s="119">
        <f>IFERROR(BQ27/BO27,"-")</f>
        <v>0.44444444444444</v>
      </c>
      <c r="BS27" s="120">
        <v>528000</v>
      </c>
      <c r="BT27" s="121">
        <f>IFERROR(BS27/BO27,"-")</f>
        <v>58666.666666667</v>
      </c>
      <c r="BU27" s="122">
        <v>2</v>
      </c>
      <c r="BV27" s="122"/>
      <c r="BW27" s="122">
        <v>2</v>
      </c>
      <c r="BX27" s="123">
        <v>22</v>
      </c>
      <c r="BY27" s="124">
        <f>IF(Q27=0,"",IF(BX27=0,"",(BX27/Q27)))</f>
        <v>0.53658536585366</v>
      </c>
      <c r="BZ27" s="125">
        <v>11</v>
      </c>
      <c r="CA27" s="126">
        <f>IFERROR(BZ27/BX27,"-")</f>
        <v>0.5</v>
      </c>
      <c r="CB27" s="127">
        <v>1132000</v>
      </c>
      <c r="CC27" s="128">
        <f>IFERROR(CB27/BX27,"-")</f>
        <v>51454.545454545</v>
      </c>
      <c r="CD27" s="129">
        <v>2</v>
      </c>
      <c r="CE27" s="129">
        <v>2</v>
      </c>
      <c r="CF27" s="129">
        <v>7</v>
      </c>
      <c r="CG27" s="130">
        <v>2</v>
      </c>
      <c r="CH27" s="131">
        <f>IF(Q27=0,"",IF(CG27=0,"",(CG27/Q27)))</f>
        <v>0.048780487804878</v>
      </c>
      <c r="CI27" s="132"/>
      <c r="CJ27" s="133">
        <f>IFERROR(CI27/CG27,"-")</f>
        <v>0</v>
      </c>
      <c r="CK27" s="134"/>
      <c r="CL27" s="135">
        <f>IFERROR(CK27/CG27,"-")</f>
        <v>0</v>
      </c>
      <c r="CM27" s="136"/>
      <c r="CN27" s="136"/>
      <c r="CO27" s="136"/>
      <c r="CP27" s="137">
        <v>17</v>
      </c>
      <c r="CQ27" s="138">
        <v>1670000</v>
      </c>
      <c r="CR27" s="138">
        <v>788000</v>
      </c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>
        <f>AC28</f>
        <v>1.0830769230769</v>
      </c>
      <c r="B28" s="184" t="s">
        <v>123</v>
      </c>
      <c r="C28" s="184" t="s">
        <v>58</v>
      </c>
      <c r="D28" s="184"/>
      <c r="E28" s="184" t="s">
        <v>108</v>
      </c>
      <c r="F28" s="184" t="s">
        <v>109</v>
      </c>
      <c r="G28" s="184" t="s">
        <v>61</v>
      </c>
      <c r="H28" s="87" t="s">
        <v>104</v>
      </c>
      <c r="I28" s="87" t="s">
        <v>110</v>
      </c>
      <c r="J28" s="87" t="s">
        <v>111</v>
      </c>
      <c r="K28" s="176">
        <v>325000</v>
      </c>
      <c r="L28" s="79">
        <v>16</v>
      </c>
      <c r="M28" s="79">
        <v>0</v>
      </c>
      <c r="N28" s="79">
        <v>85</v>
      </c>
      <c r="O28" s="88">
        <v>5</v>
      </c>
      <c r="P28" s="89">
        <v>0</v>
      </c>
      <c r="Q28" s="90">
        <f>O28+P28</f>
        <v>5</v>
      </c>
      <c r="R28" s="80">
        <f>IFERROR(Q28/N28,"-")</f>
        <v>0.058823529411765</v>
      </c>
      <c r="S28" s="79">
        <v>0</v>
      </c>
      <c r="T28" s="79">
        <v>4</v>
      </c>
      <c r="U28" s="80">
        <f>IFERROR(T28/(Q28),"-")</f>
        <v>0.8</v>
      </c>
      <c r="V28" s="81">
        <f>IFERROR(K28/SUM(Q28:Q31),"-")</f>
        <v>11607.142857143</v>
      </c>
      <c r="W28" s="82">
        <v>1</v>
      </c>
      <c r="X28" s="80">
        <f>IF(Q28=0,"-",W28/Q28)</f>
        <v>0.2</v>
      </c>
      <c r="Y28" s="181">
        <v>3000</v>
      </c>
      <c r="Z28" s="182">
        <f>IFERROR(Y28/Q28,"-")</f>
        <v>600</v>
      </c>
      <c r="AA28" s="182">
        <f>IFERROR(Y28/W28,"-")</f>
        <v>3000</v>
      </c>
      <c r="AB28" s="176">
        <f>SUM(Y28:Y31)-SUM(K28:K31)</f>
        <v>27000</v>
      </c>
      <c r="AC28" s="83">
        <f>SUM(Y28:Y31)/SUM(K28:K31)</f>
        <v>1.0830769230769</v>
      </c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3</v>
      </c>
      <c r="BG28" s="110">
        <f>IF(Q28=0,"",IF(BF28=0,"",(BF28/Q28)))</f>
        <v>0.6</v>
      </c>
      <c r="BH28" s="109"/>
      <c r="BI28" s="111">
        <f>IFERROR(BH28/BF28,"-")</f>
        <v>0</v>
      </c>
      <c r="BJ28" s="112"/>
      <c r="BK28" s="113">
        <f>IFERROR(BJ28/BF28,"-")</f>
        <v>0</v>
      </c>
      <c r="BL28" s="114"/>
      <c r="BM28" s="114"/>
      <c r="BN28" s="114"/>
      <c r="BO28" s="116"/>
      <c r="BP28" s="117">
        <f>IF(Q28=0,"",IF(BO28=0,"",(BO28/Q28)))</f>
        <v>0</v>
      </c>
      <c r="BQ28" s="118"/>
      <c r="BR28" s="119" t="str">
        <f>IFERROR(BQ28/BO28,"-")</f>
        <v>-</v>
      </c>
      <c r="BS28" s="120"/>
      <c r="BT28" s="121" t="str">
        <f>IFERROR(BS28/BO28,"-")</f>
        <v>-</v>
      </c>
      <c r="BU28" s="122"/>
      <c r="BV28" s="122"/>
      <c r="BW28" s="122"/>
      <c r="BX28" s="123">
        <v>1</v>
      </c>
      <c r="BY28" s="124">
        <f>IF(Q28=0,"",IF(BX28=0,"",(BX28/Q28)))</f>
        <v>0.2</v>
      </c>
      <c r="BZ28" s="125"/>
      <c r="CA28" s="126">
        <f>IFERROR(BZ28/BX28,"-")</f>
        <v>0</v>
      </c>
      <c r="CB28" s="127"/>
      <c r="CC28" s="128">
        <f>IFERROR(CB28/BX28,"-")</f>
        <v>0</v>
      </c>
      <c r="CD28" s="129"/>
      <c r="CE28" s="129"/>
      <c r="CF28" s="129"/>
      <c r="CG28" s="130">
        <v>1</v>
      </c>
      <c r="CH28" s="131">
        <f>IF(Q28=0,"",IF(CG28=0,"",(CG28/Q28)))</f>
        <v>0.2</v>
      </c>
      <c r="CI28" s="132">
        <v>1</v>
      </c>
      <c r="CJ28" s="133">
        <f>IFERROR(CI28/CG28,"-")</f>
        <v>1</v>
      </c>
      <c r="CK28" s="134">
        <v>3000</v>
      </c>
      <c r="CL28" s="135">
        <f>IFERROR(CK28/CG28,"-")</f>
        <v>3000</v>
      </c>
      <c r="CM28" s="136">
        <v>1</v>
      </c>
      <c r="CN28" s="136"/>
      <c r="CO28" s="136"/>
      <c r="CP28" s="137">
        <v>1</v>
      </c>
      <c r="CQ28" s="138">
        <v>3000</v>
      </c>
      <c r="CR28" s="138">
        <v>3000</v>
      </c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124</v>
      </c>
      <c r="C29" s="184" t="s">
        <v>58</v>
      </c>
      <c r="D29" s="184"/>
      <c r="E29" s="184" t="s">
        <v>125</v>
      </c>
      <c r="F29" s="184" t="s">
        <v>114</v>
      </c>
      <c r="G29" s="184" t="s">
        <v>61</v>
      </c>
      <c r="H29" s="87" t="s">
        <v>104</v>
      </c>
      <c r="I29" s="87" t="s">
        <v>126</v>
      </c>
      <c r="J29" s="87"/>
      <c r="K29" s="176"/>
      <c r="L29" s="79">
        <v>26</v>
      </c>
      <c r="M29" s="79">
        <v>0</v>
      </c>
      <c r="N29" s="79">
        <v>80</v>
      </c>
      <c r="O29" s="88">
        <v>4</v>
      </c>
      <c r="P29" s="89">
        <v>0</v>
      </c>
      <c r="Q29" s="90">
        <f>O29+P29</f>
        <v>4</v>
      </c>
      <c r="R29" s="80">
        <f>IFERROR(Q29/N29,"-")</f>
        <v>0.05</v>
      </c>
      <c r="S29" s="79">
        <v>0</v>
      </c>
      <c r="T29" s="79">
        <v>3</v>
      </c>
      <c r="U29" s="80">
        <f>IFERROR(T29/(Q29),"-")</f>
        <v>0.75</v>
      </c>
      <c r="V29" s="81"/>
      <c r="W29" s="82">
        <v>0</v>
      </c>
      <c r="X29" s="80">
        <f>IF(Q29=0,"-",W29/Q29)</f>
        <v>0</v>
      </c>
      <c r="Y29" s="181">
        <v>0</v>
      </c>
      <c r="Z29" s="182">
        <f>IFERROR(Y29/Q29,"-")</f>
        <v>0</v>
      </c>
      <c r="AA29" s="182" t="str">
        <f>IFERROR(Y29/W29,"-")</f>
        <v>-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>
        <v>1</v>
      </c>
      <c r="AO29" s="98">
        <f>IF(Q29=0,"",IF(AN29=0,"",(AN29/Q29)))</f>
        <v>0.25</v>
      </c>
      <c r="AP29" s="97"/>
      <c r="AQ29" s="99">
        <f>IFERROR(AP29/AN29,"-")</f>
        <v>0</v>
      </c>
      <c r="AR29" s="100"/>
      <c r="AS29" s="101">
        <f>IFERROR(AR29/AN29,"-")</f>
        <v>0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>
        <v>2</v>
      </c>
      <c r="BG29" s="110">
        <f>IF(Q29=0,"",IF(BF29=0,"",(BF29/Q29)))</f>
        <v>0.5</v>
      </c>
      <c r="BH29" s="109"/>
      <c r="BI29" s="111">
        <f>IFERROR(BH29/BF29,"-")</f>
        <v>0</v>
      </c>
      <c r="BJ29" s="112"/>
      <c r="BK29" s="113">
        <f>IFERROR(BJ29/BF29,"-")</f>
        <v>0</v>
      </c>
      <c r="BL29" s="114"/>
      <c r="BM29" s="114"/>
      <c r="BN29" s="114"/>
      <c r="BO29" s="116">
        <v>1</v>
      </c>
      <c r="BP29" s="117">
        <f>IF(Q29=0,"",IF(BO29=0,"",(BO29/Q29)))</f>
        <v>0.25</v>
      </c>
      <c r="BQ29" s="118"/>
      <c r="BR29" s="119">
        <f>IFERROR(BQ29/BO29,"-")</f>
        <v>0</v>
      </c>
      <c r="BS29" s="120"/>
      <c r="BT29" s="121">
        <f>IFERROR(BS29/BO29,"-")</f>
        <v>0</v>
      </c>
      <c r="BU29" s="122"/>
      <c r="BV29" s="122"/>
      <c r="BW29" s="122"/>
      <c r="BX29" s="123"/>
      <c r="BY29" s="124">
        <f>IF(Q29=0,"",IF(BX29=0,"",(BX29/Q29)))</f>
        <v>0</v>
      </c>
      <c r="BZ29" s="125"/>
      <c r="CA29" s="126" t="str">
        <f>IFERROR(BZ29/BX29,"-")</f>
        <v>-</v>
      </c>
      <c r="CB29" s="127"/>
      <c r="CC29" s="128" t="str">
        <f>IFERROR(CB29/BX29,"-")</f>
        <v>-</v>
      </c>
      <c r="CD29" s="129"/>
      <c r="CE29" s="129"/>
      <c r="CF29" s="129"/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0</v>
      </c>
      <c r="CQ29" s="138">
        <v>0</v>
      </c>
      <c r="CR29" s="138"/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127</v>
      </c>
      <c r="C30" s="184" t="s">
        <v>58</v>
      </c>
      <c r="D30" s="184"/>
      <c r="E30" s="184" t="s">
        <v>116</v>
      </c>
      <c r="F30" s="184" t="s">
        <v>117</v>
      </c>
      <c r="G30" s="184" t="s">
        <v>61</v>
      </c>
      <c r="H30" s="87" t="s">
        <v>104</v>
      </c>
      <c r="I30" s="87" t="s">
        <v>128</v>
      </c>
      <c r="J30" s="87"/>
      <c r="K30" s="176"/>
      <c r="L30" s="79">
        <v>4</v>
      </c>
      <c r="M30" s="79">
        <v>0</v>
      </c>
      <c r="N30" s="79">
        <v>29</v>
      </c>
      <c r="O30" s="88">
        <v>0</v>
      </c>
      <c r="P30" s="89">
        <v>0</v>
      </c>
      <c r="Q30" s="90">
        <f>O30+P30</f>
        <v>0</v>
      </c>
      <c r="R30" s="80">
        <f>IFERROR(Q30/N30,"-")</f>
        <v>0</v>
      </c>
      <c r="S30" s="79">
        <v>0</v>
      </c>
      <c r="T30" s="79">
        <v>0</v>
      </c>
      <c r="U30" s="80" t="str">
        <f>IFERROR(T30/(Q30),"-")</f>
        <v>-</v>
      </c>
      <c r="V30" s="81"/>
      <c r="W30" s="82">
        <v>0</v>
      </c>
      <c r="X30" s="80" t="str">
        <f>IF(Q30=0,"-",W30/Q30)</f>
        <v>-</v>
      </c>
      <c r="Y30" s="181">
        <v>0</v>
      </c>
      <c r="Z30" s="182" t="str">
        <f>IFERROR(Y30/Q30,"-")</f>
        <v>-</v>
      </c>
      <c r="AA30" s="182" t="str">
        <f>IFERROR(Y30/W30,"-")</f>
        <v>-</v>
      </c>
      <c r="AB30" s="176"/>
      <c r="AC30" s="83"/>
      <c r="AD30" s="77"/>
      <c r="AE30" s="91"/>
      <c r="AF30" s="92" t="str">
        <f>IF(Q30=0,"",IF(AE30=0,"",(AE30/Q30)))</f>
        <v/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 t="str">
        <f>IF(Q30=0,"",IF(AN30=0,"",(AN30/Q30)))</f>
        <v/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 t="str">
        <f>IF(Q30=0,"",IF(AW30=0,"",(AW30/Q30)))</f>
        <v/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/>
      <c r="BG30" s="110" t="str">
        <f>IF(Q30=0,"",IF(BF30=0,"",(BF30/Q30)))</f>
        <v/>
      </c>
      <c r="BH30" s="109"/>
      <c r="BI30" s="111" t="str">
        <f>IFERROR(BH30/BF30,"-")</f>
        <v>-</v>
      </c>
      <c r="BJ30" s="112"/>
      <c r="BK30" s="113" t="str">
        <f>IFERROR(BJ30/BF30,"-")</f>
        <v>-</v>
      </c>
      <c r="BL30" s="114"/>
      <c r="BM30" s="114"/>
      <c r="BN30" s="114"/>
      <c r="BO30" s="116"/>
      <c r="BP30" s="117" t="str">
        <f>IF(Q30=0,"",IF(BO30=0,"",(BO30/Q30)))</f>
        <v/>
      </c>
      <c r="BQ30" s="118"/>
      <c r="BR30" s="119" t="str">
        <f>IFERROR(BQ30/BO30,"-")</f>
        <v>-</v>
      </c>
      <c r="BS30" s="120"/>
      <c r="BT30" s="121" t="str">
        <f>IFERROR(BS30/BO30,"-")</f>
        <v>-</v>
      </c>
      <c r="BU30" s="122"/>
      <c r="BV30" s="122"/>
      <c r="BW30" s="122"/>
      <c r="BX30" s="123"/>
      <c r="BY30" s="124" t="str">
        <f>IF(Q30=0,"",IF(BX30=0,"",(BX30/Q30)))</f>
        <v/>
      </c>
      <c r="BZ30" s="125"/>
      <c r="CA30" s="126" t="str">
        <f>IFERROR(BZ30/BX30,"-")</f>
        <v>-</v>
      </c>
      <c r="CB30" s="127"/>
      <c r="CC30" s="128" t="str">
        <f>IFERROR(CB30/BX30,"-")</f>
        <v>-</v>
      </c>
      <c r="CD30" s="129"/>
      <c r="CE30" s="129"/>
      <c r="CF30" s="129"/>
      <c r="CG30" s="130"/>
      <c r="CH30" s="131" t="str">
        <f>IF(Q30=0,"",IF(CG30=0,"",(CG30/Q30)))</f>
        <v/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0</v>
      </c>
      <c r="CQ30" s="138">
        <v>0</v>
      </c>
      <c r="CR30" s="138"/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/>
      <c r="B31" s="184" t="s">
        <v>129</v>
      </c>
      <c r="C31" s="184" t="s">
        <v>58</v>
      </c>
      <c r="D31" s="184"/>
      <c r="E31" s="184" t="s">
        <v>122</v>
      </c>
      <c r="F31" s="184" t="s">
        <v>122</v>
      </c>
      <c r="G31" s="184" t="s">
        <v>74</v>
      </c>
      <c r="H31" s="87"/>
      <c r="I31" s="87"/>
      <c r="J31" s="87"/>
      <c r="K31" s="176"/>
      <c r="L31" s="79">
        <v>165</v>
      </c>
      <c r="M31" s="79">
        <v>75</v>
      </c>
      <c r="N31" s="79">
        <v>41</v>
      </c>
      <c r="O31" s="88">
        <v>18</v>
      </c>
      <c r="P31" s="89">
        <v>1</v>
      </c>
      <c r="Q31" s="90">
        <f>O31+P31</f>
        <v>19</v>
      </c>
      <c r="R31" s="80">
        <f>IFERROR(Q31/N31,"-")</f>
        <v>0.46341463414634</v>
      </c>
      <c r="S31" s="79">
        <v>5</v>
      </c>
      <c r="T31" s="79">
        <v>5</v>
      </c>
      <c r="U31" s="80">
        <f>IFERROR(T31/(Q31),"-")</f>
        <v>0.26315789473684</v>
      </c>
      <c r="V31" s="81"/>
      <c r="W31" s="82">
        <v>5</v>
      </c>
      <c r="X31" s="80">
        <f>IF(Q31=0,"-",W31/Q31)</f>
        <v>0.26315789473684</v>
      </c>
      <c r="Y31" s="181">
        <v>349000</v>
      </c>
      <c r="Z31" s="182">
        <f>IFERROR(Y31/Q31,"-")</f>
        <v>18368.421052632</v>
      </c>
      <c r="AA31" s="182">
        <f>IFERROR(Y31/W31,"-")</f>
        <v>69800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>
        <v>2</v>
      </c>
      <c r="BG31" s="110">
        <f>IF(Q31=0,"",IF(BF31=0,"",(BF31/Q31)))</f>
        <v>0.10526315789474</v>
      </c>
      <c r="BH31" s="109"/>
      <c r="BI31" s="111">
        <f>IFERROR(BH31/BF31,"-")</f>
        <v>0</v>
      </c>
      <c r="BJ31" s="112"/>
      <c r="BK31" s="113">
        <f>IFERROR(BJ31/BF31,"-")</f>
        <v>0</v>
      </c>
      <c r="BL31" s="114"/>
      <c r="BM31" s="114"/>
      <c r="BN31" s="114"/>
      <c r="BO31" s="116">
        <v>10</v>
      </c>
      <c r="BP31" s="117">
        <f>IF(Q31=0,"",IF(BO31=0,"",(BO31/Q31)))</f>
        <v>0.52631578947368</v>
      </c>
      <c r="BQ31" s="118">
        <v>1</v>
      </c>
      <c r="BR31" s="119">
        <f>IFERROR(BQ31/BO31,"-")</f>
        <v>0.1</v>
      </c>
      <c r="BS31" s="120">
        <v>276000</v>
      </c>
      <c r="BT31" s="121">
        <f>IFERROR(BS31/BO31,"-")</f>
        <v>27600</v>
      </c>
      <c r="BU31" s="122"/>
      <c r="BV31" s="122"/>
      <c r="BW31" s="122">
        <v>1</v>
      </c>
      <c r="BX31" s="123">
        <v>6</v>
      </c>
      <c r="BY31" s="124">
        <f>IF(Q31=0,"",IF(BX31=0,"",(BX31/Q31)))</f>
        <v>0.31578947368421</v>
      </c>
      <c r="BZ31" s="125">
        <v>4</v>
      </c>
      <c r="CA31" s="126">
        <f>IFERROR(BZ31/BX31,"-")</f>
        <v>0.66666666666667</v>
      </c>
      <c r="CB31" s="127">
        <v>73000</v>
      </c>
      <c r="CC31" s="128">
        <f>IFERROR(CB31/BX31,"-")</f>
        <v>12166.666666667</v>
      </c>
      <c r="CD31" s="129"/>
      <c r="CE31" s="129">
        <v>1</v>
      </c>
      <c r="CF31" s="129">
        <v>3</v>
      </c>
      <c r="CG31" s="130">
        <v>1</v>
      </c>
      <c r="CH31" s="131">
        <f>IF(Q31=0,"",IF(CG31=0,"",(CG31/Q31)))</f>
        <v>0.052631578947368</v>
      </c>
      <c r="CI31" s="132"/>
      <c r="CJ31" s="133">
        <f>IFERROR(CI31/CG31,"-")</f>
        <v>0</v>
      </c>
      <c r="CK31" s="134"/>
      <c r="CL31" s="135">
        <f>IFERROR(CK31/CG31,"-")</f>
        <v>0</v>
      </c>
      <c r="CM31" s="136"/>
      <c r="CN31" s="136"/>
      <c r="CO31" s="136"/>
      <c r="CP31" s="137">
        <v>5</v>
      </c>
      <c r="CQ31" s="138">
        <v>349000</v>
      </c>
      <c r="CR31" s="138">
        <v>276000</v>
      </c>
      <c r="CS31" s="138"/>
      <c r="CT31" s="139" t="str">
        <f>IF(AND(CR31=0,CS31=0),"",IF(AND(CR31&lt;=100000,CS31&lt;=100000),"",IF(CR31/CQ31&gt;0.7,"男高",IF(CS31/CQ31&gt;0.7,"女高",""))))</f>
        <v>男高</v>
      </c>
    </row>
    <row r="32" spans="1:99">
      <c r="A32" s="78">
        <f>AC32</f>
        <v>1.3888888888889</v>
      </c>
      <c r="B32" s="184" t="s">
        <v>130</v>
      </c>
      <c r="C32" s="184" t="s">
        <v>58</v>
      </c>
      <c r="D32" s="184"/>
      <c r="E32" s="184" t="s">
        <v>131</v>
      </c>
      <c r="F32" s="184" t="s">
        <v>132</v>
      </c>
      <c r="G32" s="184" t="s">
        <v>61</v>
      </c>
      <c r="H32" s="87" t="s">
        <v>133</v>
      </c>
      <c r="I32" s="87" t="s">
        <v>85</v>
      </c>
      <c r="J32" s="87" t="s">
        <v>134</v>
      </c>
      <c r="K32" s="176">
        <v>90000</v>
      </c>
      <c r="L32" s="79">
        <v>15</v>
      </c>
      <c r="M32" s="79">
        <v>0</v>
      </c>
      <c r="N32" s="79">
        <v>68</v>
      </c>
      <c r="O32" s="88">
        <v>5</v>
      </c>
      <c r="P32" s="89">
        <v>0</v>
      </c>
      <c r="Q32" s="90">
        <f>O32+P32</f>
        <v>5</v>
      </c>
      <c r="R32" s="80">
        <f>IFERROR(Q32/N32,"-")</f>
        <v>0.073529411764706</v>
      </c>
      <c r="S32" s="79">
        <v>1</v>
      </c>
      <c r="T32" s="79">
        <v>2</v>
      </c>
      <c r="U32" s="80">
        <f>IFERROR(T32/(Q32),"-")</f>
        <v>0.4</v>
      </c>
      <c r="V32" s="81">
        <f>IFERROR(K32/SUM(Q32:Q33),"-")</f>
        <v>5294.1176470588</v>
      </c>
      <c r="W32" s="82">
        <v>1</v>
      </c>
      <c r="X32" s="80">
        <f>IF(Q32=0,"-",W32/Q32)</f>
        <v>0.2</v>
      </c>
      <c r="Y32" s="181">
        <v>120000</v>
      </c>
      <c r="Z32" s="182">
        <f>IFERROR(Y32/Q32,"-")</f>
        <v>24000</v>
      </c>
      <c r="AA32" s="182">
        <f>IFERROR(Y32/W32,"-")</f>
        <v>120000</v>
      </c>
      <c r="AB32" s="176">
        <f>SUM(Y32:Y33)-SUM(K32:K33)</f>
        <v>35000</v>
      </c>
      <c r="AC32" s="83">
        <f>SUM(Y32:Y33)/SUM(K32:K33)</f>
        <v>1.3888888888889</v>
      </c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>
        <v>1</v>
      </c>
      <c r="BG32" s="110">
        <f>IF(Q32=0,"",IF(BF32=0,"",(BF32/Q32)))</f>
        <v>0.2</v>
      </c>
      <c r="BH32" s="109"/>
      <c r="BI32" s="111">
        <f>IFERROR(BH32/BF32,"-")</f>
        <v>0</v>
      </c>
      <c r="BJ32" s="112"/>
      <c r="BK32" s="113">
        <f>IFERROR(BJ32/BF32,"-")</f>
        <v>0</v>
      </c>
      <c r="BL32" s="114"/>
      <c r="BM32" s="114"/>
      <c r="BN32" s="114"/>
      <c r="BO32" s="116">
        <v>2</v>
      </c>
      <c r="BP32" s="117">
        <f>IF(Q32=0,"",IF(BO32=0,"",(BO32/Q32)))</f>
        <v>0.4</v>
      </c>
      <c r="BQ32" s="118">
        <v>1</v>
      </c>
      <c r="BR32" s="119">
        <f>IFERROR(BQ32/BO32,"-")</f>
        <v>0.5</v>
      </c>
      <c r="BS32" s="120">
        <v>120000</v>
      </c>
      <c r="BT32" s="121">
        <f>IFERROR(BS32/BO32,"-")</f>
        <v>60000</v>
      </c>
      <c r="BU32" s="122"/>
      <c r="BV32" s="122"/>
      <c r="BW32" s="122">
        <v>1</v>
      </c>
      <c r="BX32" s="123">
        <v>2</v>
      </c>
      <c r="BY32" s="124">
        <f>IF(Q32=0,"",IF(BX32=0,"",(BX32/Q32)))</f>
        <v>0.4</v>
      </c>
      <c r="BZ32" s="125"/>
      <c r="CA32" s="126">
        <f>IFERROR(BZ32/BX32,"-")</f>
        <v>0</v>
      </c>
      <c r="CB32" s="127"/>
      <c r="CC32" s="128">
        <f>IFERROR(CB32/BX32,"-")</f>
        <v>0</v>
      </c>
      <c r="CD32" s="129"/>
      <c r="CE32" s="129"/>
      <c r="CF32" s="129"/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1</v>
      </c>
      <c r="CQ32" s="138">
        <v>120000</v>
      </c>
      <c r="CR32" s="138">
        <v>120000</v>
      </c>
      <c r="CS32" s="138"/>
      <c r="CT32" s="139" t="str">
        <f>IF(AND(CR32=0,CS32=0),"",IF(AND(CR32&lt;=100000,CS32&lt;=100000),"",IF(CR32/CQ32&gt;0.7,"男高",IF(CS32/CQ32&gt;0.7,"女高",""))))</f>
        <v>男高</v>
      </c>
    </row>
    <row r="33" spans="1:99">
      <c r="A33" s="78"/>
      <c r="B33" s="184" t="s">
        <v>135</v>
      </c>
      <c r="C33" s="184" t="s">
        <v>58</v>
      </c>
      <c r="D33" s="184"/>
      <c r="E33" s="184" t="s">
        <v>131</v>
      </c>
      <c r="F33" s="184" t="s">
        <v>132</v>
      </c>
      <c r="G33" s="184" t="s">
        <v>74</v>
      </c>
      <c r="H33" s="87"/>
      <c r="I33" s="87"/>
      <c r="J33" s="87"/>
      <c r="K33" s="176"/>
      <c r="L33" s="79">
        <v>65</v>
      </c>
      <c r="M33" s="79">
        <v>23</v>
      </c>
      <c r="N33" s="79">
        <v>12</v>
      </c>
      <c r="O33" s="88">
        <v>12</v>
      </c>
      <c r="P33" s="89">
        <v>0</v>
      </c>
      <c r="Q33" s="90">
        <f>O33+P33</f>
        <v>12</v>
      </c>
      <c r="R33" s="80">
        <f>IFERROR(Q33/N33,"-")</f>
        <v>1</v>
      </c>
      <c r="S33" s="79">
        <v>3</v>
      </c>
      <c r="T33" s="79">
        <v>0</v>
      </c>
      <c r="U33" s="80">
        <f>IFERROR(T33/(Q33),"-")</f>
        <v>0</v>
      </c>
      <c r="V33" s="81"/>
      <c r="W33" s="82">
        <v>2</v>
      </c>
      <c r="X33" s="80">
        <f>IF(Q33=0,"-",W33/Q33)</f>
        <v>0.16666666666667</v>
      </c>
      <c r="Y33" s="181">
        <v>5000</v>
      </c>
      <c r="Z33" s="182">
        <f>IFERROR(Y33/Q33,"-")</f>
        <v>416.66666666667</v>
      </c>
      <c r="AA33" s="182">
        <f>IFERROR(Y33/W33,"-")</f>
        <v>2500</v>
      </c>
      <c r="AB33" s="176"/>
      <c r="AC33" s="83"/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>
        <v>1</v>
      </c>
      <c r="AO33" s="98">
        <f>IF(Q33=0,"",IF(AN33=0,"",(AN33/Q33)))</f>
        <v>0.083333333333333</v>
      </c>
      <c r="AP33" s="97"/>
      <c r="AQ33" s="99">
        <f>IFERROR(AP33/AN33,"-")</f>
        <v>0</v>
      </c>
      <c r="AR33" s="100"/>
      <c r="AS33" s="101">
        <f>IFERROR(AR33/AN33,"-")</f>
        <v>0</v>
      </c>
      <c r="AT33" s="102"/>
      <c r="AU33" s="102"/>
      <c r="AV33" s="102"/>
      <c r="AW33" s="103">
        <v>3</v>
      </c>
      <c r="AX33" s="104">
        <f>IF(Q33=0,"",IF(AW33=0,"",(AW33/Q33)))</f>
        <v>0.25</v>
      </c>
      <c r="AY33" s="103">
        <v>2</v>
      </c>
      <c r="AZ33" s="105">
        <f>IFERROR(AY33/AW33,"-")</f>
        <v>0.66666666666667</v>
      </c>
      <c r="BA33" s="106">
        <v>5000</v>
      </c>
      <c r="BB33" s="107">
        <f>IFERROR(BA33/AW33,"-")</f>
        <v>1666.6666666667</v>
      </c>
      <c r="BC33" s="108">
        <v>2</v>
      </c>
      <c r="BD33" s="108"/>
      <c r="BE33" s="108"/>
      <c r="BF33" s="109">
        <v>3</v>
      </c>
      <c r="BG33" s="110">
        <f>IF(Q33=0,"",IF(BF33=0,"",(BF33/Q33)))</f>
        <v>0.25</v>
      </c>
      <c r="BH33" s="109"/>
      <c r="BI33" s="111">
        <f>IFERROR(BH33/BF33,"-")</f>
        <v>0</v>
      </c>
      <c r="BJ33" s="112"/>
      <c r="BK33" s="113">
        <f>IFERROR(BJ33/BF33,"-")</f>
        <v>0</v>
      </c>
      <c r="BL33" s="114"/>
      <c r="BM33" s="114"/>
      <c r="BN33" s="114"/>
      <c r="BO33" s="116">
        <v>4</v>
      </c>
      <c r="BP33" s="117">
        <f>IF(Q33=0,"",IF(BO33=0,"",(BO33/Q33)))</f>
        <v>0.33333333333333</v>
      </c>
      <c r="BQ33" s="118"/>
      <c r="BR33" s="119">
        <f>IFERROR(BQ33/BO33,"-")</f>
        <v>0</v>
      </c>
      <c r="BS33" s="120"/>
      <c r="BT33" s="121">
        <f>IFERROR(BS33/BO33,"-")</f>
        <v>0</v>
      </c>
      <c r="BU33" s="122"/>
      <c r="BV33" s="122"/>
      <c r="BW33" s="122"/>
      <c r="BX33" s="123">
        <v>1</v>
      </c>
      <c r="BY33" s="124">
        <f>IF(Q33=0,"",IF(BX33=0,"",(BX33/Q33)))</f>
        <v>0.083333333333333</v>
      </c>
      <c r="BZ33" s="125"/>
      <c r="CA33" s="126">
        <f>IFERROR(BZ33/BX33,"-")</f>
        <v>0</v>
      </c>
      <c r="CB33" s="127"/>
      <c r="CC33" s="128">
        <f>IFERROR(CB33/BX33,"-")</f>
        <v>0</v>
      </c>
      <c r="CD33" s="129"/>
      <c r="CE33" s="129"/>
      <c r="CF33" s="129"/>
      <c r="CG33" s="130"/>
      <c r="CH33" s="131">
        <f>IF(Q33=0,"",IF(CG33=0,"",(CG33/Q33)))</f>
        <v>0</v>
      </c>
      <c r="CI33" s="132"/>
      <c r="CJ33" s="133" t="str">
        <f>IFERROR(CI33/CG33,"-")</f>
        <v>-</v>
      </c>
      <c r="CK33" s="134"/>
      <c r="CL33" s="135" t="str">
        <f>IFERROR(CK33/CG33,"-")</f>
        <v>-</v>
      </c>
      <c r="CM33" s="136"/>
      <c r="CN33" s="136"/>
      <c r="CO33" s="136"/>
      <c r="CP33" s="137">
        <v>2</v>
      </c>
      <c r="CQ33" s="138">
        <v>5000</v>
      </c>
      <c r="CR33" s="138">
        <v>3000</v>
      </c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>
        <f>AC34</f>
        <v>3.25</v>
      </c>
      <c r="B34" s="184" t="s">
        <v>136</v>
      </c>
      <c r="C34" s="184" t="s">
        <v>58</v>
      </c>
      <c r="D34" s="184"/>
      <c r="E34" s="184" t="s">
        <v>137</v>
      </c>
      <c r="F34" s="184" t="s">
        <v>138</v>
      </c>
      <c r="G34" s="184" t="s">
        <v>61</v>
      </c>
      <c r="H34" s="87" t="s">
        <v>62</v>
      </c>
      <c r="I34" s="87" t="s">
        <v>85</v>
      </c>
      <c r="J34" s="87" t="s">
        <v>139</v>
      </c>
      <c r="K34" s="176">
        <v>120000</v>
      </c>
      <c r="L34" s="79">
        <v>8</v>
      </c>
      <c r="M34" s="79">
        <v>0</v>
      </c>
      <c r="N34" s="79">
        <v>47</v>
      </c>
      <c r="O34" s="88">
        <v>4</v>
      </c>
      <c r="P34" s="89">
        <v>0</v>
      </c>
      <c r="Q34" s="90">
        <f>O34+P34</f>
        <v>4</v>
      </c>
      <c r="R34" s="80">
        <f>IFERROR(Q34/N34,"-")</f>
        <v>0.085106382978723</v>
      </c>
      <c r="S34" s="79">
        <v>0</v>
      </c>
      <c r="T34" s="79">
        <v>2</v>
      </c>
      <c r="U34" s="80">
        <f>IFERROR(T34/(Q34),"-")</f>
        <v>0.5</v>
      </c>
      <c r="V34" s="81">
        <f>IFERROR(K34/SUM(Q34:Q35),"-")</f>
        <v>12000</v>
      </c>
      <c r="W34" s="82">
        <v>0</v>
      </c>
      <c r="X34" s="80">
        <f>IF(Q34=0,"-",W34/Q34)</f>
        <v>0</v>
      </c>
      <c r="Y34" s="181">
        <v>0</v>
      </c>
      <c r="Z34" s="182">
        <f>IFERROR(Y34/Q34,"-")</f>
        <v>0</v>
      </c>
      <c r="AA34" s="182" t="str">
        <f>IFERROR(Y34/W34,"-")</f>
        <v>-</v>
      </c>
      <c r="AB34" s="176">
        <f>SUM(Y34:Y35)-SUM(K34:K35)</f>
        <v>270000</v>
      </c>
      <c r="AC34" s="83">
        <f>SUM(Y34:Y35)/SUM(K34:K35)</f>
        <v>3.25</v>
      </c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>
        <f>IF(Q34=0,"",IF(AN34=0,"",(AN34/Q34)))</f>
        <v>0</v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>
        <v>1</v>
      </c>
      <c r="BG34" s="110">
        <f>IF(Q34=0,"",IF(BF34=0,"",(BF34/Q34)))</f>
        <v>0.25</v>
      </c>
      <c r="BH34" s="109"/>
      <c r="BI34" s="111">
        <f>IFERROR(BH34/BF34,"-")</f>
        <v>0</v>
      </c>
      <c r="BJ34" s="112"/>
      <c r="BK34" s="113">
        <f>IFERROR(BJ34/BF34,"-")</f>
        <v>0</v>
      </c>
      <c r="BL34" s="114"/>
      <c r="BM34" s="114"/>
      <c r="BN34" s="114"/>
      <c r="BO34" s="116">
        <v>1</v>
      </c>
      <c r="BP34" s="117">
        <f>IF(Q34=0,"",IF(BO34=0,"",(BO34/Q34)))</f>
        <v>0.25</v>
      </c>
      <c r="BQ34" s="118"/>
      <c r="BR34" s="119">
        <f>IFERROR(BQ34/BO34,"-")</f>
        <v>0</v>
      </c>
      <c r="BS34" s="120"/>
      <c r="BT34" s="121">
        <f>IFERROR(BS34/BO34,"-")</f>
        <v>0</v>
      </c>
      <c r="BU34" s="122"/>
      <c r="BV34" s="122"/>
      <c r="BW34" s="122"/>
      <c r="BX34" s="123">
        <v>2</v>
      </c>
      <c r="BY34" s="124">
        <f>IF(Q34=0,"",IF(BX34=0,"",(BX34/Q34)))</f>
        <v>0.5</v>
      </c>
      <c r="BZ34" s="125"/>
      <c r="CA34" s="126">
        <f>IFERROR(BZ34/BX34,"-")</f>
        <v>0</v>
      </c>
      <c r="CB34" s="127"/>
      <c r="CC34" s="128">
        <f>IFERROR(CB34/BX34,"-")</f>
        <v>0</v>
      </c>
      <c r="CD34" s="129"/>
      <c r="CE34" s="129"/>
      <c r="CF34" s="129"/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0</v>
      </c>
      <c r="CQ34" s="138">
        <v>0</v>
      </c>
      <c r="CR34" s="138"/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/>
      <c r="B35" s="184" t="s">
        <v>140</v>
      </c>
      <c r="C35" s="184" t="s">
        <v>58</v>
      </c>
      <c r="D35" s="184"/>
      <c r="E35" s="184" t="s">
        <v>137</v>
      </c>
      <c r="F35" s="184" t="s">
        <v>138</v>
      </c>
      <c r="G35" s="184" t="s">
        <v>74</v>
      </c>
      <c r="H35" s="87"/>
      <c r="I35" s="87"/>
      <c r="J35" s="87"/>
      <c r="K35" s="176"/>
      <c r="L35" s="79">
        <v>32</v>
      </c>
      <c r="M35" s="79">
        <v>15</v>
      </c>
      <c r="N35" s="79">
        <v>39</v>
      </c>
      <c r="O35" s="88">
        <v>6</v>
      </c>
      <c r="P35" s="89">
        <v>0</v>
      </c>
      <c r="Q35" s="90">
        <f>O35+P35</f>
        <v>6</v>
      </c>
      <c r="R35" s="80">
        <f>IFERROR(Q35/N35,"-")</f>
        <v>0.15384615384615</v>
      </c>
      <c r="S35" s="79">
        <v>1</v>
      </c>
      <c r="T35" s="79">
        <v>2</v>
      </c>
      <c r="U35" s="80">
        <f>IFERROR(T35/(Q35),"-")</f>
        <v>0.33333333333333</v>
      </c>
      <c r="V35" s="81"/>
      <c r="W35" s="82">
        <v>2</v>
      </c>
      <c r="X35" s="80">
        <f>IF(Q35=0,"-",W35/Q35)</f>
        <v>0.33333333333333</v>
      </c>
      <c r="Y35" s="181">
        <v>390000</v>
      </c>
      <c r="Z35" s="182">
        <f>IFERROR(Y35/Q35,"-")</f>
        <v>65000</v>
      </c>
      <c r="AA35" s="182">
        <f>IFERROR(Y35/W35,"-")</f>
        <v>195000</v>
      </c>
      <c r="AB35" s="176"/>
      <c r="AC35" s="83"/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>
        <v>1</v>
      </c>
      <c r="AX35" s="104">
        <f>IF(Q35=0,"",IF(AW35=0,"",(AW35/Q35)))</f>
        <v>0.16666666666667</v>
      </c>
      <c r="AY35" s="103"/>
      <c r="AZ35" s="105">
        <f>IFERROR(AY35/AW35,"-")</f>
        <v>0</v>
      </c>
      <c r="BA35" s="106"/>
      <c r="BB35" s="107">
        <f>IFERROR(BA35/AW35,"-")</f>
        <v>0</v>
      </c>
      <c r="BC35" s="108"/>
      <c r="BD35" s="108"/>
      <c r="BE35" s="108"/>
      <c r="BF35" s="109">
        <v>1</v>
      </c>
      <c r="BG35" s="110">
        <f>IF(Q35=0,"",IF(BF35=0,"",(BF35/Q35)))</f>
        <v>0.16666666666667</v>
      </c>
      <c r="BH35" s="109"/>
      <c r="BI35" s="111">
        <f>IFERROR(BH35/BF35,"-")</f>
        <v>0</v>
      </c>
      <c r="BJ35" s="112"/>
      <c r="BK35" s="113">
        <f>IFERROR(BJ35/BF35,"-")</f>
        <v>0</v>
      </c>
      <c r="BL35" s="114"/>
      <c r="BM35" s="114"/>
      <c r="BN35" s="114"/>
      <c r="BO35" s="116">
        <v>2</v>
      </c>
      <c r="BP35" s="117">
        <f>IF(Q35=0,"",IF(BO35=0,"",(BO35/Q35)))</f>
        <v>0.33333333333333</v>
      </c>
      <c r="BQ35" s="118">
        <v>1</v>
      </c>
      <c r="BR35" s="119">
        <f>IFERROR(BQ35/BO35,"-")</f>
        <v>0.5</v>
      </c>
      <c r="BS35" s="120">
        <v>3000</v>
      </c>
      <c r="BT35" s="121">
        <f>IFERROR(BS35/BO35,"-")</f>
        <v>1500</v>
      </c>
      <c r="BU35" s="122">
        <v>1</v>
      </c>
      <c r="BV35" s="122"/>
      <c r="BW35" s="122"/>
      <c r="BX35" s="123">
        <v>2</v>
      </c>
      <c r="BY35" s="124">
        <f>IF(Q35=0,"",IF(BX35=0,"",(BX35/Q35)))</f>
        <v>0.33333333333333</v>
      </c>
      <c r="BZ35" s="125">
        <v>1</v>
      </c>
      <c r="CA35" s="126">
        <f>IFERROR(BZ35/BX35,"-")</f>
        <v>0.5</v>
      </c>
      <c r="CB35" s="127">
        <v>387000</v>
      </c>
      <c r="CC35" s="128">
        <f>IFERROR(CB35/BX35,"-")</f>
        <v>193500</v>
      </c>
      <c r="CD35" s="129"/>
      <c r="CE35" s="129"/>
      <c r="CF35" s="129">
        <v>1</v>
      </c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2</v>
      </c>
      <c r="CQ35" s="138">
        <v>390000</v>
      </c>
      <c r="CR35" s="138">
        <v>387000</v>
      </c>
      <c r="CS35" s="138"/>
      <c r="CT35" s="139" t="str">
        <f>IF(AND(CR35=0,CS35=0),"",IF(AND(CR35&lt;=100000,CS35&lt;=100000),"",IF(CR35/CQ35&gt;0.7,"男高",IF(CS35/CQ35&gt;0.7,"女高",""))))</f>
        <v>男高</v>
      </c>
    </row>
    <row r="36" spans="1:99">
      <c r="A36" s="78">
        <f>AC36</f>
        <v>1.6777777777778</v>
      </c>
      <c r="B36" s="184" t="s">
        <v>141</v>
      </c>
      <c r="C36" s="184" t="s">
        <v>58</v>
      </c>
      <c r="D36" s="184"/>
      <c r="E36" s="184" t="s">
        <v>131</v>
      </c>
      <c r="F36" s="184" t="s">
        <v>132</v>
      </c>
      <c r="G36" s="184" t="s">
        <v>61</v>
      </c>
      <c r="H36" s="87" t="s">
        <v>142</v>
      </c>
      <c r="I36" s="87" t="s">
        <v>85</v>
      </c>
      <c r="J36" s="87" t="s">
        <v>143</v>
      </c>
      <c r="K36" s="176">
        <v>90000</v>
      </c>
      <c r="L36" s="79">
        <v>10</v>
      </c>
      <c r="M36" s="79">
        <v>0</v>
      </c>
      <c r="N36" s="79">
        <v>37</v>
      </c>
      <c r="O36" s="88">
        <v>4</v>
      </c>
      <c r="P36" s="89">
        <v>0</v>
      </c>
      <c r="Q36" s="90">
        <f>O36+P36</f>
        <v>4</v>
      </c>
      <c r="R36" s="80">
        <f>IFERROR(Q36/N36,"-")</f>
        <v>0.10810810810811</v>
      </c>
      <c r="S36" s="79">
        <v>0</v>
      </c>
      <c r="T36" s="79">
        <v>1</v>
      </c>
      <c r="U36" s="80">
        <f>IFERROR(T36/(Q36),"-")</f>
        <v>0.25</v>
      </c>
      <c r="V36" s="81">
        <f>IFERROR(K36/SUM(Q36:Q37),"-")</f>
        <v>15000</v>
      </c>
      <c r="W36" s="82">
        <v>0</v>
      </c>
      <c r="X36" s="80">
        <f>IF(Q36=0,"-",W36/Q36)</f>
        <v>0</v>
      </c>
      <c r="Y36" s="181">
        <v>0</v>
      </c>
      <c r="Z36" s="182">
        <f>IFERROR(Y36/Q36,"-")</f>
        <v>0</v>
      </c>
      <c r="AA36" s="182" t="str">
        <f>IFERROR(Y36/W36,"-")</f>
        <v>-</v>
      </c>
      <c r="AB36" s="176">
        <f>SUM(Y36:Y37)-SUM(K36:K37)</f>
        <v>61000</v>
      </c>
      <c r="AC36" s="83">
        <f>SUM(Y36:Y37)/SUM(K36:K37)</f>
        <v>1.6777777777778</v>
      </c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>
        <v>1</v>
      </c>
      <c r="AX36" s="104">
        <f>IF(Q36=0,"",IF(AW36=0,"",(AW36/Q36)))</f>
        <v>0.25</v>
      </c>
      <c r="AY36" s="103"/>
      <c r="AZ36" s="105">
        <f>IFERROR(AY36/AW36,"-")</f>
        <v>0</v>
      </c>
      <c r="BA36" s="106"/>
      <c r="BB36" s="107">
        <f>IFERROR(BA36/AW36,"-")</f>
        <v>0</v>
      </c>
      <c r="BC36" s="108"/>
      <c r="BD36" s="108"/>
      <c r="BE36" s="108"/>
      <c r="BF36" s="109">
        <v>2</v>
      </c>
      <c r="BG36" s="110">
        <f>IF(Q36=0,"",IF(BF36=0,"",(BF36/Q36)))</f>
        <v>0.5</v>
      </c>
      <c r="BH36" s="109"/>
      <c r="BI36" s="111">
        <f>IFERROR(BH36/BF36,"-")</f>
        <v>0</v>
      </c>
      <c r="BJ36" s="112"/>
      <c r="BK36" s="113">
        <f>IFERROR(BJ36/BF36,"-")</f>
        <v>0</v>
      </c>
      <c r="BL36" s="114"/>
      <c r="BM36" s="114"/>
      <c r="BN36" s="114"/>
      <c r="BO36" s="116"/>
      <c r="BP36" s="117">
        <f>IF(Q36=0,"",IF(BO36=0,"",(BO36/Q36)))</f>
        <v>0</v>
      </c>
      <c r="BQ36" s="118"/>
      <c r="BR36" s="119" t="str">
        <f>IFERROR(BQ36/BO36,"-")</f>
        <v>-</v>
      </c>
      <c r="BS36" s="120"/>
      <c r="BT36" s="121" t="str">
        <f>IFERROR(BS36/BO36,"-")</f>
        <v>-</v>
      </c>
      <c r="BU36" s="122"/>
      <c r="BV36" s="122"/>
      <c r="BW36" s="122"/>
      <c r="BX36" s="123">
        <v>1</v>
      </c>
      <c r="BY36" s="124">
        <f>IF(Q36=0,"",IF(BX36=0,"",(BX36/Q36)))</f>
        <v>0.25</v>
      </c>
      <c r="BZ36" s="125"/>
      <c r="CA36" s="126">
        <f>IFERROR(BZ36/BX36,"-")</f>
        <v>0</v>
      </c>
      <c r="CB36" s="127"/>
      <c r="CC36" s="128">
        <f>IFERROR(CB36/BX36,"-")</f>
        <v>0</v>
      </c>
      <c r="CD36" s="129"/>
      <c r="CE36" s="129"/>
      <c r="CF36" s="129"/>
      <c r="CG36" s="130"/>
      <c r="CH36" s="131">
        <f>IF(Q36=0,"",IF(CG36=0,"",(CG36/Q36)))</f>
        <v>0</v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0</v>
      </c>
      <c r="CQ36" s="138">
        <v>0</v>
      </c>
      <c r="CR36" s="138"/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/>
      <c r="B37" s="184" t="s">
        <v>144</v>
      </c>
      <c r="C37" s="184" t="s">
        <v>58</v>
      </c>
      <c r="D37" s="184"/>
      <c r="E37" s="184" t="s">
        <v>131</v>
      </c>
      <c r="F37" s="184" t="s">
        <v>132</v>
      </c>
      <c r="G37" s="184" t="s">
        <v>74</v>
      </c>
      <c r="H37" s="87"/>
      <c r="I37" s="87"/>
      <c r="J37" s="87"/>
      <c r="K37" s="176"/>
      <c r="L37" s="79">
        <v>18</v>
      </c>
      <c r="M37" s="79">
        <v>17</v>
      </c>
      <c r="N37" s="79">
        <v>2</v>
      </c>
      <c r="O37" s="88">
        <v>2</v>
      </c>
      <c r="P37" s="89">
        <v>0</v>
      </c>
      <c r="Q37" s="90">
        <f>O37+P37</f>
        <v>2</v>
      </c>
      <c r="R37" s="80">
        <f>IFERROR(Q37/N37,"-")</f>
        <v>1</v>
      </c>
      <c r="S37" s="79">
        <v>1</v>
      </c>
      <c r="T37" s="79">
        <v>0</v>
      </c>
      <c r="U37" s="80">
        <f>IFERROR(T37/(Q37),"-")</f>
        <v>0</v>
      </c>
      <c r="V37" s="81"/>
      <c r="W37" s="82">
        <v>1</v>
      </c>
      <c r="X37" s="80">
        <f>IF(Q37=0,"-",W37/Q37)</f>
        <v>0.5</v>
      </c>
      <c r="Y37" s="181">
        <v>151000</v>
      </c>
      <c r="Z37" s="182">
        <f>IFERROR(Y37/Q37,"-")</f>
        <v>75500</v>
      </c>
      <c r="AA37" s="182">
        <f>IFERROR(Y37/W37,"-")</f>
        <v>151000</v>
      </c>
      <c r="AB37" s="176"/>
      <c r="AC37" s="83"/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/>
      <c r="AX37" s="104">
        <f>IF(Q37=0,"",IF(AW37=0,"",(AW37/Q37)))</f>
        <v>0</v>
      </c>
      <c r="AY37" s="103"/>
      <c r="AZ37" s="105" t="str">
        <f>IFERROR(AY37/AW37,"-")</f>
        <v>-</v>
      </c>
      <c r="BA37" s="106"/>
      <c r="BB37" s="107" t="str">
        <f>IFERROR(BA37/AW37,"-")</f>
        <v>-</v>
      </c>
      <c r="BC37" s="108"/>
      <c r="BD37" s="108"/>
      <c r="BE37" s="108"/>
      <c r="BF37" s="109">
        <v>1</v>
      </c>
      <c r="BG37" s="110">
        <f>IF(Q37=0,"",IF(BF37=0,"",(BF37/Q37)))</f>
        <v>0.5</v>
      </c>
      <c r="BH37" s="109">
        <v>1</v>
      </c>
      <c r="BI37" s="111">
        <f>IFERROR(BH37/BF37,"-")</f>
        <v>1</v>
      </c>
      <c r="BJ37" s="112">
        <v>151000</v>
      </c>
      <c r="BK37" s="113">
        <f>IFERROR(BJ37/BF37,"-")</f>
        <v>151000</v>
      </c>
      <c r="BL37" s="114"/>
      <c r="BM37" s="114"/>
      <c r="BN37" s="114">
        <v>1</v>
      </c>
      <c r="BO37" s="116"/>
      <c r="BP37" s="117">
        <f>IF(Q37=0,"",IF(BO37=0,"",(BO37/Q37)))</f>
        <v>0</v>
      </c>
      <c r="BQ37" s="118"/>
      <c r="BR37" s="119" t="str">
        <f>IFERROR(BQ37/BO37,"-")</f>
        <v>-</v>
      </c>
      <c r="BS37" s="120"/>
      <c r="BT37" s="121" t="str">
        <f>IFERROR(BS37/BO37,"-")</f>
        <v>-</v>
      </c>
      <c r="BU37" s="122"/>
      <c r="BV37" s="122"/>
      <c r="BW37" s="122"/>
      <c r="BX37" s="123">
        <v>1</v>
      </c>
      <c r="BY37" s="124">
        <f>IF(Q37=0,"",IF(BX37=0,"",(BX37/Q37)))</f>
        <v>0.5</v>
      </c>
      <c r="BZ37" s="125"/>
      <c r="CA37" s="126">
        <f>IFERROR(BZ37/BX37,"-")</f>
        <v>0</v>
      </c>
      <c r="CB37" s="127"/>
      <c r="CC37" s="128">
        <f>IFERROR(CB37/BX37,"-")</f>
        <v>0</v>
      </c>
      <c r="CD37" s="129"/>
      <c r="CE37" s="129"/>
      <c r="CF37" s="129"/>
      <c r="CG37" s="130"/>
      <c r="CH37" s="131">
        <f>IF(Q37=0,"",IF(CG37=0,"",(CG37/Q37)))</f>
        <v>0</v>
      </c>
      <c r="CI37" s="132"/>
      <c r="CJ37" s="133" t="str">
        <f>IFERROR(CI37/CG37,"-")</f>
        <v>-</v>
      </c>
      <c r="CK37" s="134"/>
      <c r="CL37" s="135" t="str">
        <f>IFERROR(CK37/CG37,"-")</f>
        <v>-</v>
      </c>
      <c r="CM37" s="136"/>
      <c r="CN37" s="136"/>
      <c r="CO37" s="136"/>
      <c r="CP37" s="137">
        <v>1</v>
      </c>
      <c r="CQ37" s="138">
        <v>151000</v>
      </c>
      <c r="CR37" s="138">
        <v>151000</v>
      </c>
      <c r="CS37" s="138"/>
      <c r="CT37" s="139" t="str">
        <f>IF(AND(CR37=0,CS37=0),"",IF(AND(CR37&lt;=100000,CS37&lt;=100000),"",IF(CR37/CQ37&gt;0.7,"男高",IF(CS37/CQ37&gt;0.7,"女高",""))))</f>
        <v>男高</v>
      </c>
    </row>
    <row r="38" spans="1:99">
      <c r="A38" s="78">
        <f>AC38</f>
        <v>3.1066666666667</v>
      </c>
      <c r="B38" s="184" t="s">
        <v>145</v>
      </c>
      <c r="C38" s="184" t="s">
        <v>58</v>
      </c>
      <c r="D38" s="184"/>
      <c r="E38" s="184" t="s">
        <v>137</v>
      </c>
      <c r="F38" s="184" t="s">
        <v>138</v>
      </c>
      <c r="G38" s="184" t="s">
        <v>61</v>
      </c>
      <c r="H38" s="87" t="s">
        <v>66</v>
      </c>
      <c r="I38" s="87" t="s">
        <v>85</v>
      </c>
      <c r="J38" s="185" t="s">
        <v>79</v>
      </c>
      <c r="K38" s="176">
        <v>150000</v>
      </c>
      <c r="L38" s="79">
        <v>13</v>
      </c>
      <c r="M38" s="79">
        <v>0</v>
      </c>
      <c r="N38" s="79">
        <v>67</v>
      </c>
      <c r="O38" s="88">
        <v>4</v>
      </c>
      <c r="P38" s="89">
        <v>0</v>
      </c>
      <c r="Q38" s="90">
        <f>O38+P38</f>
        <v>4</v>
      </c>
      <c r="R38" s="80">
        <f>IFERROR(Q38/N38,"-")</f>
        <v>0.059701492537313</v>
      </c>
      <c r="S38" s="79">
        <v>0</v>
      </c>
      <c r="T38" s="79">
        <v>3</v>
      </c>
      <c r="U38" s="80">
        <f>IFERROR(T38/(Q38),"-")</f>
        <v>0.75</v>
      </c>
      <c r="V38" s="81">
        <f>IFERROR(K38/SUM(Q38:Q39),"-")</f>
        <v>8823.5294117647</v>
      </c>
      <c r="W38" s="82">
        <v>1</v>
      </c>
      <c r="X38" s="80">
        <f>IF(Q38=0,"-",W38/Q38)</f>
        <v>0.25</v>
      </c>
      <c r="Y38" s="181">
        <v>3000</v>
      </c>
      <c r="Z38" s="182">
        <f>IFERROR(Y38/Q38,"-")</f>
        <v>750</v>
      </c>
      <c r="AA38" s="182">
        <f>IFERROR(Y38/W38,"-")</f>
        <v>3000</v>
      </c>
      <c r="AB38" s="176">
        <f>SUM(Y38:Y39)-SUM(K38:K39)</f>
        <v>316000</v>
      </c>
      <c r="AC38" s="83">
        <f>SUM(Y38:Y39)/SUM(K38:K39)</f>
        <v>3.1066666666667</v>
      </c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/>
      <c r="AX38" s="104">
        <f>IF(Q38=0,"",IF(AW38=0,"",(AW38/Q38)))</f>
        <v>0</v>
      </c>
      <c r="AY38" s="103"/>
      <c r="AZ38" s="105" t="str">
        <f>IFERROR(AY38/AW38,"-")</f>
        <v>-</v>
      </c>
      <c r="BA38" s="106"/>
      <c r="BB38" s="107" t="str">
        <f>IFERROR(BA38/AW38,"-")</f>
        <v>-</v>
      </c>
      <c r="BC38" s="108"/>
      <c r="BD38" s="108"/>
      <c r="BE38" s="108"/>
      <c r="BF38" s="109">
        <v>1</v>
      </c>
      <c r="BG38" s="110">
        <f>IF(Q38=0,"",IF(BF38=0,"",(BF38/Q38)))</f>
        <v>0.25</v>
      </c>
      <c r="BH38" s="109"/>
      <c r="BI38" s="111">
        <f>IFERROR(BH38/BF38,"-")</f>
        <v>0</v>
      </c>
      <c r="BJ38" s="112"/>
      <c r="BK38" s="113">
        <f>IFERROR(BJ38/BF38,"-")</f>
        <v>0</v>
      </c>
      <c r="BL38" s="114"/>
      <c r="BM38" s="114"/>
      <c r="BN38" s="114"/>
      <c r="BO38" s="116">
        <v>3</v>
      </c>
      <c r="BP38" s="117">
        <f>IF(Q38=0,"",IF(BO38=0,"",(BO38/Q38)))</f>
        <v>0.75</v>
      </c>
      <c r="BQ38" s="118">
        <v>1</v>
      </c>
      <c r="BR38" s="119">
        <f>IFERROR(BQ38/BO38,"-")</f>
        <v>0.33333333333333</v>
      </c>
      <c r="BS38" s="120">
        <v>3000</v>
      </c>
      <c r="BT38" s="121">
        <f>IFERROR(BS38/BO38,"-")</f>
        <v>1000</v>
      </c>
      <c r="BU38" s="122">
        <v>1</v>
      </c>
      <c r="BV38" s="122"/>
      <c r="BW38" s="122"/>
      <c r="BX38" s="123"/>
      <c r="BY38" s="124">
        <f>IF(Q38=0,"",IF(BX38=0,"",(BX38/Q38)))</f>
        <v>0</v>
      </c>
      <c r="BZ38" s="125"/>
      <c r="CA38" s="126" t="str">
        <f>IFERROR(BZ38/BX38,"-")</f>
        <v>-</v>
      </c>
      <c r="CB38" s="127"/>
      <c r="CC38" s="128" t="str">
        <f>IFERROR(CB38/BX38,"-")</f>
        <v>-</v>
      </c>
      <c r="CD38" s="129"/>
      <c r="CE38" s="129"/>
      <c r="CF38" s="129"/>
      <c r="CG38" s="130"/>
      <c r="CH38" s="131">
        <f>IF(Q38=0,"",IF(CG38=0,"",(CG38/Q38)))</f>
        <v>0</v>
      </c>
      <c r="CI38" s="132"/>
      <c r="CJ38" s="133" t="str">
        <f>IFERROR(CI38/CG38,"-")</f>
        <v>-</v>
      </c>
      <c r="CK38" s="134"/>
      <c r="CL38" s="135" t="str">
        <f>IFERROR(CK38/CG38,"-")</f>
        <v>-</v>
      </c>
      <c r="CM38" s="136"/>
      <c r="CN38" s="136"/>
      <c r="CO38" s="136"/>
      <c r="CP38" s="137">
        <v>1</v>
      </c>
      <c r="CQ38" s="138">
        <v>3000</v>
      </c>
      <c r="CR38" s="138">
        <v>3000</v>
      </c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/>
      <c r="B39" s="184" t="s">
        <v>146</v>
      </c>
      <c r="C39" s="184" t="s">
        <v>58</v>
      </c>
      <c r="D39" s="184"/>
      <c r="E39" s="184" t="s">
        <v>137</v>
      </c>
      <c r="F39" s="184" t="s">
        <v>138</v>
      </c>
      <c r="G39" s="184" t="s">
        <v>74</v>
      </c>
      <c r="H39" s="87"/>
      <c r="I39" s="87"/>
      <c r="J39" s="87"/>
      <c r="K39" s="176"/>
      <c r="L39" s="79">
        <v>43</v>
      </c>
      <c r="M39" s="79">
        <v>38</v>
      </c>
      <c r="N39" s="79">
        <v>16</v>
      </c>
      <c r="O39" s="88">
        <v>13</v>
      </c>
      <c r="P39" s="89">
        <v>0</v>
      </c>
      <c r="Q39" s="90">
        <f>O39+P39</f>
        <v>13</v>
      </c>
      <c r="R39" s="80">
        <f>IFERROR(Q39/N39,"-")</f>
        <v>0.8125</v>
      </c>
      <c r="S39" s="79">
        <v>2</v>
      </c>
      <c r="T39" s="79">
        <v>3</v>
      </c>
      <c r="U39" s="80">
        <f>IFERROR(T39/(Q39),"-")</f>
        <v>0.23076923076923</v>
      </c>
      <c r="V39" s="81"/>
      <c r="W39" s="82">
        <v>2</v>
      </c>
      <c r="X39" s="80">
        <f>IF(Q39=0,"-",W39/Q39)</f>
        <v>0.15384615384615</v>
      </c>
      <c r="Y39" s="181">
        <v>463000</v>
      </c>
      <c r="Z39" s="182">
        <f>IFERROR(Y39/Q39,"-")</f>
        <v>35615.384615385</v>
      </c>
      <c r="AA39" s="182">
        <f>IFERROR(Y39/W39,"-")</f>
        <v>231500</v>
      </c>
      <c r="AB39" s="176"/>
      <c r="AC39" s="83"/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>
        <v>1</v>
      </c>
      <c r="AO39" s="98">
        <f>IF(Q39=0,"",IF(AN39=0,"",(AN39/Q39)))</f>
        <v>0.076923076923077</v>
      </c>
      <c r="AP39" s="97"/>
      <c r="AQ39" s="99">
        <f>IFERROR(AP39/AN39,"-")</f>
        <v>0</v>
      </c>
      <c r="AR39" s="100"/>
      <c r="AS39" s="101">
        <f>IFERROR(AR39/AN39,"-")</f>
        <v>0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>
        <v>3</v>
      </c>
      <c r="BG39" s="110">
        <f>IF(Q39=0,"",IF(BF39=0,"",(BF39/Q39)))</f>
        <v>0.23076923076923</v>
      </c>
      <c r="BH39" s="109"/>
      <c r="BI39" s="111">
        <f>IFERROR(BH39/BF39,"-")</f>
        <v>0</v>
      </c>
      <c r="BJ39" s="112"/>
      <c r="BK39" s="113">
        <f>IFERROR(BJ39/BF39,"-")</f>
        <v>0</v>
      </c>
      <c r="BL39" s="114"/>
      <c r="BM39" s="114"/>
      <c r="BN39" s="114"/>
      <c r="BO39" s="116">
        <v>4</v>
      </c>
      <c r="BP39" s="117">
        <f>IF(Q39=0,"",IF(BO39=0,"",(BO39/Q39)))</f>
        <v>0.30769230769231</v>
      </c>
      <c r="BQ39" s="118"/>
      <c r="BR39" s="119">
        <f>IFERROR(BQ39/BO39,"-")</f>
        <v>0</v>
      </c>
      <c r="BS39" s="120"/>
      <c r="BT39" s="121">
        <f>IFERROR(BS39/BO39,"-")</f>
        <v>0</v>
      </c>
      <c r="BU39" s="122"/>
      <c r="BV39" s="122"/>
      <c r="BW39" s="122"/>
      <c r="BX39" s="123">
        <v>4</v>
      </c>
      <c r="BY39" s="124">
        <f>IF(Q39=0,"",IF(BX39=0,"",(BX39/Q39)))</f>
        <v>0.30769230769231</v>
      </c>
      <c r="BZ39" s="125">
        <v>1</v>
      </c>
      <c r="CA39" s="126">
        <f>IFERROR(BZ39/BX39,"-")</f>
        <v>0.25</v>
      </c>
      <c r="CB39" s="127">
        <v>418000</v>
      </c>
      <c r="CC39" s="128">
        <f>IFERROR(CB39/BX39,"-")</f>
        <v>104500</v>
      </c>
      <c r="CD39" s="129"/>
      <c r="CE39" s="129"/>
      <c r="CF39" s="129">
        <v>1</v>
      </c>
      <c r="CG39" s="130">
        <v>1</v>
      </c>
      <c r="CH39" s="131">
        <f>IF(Q39=0,"",IF(CG39=0,"",(CG39/Q39)))</f>
        <v>0.076923076923077</v>
      </c>
      <c r="CI39" s="132">
        <v>1</v>
      </c>
      <c r="CJ39" s="133">
        <f>IFERROR(CI39/CG39,"-")</f>
        <v>1</v>
      </c>
      <c r="CK39" s="134">
        <v>45000</v>
      </c>
      <c r="CL39" s="135">
        <f>IFERROR(CK39/CG39,"-")</f>
        <v>45000</v>
      </c>
      <c r="CM39" s="136"/>
      <c r="CN39" s="136"/>
      <c r="CO39" s="136">
        <v>1</v>
      </c>
      <c r="CP39" s="137">
        <v>2</v>
      </c>
      <c r="CQ39" s="138">
        <v>463000</v>
      </c>
      <c r="CR39" s="138">
        <v>418000</v>
      </c>
      <c r="CS39" s="138"/>
      <c r="CT39" s="139" t="str">
        <f>IF(AND(CR39=0,CS39=0),"",IF(AND(CR39&lt;=100000,CS39&lt;=100000),"",IF(CR39/CQ39&gt;0.7,"男高",IF(CS39/CQ39&gt;0.7,"女高",""))))</f>
        <v>男高</v>
      </c>
    </row>
    <row r="40" spans="1:99">
      <c r="A40" s="78">
        <f>AC40</f>
        <v>6.61</v>
      </c>
      <c r="B40" s="184" t="s">
        <v>147</v>
      </c>
      <c r="C40" s="184" t="s">
        <v>58</v>
      </c>
      <c r="D40" s="184"/>
      <c r="E40" s="184" t="s">
        <v>148</v>
      </c>
      <c r="F40" s="184" t="s">
        <v>149</v>
      </c>
      <c r="G40" s="184" t="s">
        <v>61</v>
      </c>
      <c r="H40" s="87" t="s">
        <v>150</v>
      </c>
      <c r="I40" s="87" t="s">
        <v>85</v>
      </c>
      <c r="J40" s="87" t="s">
        <v>151</v>
      </c>
      <c r="K40" s="176">
        <v>100000</v>
      </c>
      <c r="L40" s="79">
        <v>15</v>
      </c>
      <c r="M40" s="79">
        <v>0</v>
      </c>
      <c r="N40" s="79">
        <v>46</v>
      </c>
      <c r="O40" s="88">
        <v>3</v>
      </c>
      <c r="P40" s="89">
        <v>0</v>
      </c>
      <c r="Q40" s="90">
        <f>O40+P40</f>
        <v>3</v>
      </c>
      <c r="R40" s="80">
        <f>IFERROR(Q40/N40,"-")</f>
        <v>0.065217391304348</v>
      </c>
      <c r="S40" s="79">
        <v>0</v>
      </c>
      <c r="T40" s="79">
        <v>1</v>
      </c>
      <c r="U40" s="80">
        <f>IFERROR(T40/(Q40),"-")</f>
        <v>0.33333333333333</v>
      </c>
      <c r="V40" s="81">
        <f>IFERROR(K40/SUM(Q40:Q41),"-")</f>
        <v>16666.666666667</v>
      </c>
      <c r="W40" s="82">
        <v>0</v>
      </c>
      <c r="X40" s="80">
        <f>IF(Q40=0,"-",W40/Q40)</f>
        <v>0</v>
      </c>
      <c r="Y40" s="181">
        <v>0</v>
      </c>
      <c r="Z40" s="182">
        <f>IFERROR(Y40/Q40,"-")</f>
        <v>0</v>
      </c>
      <c r="AA40" s="182" t="str">
        <f>IFERROR(Y40/W40,"-")</f>
        <v>-</v>
      </c>
      <c r="AB40" s="176">
        <f>SUM(Y40:Y41)-SUM(K40:K41)</f>
        <v>561000</v>
      </c>
      <c r="AC40" s="83">
        <f>SUM(Y40:Y41)/SUM(K40:K41)</f>
        <v>6.61</v>
      </c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>
        <v>1</v>
      </c>
      <c r="AO40" s="98">
        <f>IF(Q40=0,"",IF(AN40=0,"",(AN40/Q40)))</f>
        <v>0.33333333333333</v>
      </c>
      <c r="AP40" s="97"/>
      <c r="AQ40" s="99">
        <f>IFERROR(AP40/AN40,"-")</f>
        <v>0</v>
      </c>
      <c r="AR40" s="100"/>
      <c r="AS40" s="101">
        <f>IFERROR(AR40/AN40,"-")</f>
        <v>0</v>
      </c>
      <c r="AT40" s="102"/>
      <c r="AU40" s="102"/>
      <c r="AV40" s="102"/>
      <c r="AW40" s="103"/>
      <c r="AX40" s="104">
        <f>IF(Q40=0,"",IF(AW40=0,"",(AW40/Q40)))</f>
        <v>0</v>
      </c>
      <c r="AY40" s="103"/>
      <c r="AZ40" s="105" t="str">
        <f>IFERROR(AY40/AW40,"-")</f>
        <v>-</v>
      </c>
      <c r="BA40" s="106"/>
      <c r="BB40" s="107" t="str">
        <f>IFERROR(BA40/AW40,"-")</f>
        <v>-</v>
      </c>
      <c r="BC40" s="108"/>
      <c r="BD40" s="108"/>
      <c r="BE40" s="108"/>
      <c r="BF40" s="109">
        <v>1</v>
      </c>
      <c r="BG40" s="110">
        <f>IF(Q40=0,"",IF(BF40=0,"",(BF40/Q40)))</f>
        <v>0.33333333333333</v>
      </c>
      <c r="BH40" s="109"/>
      <c r="BI40" s="111">
        <f>IFERROR(BH40/BF40,"-")</f>
        <v>0</v>
      </c>
      <c r="BJ40" s="112"/>
      <c r="BK40" s="113">
        <f>IFERROR(BJ40/BF40,"-")</f>
        <v>0</v>
      </c>
      <c r="BL40" s="114"/>
      <c r="BM40" s="114"/>
      <c r="BN40" s="114"/>
      <c r="BO40" s="116"/>
      <c r="BP40" s="117">
        <f>IF(Q40=0,"",IF(BO40=0,"",(BO40/Q40)))</f>
        <v>0</v>
      </c>
      <c r="BQ40" s="118"/>
      <c r="BR40" s="119" t="str">
        <f>IFERROR(BQ40/BO40,"-")</f>
        <v>-</v>
      </c>
      <c r="BS40" s="120"/>
      <c r="BT40" s="121" t="str">
        <f>IFERROR(BS40/BO40,"-")</f>
        <v>-</v>
      </c>
      <c r="BU40" s="122"/>
      <c r="BV40" s="122"/>
      <c r="BW40" s="122"/>
      <c r="BX40" s="123"/>
      <c r="BY40" s="124">
        <f>IF(Q40=0,"",IF(BX40=0,"",(BX40/Q40)))</f>
        <v>0</v>
      </c>
      <c r="BZ40" s="125"/>
      <c r="CA40" s="126" t="str">
        <f>IFERROR(BZ40/BX40,"-")</f>
        <v>-</v>
      </c>
      <c r="CB40" s="127"/>
      <c r="CC40" s="128" t="str">
        <f>IFERROR(CB40/BX40,"-")</f>
        <v>-</v>
      </c>
      <c r="CD40" s="129"/>
      <c r="CE40" s="129"/>
      <c r="CF40" s="129"/>
      <c r="CG40" s="130">
        <v>1</v>
      </c>
      <c r="CH40" s="131">
        <f>IF(Q40=0,"",IF(CG40=0,"",(CG40/Q40)))</f>
        <v>0.33333333333333</v>
      </c>
      <c r="CI40" s="132"/>
      <c r="CJ40" s="133">
        <f>IFERROR(CI40/CG40,"-")</f>
        <v>0</v>
      </c>
      <c r="CK40" s="134"/>
      <c r="CL40" s="135">
        <f>IFERROR(CK40/CG40,"-")</f>
        <v>0</v>
      </c>
      <c r="CM40" s="136"/>
      <c r="CN40" s="136"/>
      <c r="CO40" s="136"/>
      <c r="CP40" s="137">
        <v>0</v>
      </c>
      <c r="CQ40" s="138">
        <v>0</v>
      </c>
      <c r="CR40" s="138"/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/>
      <c r="B41" s="184" t="s">
        <v>152</v>
      </c>
      <c r="C41" s="184" t="s">
        <v>58</v>
      </c>
      <c r="D41" s="184"/>
      <c r="E41" s="184" t="s">
        <v>148</v>
      </c>
      <c r="F41" s="184" t="s">
        <v>149</v>
      </c>
      <c r="G41" s="184" t="s">
        <v>74</v>
      </c>
      <c r="H41" s="87"/>
      <c r="I41" s="87"/>
      <c r="J41" s="87"/>
      <c r="K41" s="176"/>
      <c r="L41" s="79">
        <v>20</v>
      </c>
      <c r="M41" s="79">
        <v>15</v>
      </c>
      <c r="N41" s="79">
        <v>1</v>
      </c>
      <c r="O41" s="88">
        <v>3</v>
      </c>
      <c r="P41" s="89">
        <v>0</v>
      </c>
      <c r="Q41" s="90">
        <f>O41+P41</f>
        <v>3</v>
      </c>
      <c r="R41" s="80">
        <f>IFERROR(Q41/N41,"-")</f>
        <v>3</v>
      </c>
      <c r="S41" s="79">
        <v>2</v>
      </c>
      <c r="T41" s="79">
        <v>0</v>
      </c>
      <c r="U41" s="80">
        <f>IFERROR(T41/(Q41),"-")</f>
        <v>0</v>
      </c>
      <c r="V41" s="81"/>
      <c r="W41" s="82">
        <v>3</v>
      </c>
      <c r="X41" s="80">
        <f>IF(Q41=0,"-",W41/Q41)</f>
        <v>1</v>
      </c>
      <c r="Y41" s="181">
        <v>661000</v>
      </c>
      <c r="Z41" s="182">
        <f>IFERROR(Y41/Q41,"-")</f>
        <v>220333.33333333</v>
      </c>
      <c r="AA41" s="182">
        <f>IFERROR(Y41/W41,"-")</f>
        <v>220333.33333333</v>
      </c>
      <c r="AB41" s="176"/>
      <c r="AC41" s="83"/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/>
      <c r="AO41" s="98">
        <f>IF(Q41=0,"",IF(AN41=0,"",(AN41/Q41)))</f>
        <v>0</v>
      </c>
      <c r="AP41" s="97"/>
      <c r="AQ41" s="99" t="str">
        <f>IFERROR(AP41/AN41,"-")</f>
        <v>-</v>
      </c>
      <c r="AR41" s="100"/>
      <c r="AS41" s="101" t="str">
        <f>IFERROR(AR41/AN41,"-")</f>
        <v>-</v>
      </c>
      <c r="AT41" s="102"/>
      <c r="AU41" s="102"/>
      <c r="AV41" s="102"/>
      <c r="AW41" s="103"/>
      <c r="AX41" s="104">
        <f>IF(Q41=0,"",IF(AW41=0,"",(AW41/Q41)))</f>
        <v>0</v>
      </c>
      <c r="AY41" s="103"/>
      <c r="AZ41" s="105" t="str">
        <f>IFERROR(AY41/AW41,"-")</f>
        <v>-</v>
      </c>
      <c r="BA41" s="106"/>
      <c r="BB41" s="107" t="str">
        <f>IFERROR(BA41/AW41,"-")</f>
        <v>-</v>
      </c>
      <c r="BC41" s="108"/>
      <c r="BD41" s="108"/>
      <c r="BE41" s="108"/>
      <c r="BF41" s="109"/>
      <c r="BG41" s="110">
        <f>IF(Q41=0,"",IF(BF41=0,"",(BF41/Q41)))</f>
        <v>0</v>
      </c>
      <c r="BH41" s="109"/>
      <c r="BI41" s="111" t="str">
        <f>IFERROR(BH41/BF41,"-")</f>
        <v>-</v>
      </c>
      <c r="BJ41" s="112"/>
      <c r="BK41" s="113" t="str">
        <f>IFERROR(BJ41/BF41,"-")</f>
        <v>-</v>
      </c>
      <c r="BL41" s="114"/>
      <c r="BM41" s="114"/>
      <c r="BN41" s="114"/>
      <c r="BO41" s="116"/>
      <c r="BP41" s="117">
        <f>IF(Q41=0,"",IF(BO41=0,"",(BO41/Q41)))</f>
        <v>0</v>
      </c>
      <c r="BQ41" s="118"/>
      <c r="BR41" s="119" t="str">
        <f>IFERROR(BQ41/BO41,"-")</f>
        <v>-</v>
      </c>
      <c r="BS41" s="120"/>
      <c r="BT41" s="121" t="str">
        <f>IFERROR(BS41/BO41,"-")</f>
        <v>-</v>
      </c>
      <c r="BU41" s="122"/>
      <c r="BV41" s="122"/>
      <c r="BW41" s="122"/>
      <c r="BX41" s="123">
        <v>2</v>
      </c>
      <c r="BY41" s="124">
        <f>IF(Q41=0,"",IF(BX41=0,"",(BX41/Q41)))</f>
        <v>0.66666666666667</v>
      </c>
      <c r="BZ41" s="125">
        <v>2</v>
      </c>
      <c r="CA41" s="126">
        <f>IFERROR(BZ41/BX41,"-")</f>
        <v>1</v>
      </c>
      <c r="CB41" s="127">
        <v>210000</v>
      </c>
      <c r="CC41" s="128">
        <f>IFERROR(CB41/BX41,"-")</f>
        <v>105000</v>
      </c>
      <c r="CD41" s="129">
        <v>1</v>
      </c>
      <c r="CE41" s="129"/>
      <c r="CF41" s="129">
        <v>1</v>
      </c>
      <c r="CG41" s="130">
        <v>1</v>
      </c>
      <c r="CH41" s="131">
        <f>IF(Q41=0,"",IF(CG41=0,"",(CG41/Q41)))</f>
        <v>0.33333333333333</v>
      </c>
      <c r="CI41" s="132">
        <v>1</v>
      </c>
      <c r="CJ41" s="133">
        <f>IFERROR(CI41/CG41,"-")</f>
        <v>1</v>
      </c>
      <c r="CK41" s="134">
        <v>471000</v>
      </c>
      <c r="CL41" s="135">
        <f>IFERROR(CK41/CG41,"-")</f>
        <v>471000</v>
      </c>
      <c r="CM41" s="136"/>
      <c r="CN41" s="136"/>
      <c r="CO41" s="136">
        <v>1</v>
      </c>
      <c r="CP41" s="137">
        <v>3</v>
      </c>
      <c r="CQ41" s="138">
        <v>661000</v>
      </c>
      <c r="CR41" s="138">
        <v>471000</v>
      </c>
      <c r="CS41" s="138"/>
      <c r="CT41" s="139" t="str">
        <f>IF(AND(CR41=0,CS41=0),"",IF(AND(CR41&lt;=100000,CS41&lt;=100000),"",IF(CR41/CQ41&gt;0.7,"男高",IF(CS41/CQ41&gt;0.7,"女高",""))))</f>
        <v>男高</v>
      </c>
    </row>
    <row r="42" spans="1:99">
      <c r="A42" s="78">
        <f>AC42</f>
        <v>0.05</v>
      </c>
      <c r="B42" s="184" t="s">
        <v>153</v>
      </c>
      <c r="C42" s="184" t="s">
        <v>58</v>
      </c>
      <c r="D42" s="184"/>
      <c r="E42" s="184" t="s">
        <v>59</v>
      </c>
      <c r="F42" s="184" t="s">
        <v>60</v>
      </c>
      <c r="G42" s="184" t="s">
        <v>61</v>
      </c>
      <c r="H42" s="87" t="s">
        <v>150</v>
      </c>
      <c r="I42" s="87" t="s">
        <v>85</v>
      </c>
      <c r="J42" s="87" t="s">
        <v>154</v>
      </c>
      <c r="K42" s="176">
        <v>100000</v>
      </c>
      <c r="L42" s="79">
        <v>10</v>
      </c>
      <c r="M42" s="79">
        <v>0</v>
      </c>
      <c r="N42" s="79">
        <v>26</v>
      </c>
      <c r="O42" s="88">
        <v>3</v>
      </c>
      <c r="P42" s="89">
        <v>0</v>
      </c>
      <c r="Q42" s="90">
        <f>O42+P42</f>
        <v>3</v>
      </c>
      <c r="R42" s="80">
        <f>IFERROR(Q42/N42,"-")</f>
        <v>0.11538461538462</v>
      </c>
      <c r="S42" s="79">
        <v>0</v>
      </c>
      <c r="T42" s="79">
        <v>2</v>
      </c>
      <c r="U42" s="80">
        <f>IFERROR(T42/(Q42),"-")</f>
        <v>0.66666666666667</v>
      </c>
      <c r="V42" s="81">
        <f>IFERROR(K42/SUM(Q42:Q43),"-")</f>
        <v>10000</v>
      </c>
      <c r="W42" s="82">
        <v>0</v>
      </c>
      <c r="X42" s="80">
        <f>IF(Q42=0,"-",W42/Q42)</f>
        <v>0</v>
      </c>
      <c r="Y42" s="181">
        <v>0</v>
      </c>
      <c r="Z42" s="182">
        <f>IFERROR(Y42/Q42,"-")</f>
        <v>0</v>
      </c>
      <c r="AA42" s="182" t="str">
        <f>IFERROR(Y42/W42,"-")</f>
        <v>-</v>
      </c>
      <c r="AB42" s="176">
        <f>SUM(Y42:Y43)-SUM(K42:K43)</f>
        <v>-95000</v>
      </c>
      <c r="AC42" s="83">
        <f>SUM(Y42:Y43)/SUM(K42:K43)</f>
        <v>0.05</v>
      </c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>
        <v>1</v>
      </c>
      <c r="AO42" s="98">
        <f>IF(Q42=0,"",IF(AN42=0,"",(AN42/Q42)))</f>
        <v>0.33333333333333</v>
      </c>
      <c r="AP42" s="97"/>
      <c r="AQ42" s="99">
        <f>IFERROR(AP42/AN42,"-")</f>
        <v>0</v>
      </c>
      <c r="AR42" s="100"/>
      <c r="AS42" s="101">
        <f>IFERROR(AR42/AN42,"-")</f>
        <v>0</v>
      </c>
      <c r="AT42" s="102"/>
      <c r="AU42" s="102"/>
      <c r="AV42" s="102"/>
      <c r="AW42" s="103"/>
      <c r="AX42" s="104">
        <f>IF(Q42=0,"",IF(AW42=0,"",(AW42/Q42)))</f>
        <v>0</v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/>
      <c r="BG42" s="110">
        <f>IF(Q42=0,"",IF(BF42=0,"",(BF42/Q42)))</f>
        <v>0</v>
      </c>
      <c r="BH42" s="109"/>
      <c r="BI42" s="111" t="str">
        <f>IFERROR(BH42/BF42,"-")</f>
        <v>-</v>
      </c>
      <c r="BJ42" s="112"/>
      <c r="BK42" s="113" t="str">
        <f>IFERROR(BJ42/BF42,"-")</f>
        <v>-</v>
      </c>
      <c r="BL42" s="114"/>
      <c r="BM42" s="114"/>
      <c r="BN42" s="114"/>
      <c r="BO42" s="116">
        <v>1</v>
      </c>
      <c r="BP42" s="117">
        <f>IF(Q42=0,"",IF(BO42=0,"",(BO42/Q42)))</f>
        <v>0.33333333333333</v>
      </c>
      <c r="BQ42" s="118"/>
      <c r="BR42" s="119">
        <f>IFERROR(BQ42/BO42,"-")</f>
        <v>0</v>
      </c>
      <c r="BS42" s="120"/>
      <c r="BT42" s="121">
        <f>IFERROR(BS42/BO42,"-")</f>
        <v>0</v>
      </c>
      <c r="BU42" s="122"/>
      <c r="BV42" s="122"/>
      <c r="BW42" s="122"/>
      <c r="BX42" s="123">
        <v>1</v>
      </c>
      <c r="BY42" s="124">
        <f>IF(Q42=0,"",IF(BX42=0,"",(BX42/Q42)))</f>
        <v>0.33333333333333</v>
      </c>
      <c r="BZ42" s="125"/>
      <c r="CA42" s="126">
        <f>IFERROR(BZ42/BX42,"-")</f>
        <v>0</v>
      </c>
      <c r="CB42" s="127"/>
      <c r="CC42" s="128">
        <f>IFERROR(CB42/BX42,"-")</f>
        <v>0</v>
      </c>
      <c r="CD42" s="129"/>
      <c r="CE42" s="129"/>
      <c r="CF42" s="129"/>
      <c r="CG42" s="130"/>
      <c r="CH42" s="131">
        <f>IF(Q42=0,"",IF(CG42=0,"",(CG42/Q42)))</f>
        <v>0</v>
      </c>
      <c r="CI42" s="132"/>
      <c r="CJ42" s="133" t="str">
        <f>IFERROR(CI42/CG42,"-")</f>
        <v>-</v>
      </c>
      <c r="CK42" s="134"/>
      <c r="CL42" s="135" t="str">
        <f>IFERROR(CK42/CG42,"-")</f>
        <v>-</v>
      </c>
      <c r="CM42" s="136"/>
      <c r="CN42" s="136"/>
      <c r="CO42" s="136"/>
      <c r="CP42" s="137">
        <v>0</v>
      </c>
      <c r="CQ42" s="138">
        <v>0</v>
      </c>
      <c r="CR42" s="138"/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78"/>
      <c r="B43" s="184" t="s">
        <v>155</v>
      </c>
      <c r="C43" s="184" t="s">
        <v>58</v>
      </c>
      <c r="D43" s="184"/>
      <c r="E43" s="184" t="s">
        <v>59</v>
      </c>
      <c r="F43" s="184" t="s">
        <v>60</v>
      </c>
      <c r="G43" s="184" t="s">
        <v>74</v>
      </c>
      <c r="H43" s="87"/>
      <c r="I43" s="87"/>
      <c r="J43" s="87"/>
      <c r="K43" s="176"/>
      <c r="L43" s="79">
        <v>41</v>
      </c>
      <c r="M43" s="79">
        <v>33</v>
      </c>
      <c r="N43" s="79">
        <v>4</v>
      </c>
      <c r="O43" s="88">
        <v>7</v>
      </c>
      <c r="P43" s="89">
        <v>0</v>
      </c>
      <c r="Q43" s="90">
        <f>O43+P43</f>
        <v>7</v>
      </c>
      <c r="R43" s="80">
        <f>IFERROR(Q43/N43,"-")</f>
        <v>1.75</v>
      </c>
      <c r="S43" s="79">
        <v>1</v>
      </c>
      <c r="T43" s="79">
        <v>1</v>
      </c>
      <c r="U43" s="80">
        <f>IFERROR(T43/(Q43),"-")</f>
        <v>0.14285714285714</v>
      </c>
      <c r="V43" s="81"/>
      <c r="W43" s="82">
        <v>1</v>
      </c>
      <c r="X43" s="80">
        <f>IF(Q43=0,"-",W43/Q43)</f>
        <v>0.14285714285714</v>
      </c>
      <c r="Y43" s="181">
        <v>5000</v>
      </c>
      <c r="Z43" s="182">
        <f>IFERROR(Y43/Q43,"-")</f>
        <v>714.28571428571</v>
      </c>
      <c r="AA43" s="182">
        <f>IFERROR(Y43/W43,"-")</f>
        <v>5000</v>
      </c>
      <c r="AB43" s="176"/>
      <c r="AC43" s="83"/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>
        <v>1</v>
      </c>
      <c r="AO43" s="98">
        <f>IF(Q43=0,"",IF(AN43=0,"",(AN43/Q43)))</f>
        <v>0.14285714285714</v>
      </c>
      <c r="AP43" s="97"/>
      <c r="AQ43" s="99">
        <f>IFERROR(AP43/AN43,"-")</f>
        <v>0</v>
      </c>
      <c r="AR43" s="100"/>
      <c r="AS43" s="101">
        <f>IFERROR(AR43/AN43,"-")</f>
        <v>0</v>
      </c>
      <c r="AT43" s="102"/>
      <c r="AU43" s="102"/>
      <c r="AV43" s="102"/>
      <c r="AW43" s="103"/>
      <c r="AX43" s="104">
        <f>IF(Q43=0,"",IF(AW43=0,"",(AW43/Q43)))</f>
        <v>0</v>
      </c>
      <c r="AY43" s="103"/>
      <c r="AZ43" s="105" t="str">
        <f>IFERROR(AY43/AW43,"-")</f>
        <v>-</v>
      </c>
      <c r="BA43" s="106"/>
      <c r="BB43" s="107" t="str">
        <f>IFERROR(BA43/AW43,"-")</f>
        <v>-</v>
      </c>
      <c r="BC43" s="108"/>
      <c r="BD43" s="108"/>
      <c r="BE43" s="108"/>
      <c r="BF43" s="109">
        <v>1</v>
      </c>
      <c r="BG43" s="110">
        <f>IF(Q43=0,"",IF(BF43=0,"",(BF43/Q43)))</f>
        <v>0.14285714285714</v>
      </c>
      <c r="BH43" s="109">
        <v>1</v>
      </c>
      <c r="BI43" s="111">
        <f>IFERROR(BH43/BF43,"-")</f>
        <v>1</v>
      </c>
      <c r="BJ43" s="112">
        <v>5000</v>
      </c>
      <c r="BK43" s="113">
        <f>IFERROR(BJ43/BF43,"-")</f>
        <v>5000</v>
      </c>
      <c r="BL43" s="114">
        <v>1</v>
      </c>
      <c r="BM43" s="114"/>
      <c r="BN43" s="114"/>
      <c r="BO43" s="116">
        <v>2</v>
      </c>
      <c r="BP43" s="117">
        <f>IF(Q43=0,"",IF(BO43=0,"",(BO43/Q43)))</f>
        <v>0.28571428571429</v>
      </c>
      <c r="BQ43" s="118"/>
      <c r="BR43" s="119">
        <f>IFERROR(BQ43/BO43,"-")</f>
        <v>0</v>
      </c>
      <c r="BS43" s="120"/>
      <c r="BT43" s="121">
        <f>IFERROR(BS43/BO43,"-")</f>
        <v>0</v>
      </c>
      <c r="BU43" s="122"/>
      <c r="BV43" s="122"/>
      <c r="BW43" s="122"/>
      <c r="BX43" s="123">
        <v>3</v>
      </c>
      <c r="BY43" s="124">
        <f>IF(Q43=0,"",IF(BX43=0,"",(BX43/Q43)))</f>
        <v>0.42857142857143</v>
      </c>
      <c r="BZ43" s="125"/>
      <c r="CA43" s="126">
        <f>IFERROR(BZ43/BX43,"-")</f>
        <v>0</v>
      </c>
      <c r="CB43" s="127"/>
      <c r="CC43" s="128">
        <f>IFERROR(CB43/BX43,"-")</f>
        <v>0</v>
      </c>
      <c r="CD43" s="129"/>
      <c r="CE43" s="129"/>
      <c r="CF43" s="129"/>
      <c r="CG43" s="130"/>
      <c r="CH43" s="131">
        <f>IF(Q43=0,"",IF(CG43=0,"",(CG43/Q43)))</f>
        <v>0</v>
      </c>
      <c r="CI43" s="132"/>
      <c r="CJ43" s="133" t="str">
        <f>IFERROR(CI43/CG43,"-")</f>
        <v>-</v>
      </c>
      <c r="CK43" s="134"/>
      <c r="CL43" s="135" t="str">
        <f>IFERROR(CK43/CG43,"-")</f>
        <v>-</v>
      </c>
      <c r="CM43" s="136"/>
      <c r="CN43" s="136"/>
      <c r="CO43" s="136"/>
      <c r="CP43" s="137">
        <v>1</v>
      </c>
      <c r="CQ43" s="138">
        <v>5000</v>
      </c>
      <c r="CR43" s="138">
        <v>5000</v>
      </c>
      <c r="CS43" s="138"/>
      <c r="CT43" s="139" t="str">
        <f>IF(AND(CR43=0,CS43=0),"",IF(AND(CR43&lt;=100000,CS43&lt;=100000),"",IF(CR43/CQ43&gt;0.7,"男高",IF(CS43/CQ43&gt;0.7,"女高",""))))</f>
        <v/>
      </c>
    </row>
    <row r="44" spans="1:99">
      <c r="A44" s="78">
        <f>AC44</f>
        <v>0.19</v>
      </c>
      <c r="B44" s="184" t="s">
        <v>156</v>
      </c>
      <c r="C44" s="184" t="s">
        <v>58</v>
      </c>
      <c r="D44" s="184"/>
      <c r="E44" s="184" t="s">
        <v>137</v>
      </c>
      <c r="F44" s="184" t="s">
        <v>157</v>
      </c>
      <c r="G44" s="184" t="s">
        <v>61</v>
      </c>
      <c r="H44" s="87" t="s">
        <v>150</v>
      </c>
      <c r="I44" s="87" t="s">
        <v>85</v>
      </c>
      <c r="J44" s="87" t="s">
        <v>86</v>
      </c>
      <c r="K44" s="176">
        <v>100000</v>
      </c>
      <c r="L44" s="79">
        <v>7</v>
      </c>
      <c r="M44" s="79">
        <v>0</v>
      </c>
      <c r="N44" s="79">
        <v>34</v>
      </c>
      <c r="O44" s="88">
        <v>3</v>
      </c>
      <c r="P44" s="89">
        <v>0</v>
      </c>
      <c r="Q44" s="90">
        <f>O44+P44</f>
        <v>3</v>
      </c>
      <c r="R44" s="80">
        <f>IFERROR(Q44/N44,"-")</f>
        <v>0.088235294117647</v>
      </c>
      <c r="S44" s="79">
        <v>0</v>
      </c>
      <c r="T44" s="79">
        <v>2</v>
      </c>
      <c r="U44" s="80">
        <f>IFERROR(T44/(Q44),"-")</f>
        <v>0.66666666666667</v>
      </c>
      <c r="V44" s="81">
        <f>IFERROR(K44/SUM(Q44:Q45),"-")</f>
        <v>10000</v>
      </c>
      <c r="W44" s="82">
        <v>1</v>
      </c>
      <c r="X44" s="80">
        <f>IF(Q44=0,"-",W44/Q44)</f>
        <v>0.33333333333333</v>
      </c>
      <c r="Y44" s="181">
        <v>3000</v>
      </c>
      <c r="Z44" s="182">
        <f>IFERROR(Y44/Q44,"-")</f>
        <v>1000</v>
      </c>
      <c r="AA44" s="182">
        <f>IFERROR(Y44/W44,"-")</f>
        <v>3000</v>
      </c>
      <c r="AB44" s="176">
        <f>SUM(Y44:Y45)-SUM(K44:K45)</f>
        <v>-81000</v>
      </c>
      <c r="AC44" s="83">
        <f>SUM(Y44:Y45)/SUM(K44:K45)</f>
        <v>0.19</v>
      </c>
      <c r="AD44" s="77"/>
      <c r="AE44" s="91"/>
      <c r="AF44" s="92">
        <f>IF(Q44=0,"",IF(AE44=0,"",(AE44/Q44)))</f>
        <v>0</v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/>
      <c r="AO44" s="98">
        <f>IF(Q44=0,"",IF(AN44=0,"",(AN44/Q44)))</f>
        <v>0</v>
      </c>
      <c r="AP44" s="97"/>
      <c r="AQ44" s="99" t="str">
        <f>IFERROR(AP44/AN44,"-")</f>
        <v>-</v>
      </c>
      <c r="AR44" s="100"/>
      <c r="AS44" s="101" t="str">
        <f>IFERROR(AR44/AN44,"-")</f>
        <v>-</v>
      </c>
      <c r="AT44" s="102"/>
      <c r="AU44" s="102"/>
      <c r="AV44" s="102"/>
      <c r="AW44" s="103">
        <v>1</v>
      </c>
      <c r="AX44" s="104">
        <f>IF(Q44=0,"",IF(AW44=0,"",(AW44/Q44)))</f>
        <v>0.33333333333333</v>
      </c>
      <c r="AY44" s="103"/>
      <c r="AZ44" s="105">
        <f>IFERROR(AY44/AW44,"-")</f>
        <v>0</v>
      </c>
      <c r="BA44" s="106"/>
      <c r="BB44" s="107">
        <f>IFERROR(BA44/AW44,"-")</f>
        <v>0</v>
      </c>
      <c r="BC44" s="108"/>
      <c r="BD44" s="108"/>
      <c r="BE44" s="108"/>
      <c r="BF44" s="109">
        <v>1</v>
      </c>
      <c r="BG44" s="110">
        <f>IF(Q44=0,"",IF(BF44=0,"",(BF44/Q44)))</f>
        <v>0.33333333333333</v>
      </c>
      <c r="BH44" s="109"/>
      <c r="BI44" s="111">
        <f>IFERROR(BH44/BF44,"-")</f>
        <v>0</v>
      </c>
      <c r="BJ44" s="112"/>
      <c r="BK44" s="113">
        <f>IFERROR(BJ44/BF44,"-")</f>
        <v>0</v>
      </c>
      <c r="BL44" s="114"/>
      <c r="BM44" s="114"/>
      <c r="BN44" s="114"/>
      <c r="BO44" s="116">
        <v>1</v>
      </c>
      <c r="BP44" s="117">
        <f>IF(Q44=0,"",IF(BO44=0,"",(BO44/Q44)))</f>
        <v>0.33333333333333</v>
      </c>
      <c r="BQ44" s="118">
        <v>1</v>
      </c>
      <c r="BR44" s="119">
        <f>IFERROR(BQ44/BO44,"-")</f>
        <v>1</v>
      </c>
      <c r="BS44" s="120">
        <v>3000</v>
      </c>
      <c r="BT44" s="121">
        <f>IFERROR(BS44/BO44,"-")</f>
        <v>3000</v>
      </c>
      <c r="BU44" s="122">
        <v>1</v>
      </c>
      <c r="BV44" s="122"/>
      <c r="BW44" s="122"/>
      <c r="BX44" s="123"/>
      <c r="BY44" s="124">
        <f>IF(Q44=0,"",IF(BX44=0,"",(BX44/Q44)))</f>
        <v>0</v>
      </c>
      <c r="BZ44" s="125"/>
      <c r="CA44" s="126" t="str">
        <f>IFERROR(BZ44/BX44,"-")</f>
        <v>-</v>
      </c>
      <c r="CB44" s="127"/>
      <c r="CC44" s="128" t="str">
        <f>IFERROR(CB44/BX44,"-")</f>
        <v>-</v>
      </c>
      <c r="CD44" s="129"/>
      <c r="CE44" s="129"/>
      <c r="CF44" s="129"/>
      <c r="CG44" s="130"/>
      <c r="CH44" s="131">
        <f>IF(Q44=0,"",IF(CG44=0,"",(CG44/Q44)))</f>
        <v>0</v>
      </c>
      <c r="CI44" s="132"/>
      <c r="CJ44" s="133" t="str">
        <f>IFERROR(CI44/CG44,"-")</f>
        <v>-</v>
      </c>
      <c r="CK44" s="134"/>
      <c r="CL44" s="135" t="str">
        <f>IFERROR(CK44/CG44,"-")</f>
        <v>-</v>
      </c>
      <c r="CM44" s="136"/>
      <c r="CN44" s="136"/>
      <c r="CO44" s="136"/>
      <c r="CP44" s="137">
        <v>1</v>
      </c>
      <c r="CQ44" s="138">
        <v>3000</v>
      </c>
      <c r="CR44" s="138">
        <v>3000</v>
      </c>
      <c r="CS44" s="138"/>
      <c r="CT44" s="139" t="str">
        <f>IF(AND(CR44=0,CS44=0),"",IF(AND(CR44&lt;=100000,CS44&lt;=100000),"",IF(CR44/CQ44&gt;0.7,"男高",IF(CS44/CQ44&gt;0.7,"女高",""))))</f>
        <v/>
      </c>
    </row>
    <row r="45" spans="1:99">
      <c r="A45" s="78"/>
      <c r="B45" s="184" t="s">
        <v>158</v>
      </c>
      <c r="C45" s="184" t="s">
        <v>58</v>
      </c>
      <c r="D45" s="184"/>
      <c r="E45" s="184" t="s">
        <v>137</v>
      </c>
      <c r="F45" s="184" t="s">
        <v>157</v>
      </c>
      <c r="G45" s="184" t="s">
        <v>74</v>
      </c>
      <c r="H45" s="87"/>
      <c r="I45" s="87"/>
      <c r="J45" s="87"/>
      <c r="K45" s="176"/>
      <c r="L45" s="79">
        <v>38</v>
      </c>
      <c r="M45" s="79">
        <v>27</v>
      </c>
      <c r="N45" s="79">
        <v>4</v>
      </c>
      <c r="O45" s="88">
        <v>7</v>
      </c>
      <c r="P45" s="89">
        <v>0</v>
      </c>
      <c r="Q45" s="90">
        <f>O45+P45</f>
        <v>7</v>
      </c>
      <c r="R45" s="80">
        <f>IFERROR(Q45/N45,"-")</f>
        <v>1.75</v>
      </c>
      <c r="S45" s="79">
        <v>2</v>
      </c>
      <c r="T45" s="79">
        <v>2</v>
      </c>
      <c r="U45" s="80">
        <f>IFERROR(T45/(Q45),"-")</f>
        <v>0.28571428571429</v>
      </c>
      <c r="V45" s="81"/>
      <c r="W45" s="82">
        <v>3</v>
      </c>
      <c r="X45" s="80">
        <f>IF(Q45=0,"-",W45/Q45)</f>
        <v>0.42857142857143</v>
      </c>
      <c r="Y45" s="181">
        <v>16000</v>
      </c>
      <c r="Z45" s="182">
        <f>IFERROR(Y45/Q45,"-")</f>
        <v>2285.7142857143</v>
      </c>
      <c r="AA45" s="182">
        <f>IFERROR(Y45/W45,"-")</f>
        <v>5333.3333333333</v>
      </c>
      <c r="AB45" s="176"/>
      <c r="AC45" s="83"/>
      <c r="AD45" s="77"/>
      <c r="AE45" s="91"/>
      <c r="AF45" s="92">
        <f>IF(Q45=0,"",IF(AE45=0,"",(AE45/Q45)))</f>
        <v>0</v>
      </c>
      <c r="AG45" s="91"/>
      <c r="AH45" s="93" t="str">
        <f>IFERROR(AG45/AE45,"-")</f>
        <v>-</v>
      </c>
      <c r="AI45" s="94"/>
      <c r="AJ45" s="95" t="str">
        <f>IFERROR(AI45/AE45,"-")</f>
        <v>-</v>
      </c>
      <c r="AK45" s="96"/>
      <c r="AL45" s="96"/>
      <c r="AM45" s="96"/>
      <c r="AN45" s="97"/>
      <c r="AO45" s="98">
        <f>IF(Q45=0,"",IF(AN45=0,"",(AN45/Q45)))</f>
        <v>0</v>
      </c>
      <c r="AP45" s="97"/>
      <c r="AQ45" s="99" t="str">
        <f>IFERROR(AP45/AN45,"-")</f>
        <v>-</v>
      </c>
      <c r="AR45" s="100"/>
      <c r="AS45" s="101" t="str">
        <f>IFERROR(AR45/AN45,"-")</f>
        <v>-</v>
      </c>
      <c r="AT45" s="102"/>
      <c r="AU45" s="102"/>
      <c r="AV45" s="102"/>
      <c r="AW45" s="103"/>
      <c r="AX45" s="104">
        <f>IF(Q45=0,"",IF(AW45=0,"",(AW45/Q45)))</f>
        <v>0</v>
      </c>
      <c r="AY45" s="103"/>
      <c r="AZ45" s="105" t="str">
        <f>IFERROR(AY45/AW45,"-")</f>
        <v>-</v>
      </c>
      <c r="BA45" s="106"/>
      <c r="BB45" s="107" t="str">
        <f>IFERROR(BA45/AW45,"-")</f>
        <v>-</v>
      </c>
      <c r="BC45" s="108"/>
      <c r="BD45" s="108"/>
      <c r="BE45" s="108"/>
      <c r="BF45" s="109">
        <v>2</v>
      </c>
      <c r="BG45" s="110">
        <f>IF(Q45=0,"",IF(BF45=0,"",(BF45/Q45)))</f>
        <v>0.28571428571429</v>
      </c>
      <c r="BH45" s="109">
        <v>1</v>
      </c>
      <c r="BI45" s="111">
        <f>IFERROR(BH45/BF45,"-")</f>
        <v>0.5</v>
      </c>
      <c r="BJ45" s="112">
        <v>10000</v>
      </c>
      <c r="BK45" s="113">
        <f>IFERROR(BJ45/BF45,"-")</f>
        <v>5000</v>
      </c>
      <c r="BL45" s="114"/>
      <c r="BM45" s="114">
        <v>1</v>
      </c>
      <c r="BN45" s="114"/>
      <c r="BO45" s="116">
        <v>2</v>
      </c>
      <c r="BP45" s="117">
        <f>IF(Q45=0,"",IF(BO45=0,"",(BO45/Q45)))</f>
        <v>0.28571428571429</v>
      </c>
      <c r="BQ45" s="118">
        <v>1</v>
      </c>
      <c r="BR45" s="119">
        <f>IFERROR(BQ45/BO45,"-")</f>
        <v>0.5</v>
      </c>
      <c r="BS45" s="120">
        <v>5000</v>
      </c>
      <c r="BT45" s="121">
        <f>IFERROR(BS45/BO45,"-")</f>
        <v>2500</v>
      </c>
      <c r="BU45" s="122">
        <v>1</v>
      </c>
      <c r="BV45" s="122"/>
      <c r="BW45" s="122"/>
      <c r="BX45" s="123">
        <v>2</v>
      </c>
      <c r="BY45" s="124">
        <f>IF(Q45=0,"",IF(BX45=0,"",(BX45/Q45)))</f>
        <v>0.28571428571429</v>
      </c>
      <c r="BZ45" s="125"/>
      <c r="CA45" s="126">
        <f>IFERROR(BZ45/BX45,"-")</f>
        <v>0</v>
      </c>
      <c r="CB45" s="127"/>
      <c r="CC45" s="128">
        <f>IFERROR(CB45/BX45,"-")</f>
        <v>0</v>
      </c>
      <c r="CD45" s="129"/>
      <c r="CE45" s="129"/>
      <c r="CF45" s="129"/>
      <c r="CG45" s="130">
        <v>1</v>
      </c>
      <c r="CH45" s="131">
        <f>IF(Q45=0,"",IF(CG45=0,"",(CG45/Q45)))</f>
        <v>0.14285714285714</v>
      </c>
      <c r="CI45" s="132">
        <v>1</v>
      </c>
      <c r="CJ45" s="133">
        <f>IFERROR(CI45/CG45,"-")</f>
        <v>1</v>
      </c>
      <c r="CK45" s="134">
        <v>1000</v>
      </c>
      <c r="CL45" s="135">
        <f>IFERROR(CK45/CG45,"-")</f>
        <v>1000</v>
      </c>
      <c r="CM45" s="136">
        <v>1</v>
      </c>
      <c r="CN45" s="136"/>
      <c r="CO45" s="136"/>
      <c r="CP45" s="137">
        <v>3</v>
      </c>
      <c r="CQ45" s="138">
        <v>16000</v>
      </c>
      <c r="CR45" s="138">
        <v>10000</v>
      </c>
      <c r="CS45" s="138"/>
      <c r="CT45" s="139" t="str">
        <f>IF(AND(CR45=0,CS45=0),"",IF(AND(CR45&lt;=100000,CS45&lt;=100000),"",IF(CR45/CQ45&gt;0.7,"男高",IF(CS45/CQ45&gt;0.7,"女高",""))))</f>
        <v/>
      </c>
    </row>
    <row r="46" spans="1:99">
      <c r="A46" s="78">
        <f>AC46</f>
        <v>0.43</v>
      </c>
      <c r="B46" s="184" t="s">
        <v>159</v>
      </c>
      <c r="C46" s="184" t="s">
        <v>58</v>
      </c>
      <c r="D46" s="184"/>
      <c r="E46" s="184" t="s">
        <v>160</v>
      </c>
      <c r="F46" s="184" t="s">
        <v>161</v>
      </c>
      <c r="G46" s="184" t="s">
        <v>61</v>
      </c>
      <c r="H46" s="87" t="s">
        <v>150</v>
      </c>
      <c r="I46" s="87" t="s">
        <v>85</v>
      </c>
      <c r="J46" s="185" t="s">
        <v>64</v>
      </c>
      <c r="K46" s="176">
        <v>100000</v>
      </c>
      <c r="L46" s="79">
        <v>4</v>
      </c>
      <c r="M46" s="79">
        <v>0</v>
      </c>
      <c r="N46" s="79">
        <v>32</v>
      </c>
      <c r="O46" s="88">
        <v>2</v>
      </c>
      <c r="P46" s="89">
        <v>0</v>
      </c>
      <c r="Q46" s="90">
        <f>O46+P46</f>
        <v>2</v>
      </c>
      <c r="R46" s="80">
        <f>IFERROR(Q46/N46,"-")</f>
        <v>0.0625</v>
      </c>
      <c r="S46" s="79">
        <v>0</v>
      </c>
      <c r="T46" s="79">
        <v>0</v>
      </c>
      <c r="U46" s="80">
        <f>IFERROR(T46/(Q46),"-")</f>
        <v>0</v>
      </c>
      <c r="V46" s="81">
        <f>IFERROR(K46/SUM(Q46:Q47),"-")</f>
        <v>14285.714285714</v>
      </c>
      <c r="W46" s="82">
        <v>0</v>
      </c>
      <c r="X46" s="80">
        <f>IF(Q46=0,"-",W46/Q46)</f>
        <v>0</v>
      </c>
      <c r="Y46" s="181">
        <v>0</v>
      </c>
      <c r="Z46" s="182">
        <f>IFERROR(Y46/Q46,"-")</f>
        <v>0</v>
      </c>
      <c r="AA46" s="182" t="str">
        <f>IFERROR(Y46/W46,"-")</f>
        <v>-</v>
      </c>
      <c r="AB46" s="176">
        <f>SUM(Y46:Y47)-SUM(K46:K47)</f>
        <v>-57000</v>
      </c>
      <c r="AC46" s="83">
        <f>SUM(Y46:Y47)/SUM(K46:K47)</f>
        <v>0.43</v>
      </c>
      <c r="AD46" s="77"/>
      <c r="AE46" s="91"/>
      <c r="AF46" s="92">
        <f>IF(Q46=0,"",IF(AE46=0,"",(AE46/Q46)))</f>
        <v>0</v>
      </c>
      <c r="AG46" s="91"/>
      <c r="AH46" s="93" t="str">
        <f>IFERROR(AG46/AE46,"-")</f>
        <v>-</v>
      </c>
      <c r="AI46" s="94"/>
      <c r="AJ46" s="95" t="str">
        <f>IFERROR(AI46/AE46,"-")</f>
        <v>-</v>
      </c>
      <c r="AK46" s="96"/>
      <c r="AL46" s="96"/>
      <c r="AM46" s="96"/>
      <c r="AN46" s="97"/>
      <c r="AO46" s="98">
        <f>IF(Q46=0,"",IF(AN46=0,"",(AN46/Q46)))</f>
        <v>0</v>
      </c>
      <c r="AP46" s="97"/>
      <c r="AQ46" s="99" t="str">
        <f>IFERROR(AP46/AN46,"-")</f>
        <v>-</v>
      </c>
      <c r="AR46" s="100"/>
      <c r="AS46" s="101" t="str">
        <f>IFERROR(AR46/AN46,"-")</f>
        <v>-</v>
      </c>
      <c r="AT46" s="102"/>
      <c r="AU46" s="102"/>
      <c r="AV46" s="102"/>
      <c r="AW46" s="103"/>
      <c r="AX46" s="104">
        <f>IF(Q46=0,"",IF(AW46=0,"",(AW46/Q46)))</f>
        <v>0</v>
      </c>
      <c r="AY46" s="103"/>
      <c r="AZ46" s="105" t="str">
        <f>IFERROR(AY46/AW46,"-")</f>
        <v>-</v>
      </c>
      <c r="BA46" s="106"/>
      <c r="BB46" s="107" t="str">
        <f>IFERROR(BA46/AW46,"-")</f>
        <v>-</v>
      </c>
      <c r="BC46" s="108"/>
      <c r="BD46" s="108"/>
      <c r="BE46" s="108"/>
      <c r="BF46" s="109">
        <v>2</v>
      </c>
      <c r="BG46" s="110">
        <f>IF(Q46=0,"",IF(BF46=0,"",(BF46/Q46)))</f>
        <v>1</v>
      </c>
      <c r="BH46" s="109"/>
      <c r="BI46" s="111">
        <f>IFERROR(BH46/BF46,"-")</f>
        <v>0</v>
      </c>
      <c r="BJ46" s="112"/>
      <c r="BK46" s="113">
        <f>IFERROR(BJ46/BF46,"-")</f>
        <v>0</v>
      </c>
      <c r="BL46" s="114"/>
      <c r="BM46" s="114"/>
      <c r="BN46" s="114"/>
      <c r="BO46" s="116"/>
      <c r="BP46" s="117">
        <f>IF(Q46=0,"",IF(BO46=0,"",(BO46/Q46)))</f>
        <v>0</v>
      </c>
      <c r="BQ46" s="118"/>
      <c r="BR46" s="119" t="str">
        <f>IFERROR(BQ46/BO46,"-")</f>
        <v>-</v>
      </c>
      <c r="BS46" s="120"/>
      <c r="BT46" s="121" t="str">
        <f>IFERROR(BS46/BO46,"-")</f>
        <v>-</v>
      </c>
      <c r="BU46" s="122"/>
      <c r="BV46" s="122"/>
      <c r="BW46" s="122"/>
      <c r="BX46" s="123"/>
      <c r="BY46" s="124">
        <f>IF(Q46=0,"",IF(BX46=0,"",(BX46/Q46)))</f>
        <v>0</v>
      </c>
      <c r="BZ46" s="125"/>
      <c r="CA46" s="126" t="str">
        <f>IFERROR(BZ46/BX46,"-")</f>
        <v>-</v>
      </c>
      <c r="CB46" s="127"/>
      <c r="CC46" s="128" t="str">
        <f>IFERROR(CB46/BX46,"-")</f>
        <v>-</v>
      </c>
      <c r="CD46" s="129"/>
      <c r="CE46" s="129"/>
      <c r="CF46" s="129"/>
      <c r="CG46" s="130"/>
      <c r="CH46" s="131">
        <f>IF(Q46=0,"",IF(CG46=0,"",(CG46/Q46)))</f>
        <v>0</v>
      </c>
      <c r="CI46" s="132"/>
      <c r="CJ46" s="133" t="str">
        <f>IFERROR(CI46/CG46,"-")</f>
        <v>-</v>
      </c>
      <c r="CK46" s="134"/>
      <c r="CL46" s="135" t="str">
        <f>IFERROR(CK46/CG46,"-")</f>
        <v>-</v>
      </c>
      <c r="CM46" s="136"/>
      <c r="CN46" s="136"/>
      <c r="CO46" s="136"/>
      <c r="CP46" s="137">
        <v>0</v>
      </c>
      <c r="CQ46" s="138">
        <v>0</v>
      </c>
      <c r="CR46" s="138"/>
      <c r="CS46" s="138"/>
      <c r="CT46" s="139" t="str">
        <f>IF(AND(CR46=0,CS46=0),"",IF(AND(CR46&lt;=100000,CS46&lt;=100000),"",IF(CR46/CQ46&gt;0.7,"男高",IF(CS46/CQ46&gt;0.7,"女高",""))))</f>
        <v/>
      </c>
    </row>
    <row r="47" spans="1:99">
      <c r="A47" s="78"/>
      <c r="B47" s="184" t="s">
        <v>162</v>
      </c>
      <c r="C47" s="184" t="s">
        <v>58</v>
      </c>
      <c r="D47" s="184"/>
      <c r="E47" s="184" t="s">
        <v>160</v>
      </c>
      <c r="F47" s="184" t="s">
        <v>161</v>
      </c>
      <c r="G47" s="184" t="s">
        <v>74</v>
      </c>
      <c r="H47" s="87"/>
      <c r="I47" s="87"/>
      <c r="J47" s="87"/>
      <c r="K47" s="176"/>
      <c r="L47" s="79">
        <v>27</v>
      </c>
      <c r="M47" s="79">
        <v>16</v>
      </c>
      <c r="N47" s="79">
        <v>12</v>
      </c>
      <c r="O47" s="88">
        <v>5</v>
      </c>
      <c r="P47" s="89">
        <v>0</v>
      </c>
      <c r="Q47" s="90">
        <f>O47+P47</f>
        <v>5</v>
      </c>
      <c r="R47" s="80">
        <f>IFERROR(Q47/N47,"-")</f>
        <v>0.41666666666667</v>
      </c>
      <c r="S47" s="79">
        <v>1</v>
      </c>
      <c r="T47" s="79">
        <v>1</v>
      </c>
      <c r="U47" s="80">
        <f>IFERROR(T47/(Q47),"-")</f>
        <v>0.2</v>
      </c>
      <c r="V47" s="81"/>
      <c r="W47" s="82">
        <v>2</v>
      </c>
      <c r="X47" s="80">
        <f>IF(Q47=0,"-",W47/Q47)</f>
        <v>0.4</v>
      </c>
      <c r="Y47" s="181">
        <v>43000</v>
      </c>
      <c r="Z47" s="182">
        <f>IFERROR(Y47/Q47,"-")</f>
        <v>8600</v>
      </c>
      <c r="AA47" s="182">
        <f>IFERROR(Y47/W47,"-")</f>
        <v>21500</v>
      </c>
      <c r="AB47" s="176"/>
      <c r="AC47" s="83"/>
      <c r="AD47" s="77"/>
      <c r="AE47" s="91"/>
      <c r="AF47" s="92">
        <f>IF(Q47=0,"",IF(AE47=0,"",(AE47/Q47)))</f>
        <v>0</v>
      </c>
      <c r="AG47" s="91"/>
      <c r="AH47" s="93" t="str">
        <f>IFERROR(AG47/AE47,"-")</f>
        <v>-</v>
      </c>
      <c r="AI47" s="94"/>
      <c r="AJ47" s="95" t="str">
        <f>IFERROR(AI47/AE47,"-")</f>
        <v>-</v>
      </c>
      <c r="AK47" s="96"/>
      <c r="AL47" s="96"/>
      <c r="AM47" s="96"/>
      <c r="AN47" s="97"/>
      <c r="AO47" s="98">
        <f>IF(Q47=0,"",IF(AN47=0,"",(AN47/Q47)))</f>
        <v>0</v>
      </c>
      <c r="AP47" s="97"/>
      <c r="AQ47" s="99" t="str">
        <f>IFERROR(AP47/AN47,"-")</f>
        <v>-</v>
      </c>
      <c r="AR47" s="100"/>
      <c r="AS47" s="101" t="str">
        <f>IFERROR(AR47/AN47,"-")</f>
        <v>-</v>
      </c>
      <c r="AT47" s="102"/>
      <c r="AU47" s="102"/>
      <c r="AV47" s="102"/>
      <c r="AW47" s="103"/>
      <c r="AX47" s="104">
        <f>IF(Q47=0,"",IF(AW47=0,"",(AW47/Q47)))</f>
        <v>0</v>
      </c>
      <c r="AY47" s="103"/>
      <c r="AZ47" s="105" t="str">
        <f>IFERROR(AY47/AW47,"-")</f>
        <v>-</v>
      </c>
      <c r="BA47" s="106"/>
      <c r="BB47" s="107" t="str">
        <f>IFERROR(BA47/AW47,"-")</f>
        <v>-</v>
      </c>
      <c r="BC47" s="108"/>
      <c r="BD47" s="108"/>
      <c r="BE47" s="108"/>
      <c r="BF47" s="109">
        <v>2</v>
      </c>
      <c r="BG47" s="110">
        <f>IF(Q47=0,"",IF(BF47=0,"",(BF47/Q47)))</f>
        <v>0.4</v>
      </c>
      <c r="BH47" s="109"/>
      <c r="BI47" s="111">
        <f>IFERROR(BH47/BF47,"-")</f>
        <v>0</v>
      </c>
      <c r="BJ47" s="112"/>
      <c r="BK47" s="113">
        <f>IFERROR(BJ47/BF47,"-")</f>
        <v>0</v>
      </c>
      <c r="BL47" s="114"/>
      <c r="BM47" s="114"/>
      <c r="BN47" s="114"/>
      <c r="BO47" s="116"/>
      <c r="BP47" s="117">
        <f>IF(Q47=0,"",IF(BO47=0,"",(BO47/Q47)))</f>
        <v>0</v>
      </c>
      <c r="BQ47" s="118"/>
      <c r="BR47" s="119" t="str">
        <f>IFERROR(BQ47/BO47,"-")</f>
        <v>-</v>
      </c>
      <c r="BS47" s="120"/>
      <c r="BT47" s="121" t="str">
        <f>IFERROR(BS47/BO47,"-")</f>
        <v>-</v>
      </c>
      <c r="BU47" s="122"/>
      <c r="BV47" s="122"/>
      <c r="BW47" s="122"/>
      <c r="BX47" s="123">
        <v>2</v>
      </c>
      <c r="BY47" s="124">
        <f>IF(Q47=0,"",IF(BX47=0,"",(BX47/Q47)))</f>
        <v>0.4</v>
      </c>
      <c r="BZ47" s="125">
        <v>1</v>
      </c>
      <c r="CA47" s="126">
        <f>IFERROR(BZ47/BX47,"-")</f>
        <v>0.5</v>
      </c>
      <c r="CB47" s="127">
        <v>13000</v>
      </c>
      <c r="CC47" s="128">
        <f>IFERROR(CB47/BX47,"-")</f>
        <v>6500</v>
      </c>
      <c r="CD47" s="129"/>
      <c r="CE47" s="129"/>
      <c r="CF47" s="129">
        <v>1</v>
      </c>
      <c r="CG47" s="130">
        <v>1</v>
      </c>
      <c r="CH47" s="131">
        <f>IF(Q47=0,"",IF(CG47=0,"",(CG47/Q47)))</f>
        <v>0.2</v>
      </c>
      <c r="CI47" s="132">
        <v>1</v>
      </c>
      <c r="CJ47" s="133">
        <f>IFERROR(CI47/CG47,"-")</f>
        <v>1</v>
      </c>
      <c r="CK47" s="134">
        <v>30000</v>
      </c>
      <c r="CL47" s="135">
        <f>IFERROR(CK47/CG47,"-")</f>
        <v>30000</v>
      </c>
      <c r="CM47" s="136"/>
      <c r="CN47" s="136">
        <v>1</v>
      </c>
      <c r="CO47" s="136"/>
      <c r="CP47" s="137">
        <v>2</v>
      </c>
      <c r="CQ47" s="138">
        <v>43000</v>
      </c>
      <c r="CR47" s="138">
        <v>30000</v>
      </c>
      <c r="CS47" s="138"/>
      <c r="CT47" s="139" t="str">
        <f>IF(AND(CR47=0,CS47=0),"",IF(AND(CR47&lt;=100000,CS47&lt;=100000),"",IF(CR47/CQ47&gt;0.7,"男高",IF(CS47/CQ47&gt;0.7,"女高",""))))</f>
        <v/>
      </c>
    </row>
    <row r="48" spans="1:99">
      <c r="A48" s="78">
        <f>AC48</f>
        <v>1.1153846153846</v>
      </c>
      <c r="B48" s="184" t="s">
        <v>163</v>
      </c>
      <c r="C48" s="184" t="s">
        <v>58</v>
      </c>
      <c r="D48" s="184"/>
      <c r="E48" s="184" t="s">
        <v>82</v>
      </c>
      <c r="F48" s="184" t="s">
        <v>132</v>
      </c>
      <c r="G48" s="184" t="s">
        <v>61</v>
      </c>
      <c r="H48" s="87" t="s">
        <v>78</v>
      </c>
      <c r="I48" s="87" t="s">
        <v>85</v>
      </c>
      <c r="J48" s="87" t="s">
        <v>86</v>
      </c>
      <c r="K48" s="176">
        <v>130000</v>
      </c>
      <c r="L48" s="79">
        <v>6</v>
      </c>
      <c r="M48" s="79">
        <v>0</v>
      </c>
      <c r="N48" s="79">
        <v>47</v>
      </c>
      <c r="O48" s="88">
        <v>1</v>
      </c>
      <c r="P48" s="89">
        <v>0</v>
      </c>
      <c r="Q48" s="90">
        <f>O48+P48</f>
        <v>1</v>
      </c>
      <c r="R48" s="80">
        <f>IFERROR(Q48/N48,"-")</f>
        <v>0.021276595744681</v>
      </c>
      <c r="S48" s="79">
        <v>0</v>
      </c>
      <c r="T48" s="79">
        <v>1</v>
      </c>
      <c r="U48" s="80">
        <f>IFERROR(T48/(Q48),"-")</f>
        <v>1</v>
      </c>
      <c r="V48" s="81">
        <f>IFERROR(K48/SUM(Q48:Q49),"-")</f>
        <v>32500</v>
      </c>
      <c r="W48" s="82">
        <v>0</v>
      </c>
      <c r="X48" s="80">
        <f>IF(Q48=0,"-",W48/Q48)</f>
        <v>0</v>
      </c>
      <c r="Y48" s="181">
        <v>0</v>
      </c>
      <c r="Z48" s="182">
        <f>IFERROR(Y48/Q48,"-")</f>
        <v>0</v>
      </c>
      <c r="AA48" s="182" t="str">
        <f>IFERROR(Y48/W48,"-")</f>
        <v>-</v>
      </c>
      <c r="AB48" s="176">
        <f>SUM(Y48:Y49)-SUM(K48:K49)</f>
        <v>15000</v>
      </c>
      <c r="AC48" s="83">
        <f>SUM(Y48:Y49)/SUM(K48:K49)</f>
        <v>1.1153846153846</v>
      </c>
      <c r="AD48" s="77"/>
      <c r="AE48" s="91"/>
      <c r="AF48" s="92">
        <f>IF(Q48=0,"",IF(AE48=0,"",(AE48/Q48)))</f>
        <v>0</v>
      </c>
      <c r="AG48" s="91"/>
      <c r="AH48" s="93" t="str">
        <f>IFERROR(AG48/AE48,"-")</f>
        <v>-</v>
      </c>
      <c r="AI48" s="94"/>
      <c r="AJ48" s="95" t="str">
        <f>IFERROR(AI48/AE48,"-")</f>
        <v>-</v>
      </c>
      <c r="AK48" s="96"/>
      <c r="AL48" s="96"/>
      <c r="AM48" s="96"/>
      <c r="AN48" s="97">
        <v>1</v>
      </c>
      <c r="AO48" s="98">
        <f>IF(Q48=0,"",IF(AN48=0,"",(AN48/Q48)))</f>
        <v>1</v>
      </c>
      <c r="AP48" s="97"/>
      <c r="AQ48" s="99">
        <f>IFERROR(AP48/AN48,"-")</f>
        <v>0</v>
      </c>
      <c r="AR48" s="100"/>
      <c r="AS48" s="101">
        <f>IFERROR(AR48/AN48,"-")</f>
        <v>0</v>
      </c>
      <c r="AT48" s="102"/>
      <c r="AU48" s="102"/>
      <c r="AV48" s="102"/>
      <c r="AW48" s="103"/>
      <c r="AX48" s="104">
        <f>IF(Q48=0,"",IF(AW48=0,"",(AW48/Q48)))</f>
        <v>0</v>
      </c>
      <c r="AY48" s="103"/>
      <c r="AZ48" s="105" t="str">
        <f>IFERROR(AY48/AW48,"-")</f>
        <v>-</v>
      </c>
      <c r="BA48" s="106"/>
      <c r="BB48" s="107" t="str">
        <f>IFERROR(BA48/AW48,"-")</f>
        <v>-</v>
      </c>
      <c r="BC48" s="108"/>
      <c r="BD48" s="108"/>
      <c r="BE48" s="108"/>
      <c r="BF48" s="109"/>
      <c r="BG48" s="110">
        <f>IF(Q48=0,"",IF(BF48=0,"",(BF48/Q48)))</f>
        <v>0</v>
      </c>
      <c r="BH48" s="109"/>
      <c r="BI48" s="111" t="str">
        <f>IFERROR(BH48/BF48,"-")</f>
        <v>-</v>
      </c>
      <c r="BJ48" s="112"/>
      <c r="BK48" s="113" t="str">
        <f>IFERROR(BJ48/BF48,"-")</f>
        <v>-</v>
      </c>
      <c r="BL48" s="114"/>
      <c r="BM48" s="114"/>
      <c r="BN48" s="114"/>
      <c r="BO48" s="116"/>
      <c r="BP48" s="117">
        <f>IF(Q48=0,"",IF(BO48=0,"",(BO48/Q48)))</f>
        <v>0</v>
      </c>
      <c r="BQ48" s="118"/>
      <c r="BR48" s="119" t="str">
        <f>IFERROR(BQ48/BO48,"-")</f>
        <v>-</v>
      </c>
      <c r="BS48" s="120"/>
      <c r="BT48" s="121" t="str">
        <f>IFERROR(BS48/BO48,"-")</f>
        <v>-</v>
      </c>
      <c r="BU48" s="122"/>
      <c r="BV48" s="122"/>
      <c r="BW48" s="122"/>
      <c r="BX48" s="123"/>
      <c r="BY48" s="124">
        <f>IF(Q48=0,"",IF(BX48=0,"",(BX48/Q48)))</f>
        <v>0</v>
      </c>
      <c r="BZ48" s="125"/>
      <c r="CA48" s="126" t="str">
        <f>IFERROR(BZ48/BX48,"-")</f>
        <v>-</v>
      </c>
      <c r="CB48" s="127"/>
      <c r="CC48" s="128" t="str">
        <f>IFERROR(CB48/BX48,"-")</f>
        <v>-</v>
      </c>
      <c r="CD48" s="129"/>
      <c r="CE48" s="129"/>
      <c r="CF48" s="129"/>
      <c r="CG48" s="130"/>
      <c r="CH48" s="131">
        <f>IF(Q48=0,"",IF(CG48=0,"",(CG48/Q48)))</f>
        <v>0</v>
      </c>
      <c r="CI48" s="132"/>
      <c r="CJ48" s="133" t="str">
        <f>IFERROR(CI48/CG48,"-")</f>
        <v>-</v>
      </c>
      <c r="CK48" s="134"/>
      <c r="CL48" s="135" t="str">
        <f>IFERROR(CK48/CG48,"-")</f>
        <v>-</v>
      </c>
      <c r="CM48" s="136"/>
      <c r="CN48" s="136"/>
      <c r="CO48" s="136"/>
      <c r="CP48" s="137">
        <v>0</v>
      </c>
      <c r="CQ48" s="138">
        <v>0</v>
      </c>
      <c r="CR48" s="138"/>
      <c r="CS48" s="138"/>
      <c r="CT48" s="139" t="str">
        <f>IF(AND(CR48=0,CS48=0),"",IF(AND(CR48&lt;=100000,CS48&lt;=100000),"",IF(CR48/CQ48&gt;0.7,"男高",IF(CS48/CQ48&gt;0.7,"女高",""))))</f>
        <v/>
      </c>
    </row>
    <row r="49" spans="1:99">
      <c r="A49" s="78"/>
      <c r="B49" s="184" t="s">
        <v>164</v>
      </c>
      <c r="C49" s="184" t="s">
        <v>58</v>
      </c>
      <c r="D49" s="184"/>
      <c r="E49" s="184" t="s">
        <v>82</v>
      </c>
      <c r="F49" s="184" t="s">
        <v>132</v>
      </c>
      <c r="G49" s="184" t="s">
        <v>74</v>
      </c>
      <c r="H49" s="87"/>
      <c r="I49" s="87"/>
      <c r="J49" s="87"/>
      <c r="K49" s="176"/>
      <c r="L49" s="79">
        <v>9</v>
      </c>
      <c r="M49" s="79">
        <v>7</v>
      </c>
      <c r="N49" s="79">
        <v>9</v>
      </c>
      <c r="O49" s="88">
        <v>3</v>
      </c>
      <c r="P49" s="89">
        <v>0</v>
      </c>
      <c r="Q49" s="90">
        <f>O49+P49</f>
        <v>3</v>
      </c>
      <c r="R49" s="80">
        <f>IFERROR(Q49/N49,"-")</f>
        <v>0.33333333333333</v>
      </c>
      <c r="S49" s="79">
        <v>1</v>
      </c>
      <c r="T49" s="79">
        <v>0</v>
      </c>
      <c r="U49" s="80">
        <f>IFERROR(T49/(Q49),"-")</f>
        <v>0</v>
      </c>
      <c r="V49" s="81"/>
      <c r="W49" s="82">
        <v>1</v>
      </c>
      <c r="X49" s="80">
        <f>IF(Q49=0,"-",W49/Q49)</f>
        <v>0.33333333333333</v>
      </c>
      <c r="Y49" s="181">
        <v>145000</v>
      </c>
      <c r="Z49" s="182">
        <f>IFERROR(Y49/Q49,"-")</f>
        <v>48333.333333333</v>
      </c>
      <c r="AA49" s="182">
        <f>IFERROR(Y49/W49,"-")</f>
        <v>145000</v>
      </c>
      <c r="AB49" s="176"/>
      <c r="AC49" s="83"/>
      <c r="AD49" s="77"/>
      <c r="AE49" s="91">
        <v>1</v>
      </c>
      <c r="AF49" s="92">
        <f>IF(Q49=0,"",IF(AE49=0,"",(AE49/Q49)))</f>
        <v>0.33333333333333</v>
      </c>
      <c r="AG49" s="91"/>
      <c r="AH49" s="93">
        <f>IFERROR(AG49/AE49,"-")</f>
        <v>0</v>
      </c>
      <c r="AI49" s="94"/>
      <c r="AJ49" s="95">
        <f>IFERROR(AI49/AE49,"-")</f>
        <v>0</v>
      </c>
      <c r="AK49" s="96"/>
      <c r="AL49" s="96"/>
      <c r="AM49" s="96"/>
      <c r="AN49" s="97"/>
      <c r="AO49" s="98">
        <f>IF(Q49=0,"",IF(AN49=0,"",(AN49/Q49)))</f>
        <v>0</v>
      </c>
      <c r="AP49" s="97"/>
      <c r="AQ49" s="99" t="str">
        <f>IFERROR(AP49/AN49,"-")</f>
        <v>-</v>
      </c>
      <c r="AR49" s="100"/>
      <c r="AS49" s="101" t="str">
        <f>IFERROR(AR49/AN49,"-")</f>
        <v>-</v>
      </c>
      <c r="AT49" s="102"/>
      <c r="AU49" s="102"/>
      <c r="AV49" s="102"/>
      <c r="AW49" s="103"/>
      <c r="AX49" s="104">
        <f>IF(Q49=0,"",IF(AW49=0,"",(AW49/Q49)))</f>
        <v>0</v>
      </c>
      <c r="AY49" s="103"/>
      <c r="AZ49" s="105" t="str">
        <f>IFERROR(AY49/AW49,"-")</f>
        <v>-</v>
      </c>
      <c r="BA49" s="106"/>
      <c r="BB49" s="107" t="str">
        <f>IFERROR(BA49/AW49,"-")</f>
        <v>-</v>
      </c>
      <c r="BC49" s="108"/>
      <c r="BD49" s="108"/>
      <c r="BE49" s="108"/>
      <c r="BF49" s="109"/>
      <c r="BG49" s="110">
        <f>IF(Q49=0,"",IF(BF49=0,"",(BF49/Q49)))</f>
        <v>0</v>
      </c>
      <c r="BH49" s="109"/>
      <c r="BI49" s="111" t="str">
        <f>IFERROR(BH49/BF49,"-")</f>
        <v>-</v>
      </c>
      <c r="BJ49" s="112"/>
      <c r="BK49" s="113" t="str">
        <f>IFERROR(BJ49/BF49,"-")</f>
        <v>-</v>
      </c>
      <c r="BL49" s="114"/>
      <c r="BM49" s="114"/>
      <c r="BN49" s="114"/>
      <c r="BO49" s="116"/>
      <c r="BP49" s="117">
        <f>IF(Q49=0,"",IF(BO49=0,"",(BO49/Q49)))</f>
        <v>0</v>
      </c>
      <c r="BQ49" s="118"/>
      <c r="BR49" s="119" t="str">
        <f>IFERROR(BQ49/BO49,"-")</f>
        <v>-</v>
      </c>
      <c r="BS49" s="120"/>
      <c r="BT49" s="121" t="str">
        <f>IFERROR(BS49/BO49,"-")</f>
        <v>-</v>
      </c>
      <c r="BU49" s="122"/>
      <c r="BV49" s="122"/>
      <c r="BW49" s="122"/>
      <c r="BX49" s="123">
        <v>1</v>
      </c>
      <c r="BY49" s="124">
        <f>IF(Q49=0,"",IF(BX49=0,"",(BX49/Q49)))</f>
        <v>0.33333333333333</v>
      </c>
      <c r="BZ49" s="125"/>
      <c r="CA49" s="126">
        <f>IFERROR(BZ49/BX49,"-")</f>
        <v>0</v>
      </c>
      <c r="CB49" s="127"/>
      <c r="CC49" s="128">
        <f>IFERROR(CB49/BX49,"-")</f>
        <v>0</v>
      </c>
      <c r="CD49" s="129"/>
      <c r="CE49" s="129"/>
      <c r="CF49" s="129"/>
      <c r="CG49" s="130">
        <v>1</v>
      </c>
      <c r="CH49" s="131">
        <f>IF(Q49=0,"",IF(CG49=0,"",(CG49/Q49)))</f>
        <v>0.33333333333333</v>
      </c>
      <c r="CI49" s="132">
        <v>1</v>
      </c>
      <c r="CJ49" s="133">
        <f>IFERROR(CI49/CG49,"-")</f>
        <v>1</v>
      </c>
      <c r="CK49" s="134">
        <v>145000</v>
      </c>
      <c r="CL49" s="135">
        <f>IFERROR(CK49/CG49,"-")</f>
        <v>145000</v>
      </c>
      <c r="CM49" s="136"/>
      <c r="CN49" s="136"/>
      <c r="CO49" s="136">
        <v>1</v>
      </c>
      <c r="CP49" s="137">
        <v>1</v>
      </c>
      <c r="CQ49" s="138">
        <v>145000</v>
      </c>
      <c r="CR49" s="138">
        <v>145000</v>
      </c>
      <c r="CS49" s="138"/>
      <c r="CT49" s="139" t="str">
        <f>IF(AND(CR49=0,CS49=0),"",IF(AND(CR49&lt;=100000,CS49&lt;=100000),"",IF(CR49/CQ49&gt;0.7,"男高",IF(CS49/CQ49&gt;0.7,"女高",""))))</f>
        <v>男高</v>
      </c>
    </row>
    <row r="50" spans="1:99">
      <c r="A50" s="78">
        <f>AC50</f>
        <v>0.16153846153846</v>
      </c>
      <c r="B50" s="184" t="s">
        <v>165</v>
      </c>
      <c r="C50" s="184" t="s">
        <v>58</v>
      </c>
      <c r="D50" s="184"/>
      <c r="E50" s="184" t="s">
        <v>89</v>
      </c>
      <c r="F50" s="184" t="s">
        <v>132</v>
      </c>
      <c r="G50" s="184" t="s">
        <v>61</v>
      </c>
      <c r="H50" s="87" t="s">
        <v>78</v>
      </c>
      <c r="I50" s="87" t="s">
        <v>85</v>
      </c>
      <c r="J50" s="186" t="s">
        <v>166</v>
      </c>
      <c r="K50" s="176">
        <v>130000</v>
      </c>
      <c r="L50" s="79">
        <v>6</v>
      </c>
      <c r="M50" s="79">
        <v>0</v>
      </c>
      <c r="N50" s="79">
        <v>27</v>
      </c>
      <c r="O50" s="88">
        <v>1</v>
      </c>
      <c r="P50" s="89">
        <v>0</v>
      </c>
      <c r="Q50" s="90">
        <f>O50+P50</f>
        <v>1</v>
      </c>
      <c r="R50" s="80">
        <f>IFERROR(Q50/N50,"-")</f>
        <v>0.037037037037037</v>
      </c>
      <c r="S50" s="79">
        <v>0</v>
      </c>
      <c r="T50" s="79">
        <v>1</v>
      </c>
      <c r="U50" s="80">
        <f>IFERROR(T50/(Q50),"-")</f>
        <v>1</v>
      </c>
      <c r="V50" s="81">
        <f>IFERROR(K50/SUM(Q50:Q51),"-")</f>
        <v>26000</v>
      </c>
      <c r="W50" s="82">
        <v>1</v>
      </c>
      <c r="X50" s="80">
        <f>IF(Q50=0,"-",W50/Q50)</f>
        <v>1</v>
      </c>
      <c r="Y50" s="181">
        <v>21000</v>
      </c>
      <c r="Z50" s="182">
        <f>IFERROR(Y50/Q50,"-")</f>
        <v>21000</v>
      </c>
      <c r="AA50" s="182">
        <f>IFERROR(Y50/W50,"-")</f>
        <v>21000</v>
      </c>
      <c r="AB50" s="176">
        <f>SUM(Y50:Y51)-SUM(K50:K51)</f>
        <v>-109000</v>
      </c>
      <c r="AC50" s="83">
        <f>SUM(Y50:Y51)/SUM(K50:K51)</f>
        <v>0.16153846153846</v>
      </c>
      <c r="AD50" s="77"/>
      <c r="AE50" s="91"/>
      <c r="AF50" s="92">
        <f>IF(Q50=0,"",IF(AE50=0,"",(AE50/Q50)))</f>
        <v>0</v>
      </c>
      <c r="AG50" s="91"/>
      <c r="AH50" s="93" t="str">
        <f>IFERROR(AG50/AE50,"-")</f>
        <v>-</v>
      </c>
      <c r="AI50" s="94"/>
      <c r="AJ50" s="95" t="str">
        <f>IFERROR(AI50/AE50,"-")</f>
        <v>-</v>
      </c>
      <c r="AK50" s="96"/>
      <c r="AL50" s="96"/>
      <c r="AM50" s="96"/>
      <c r="AN50" s="97"/>
      <c r="AO50" s="98">
        <f>IF(Q50=0,"",IF(AN50=0,"",(AN50/Q50)))</f>
        <v>0</v>
      </c>
      <c r="AP50" s="97"/>
      <c r="AQ50" s="99" t="str">
        <f>IFERROR(AP50/AN50,"-")</f>
        <v>-</v>
      </c>
      <c r="AR50" s="100"/>
      <c r="AS50" s="101" t="str">
        <f>IFERROR(AR50/AN50,"-")</f>
        <v>-</v>
      </c>
      <c r="AT50" s="102"/>
      <c r="AU50" s="102"/>
      <c r="AV50" s="102"/>
      <c r="AW50" s="103"/>
      <c r="AX50" s="104">
        <f>IF(Q50=0,"",IF(AW50=0,"",(AW50/Q50)))</f>
        <v>0</v>
      </c>
      <c r="AY50" s="103"/>
      <c r="AZ50" s="105" t="str">
        <f>IFERROR(AY50/AW50,"-")</f>
        <v>-</v>
      </c>
      <c r="BA50" s="106"/>
      <c r="BB50" s="107" t="str">
        <f>IFERROR(BA50/AW50,"-")</f>
        <v>-</v>
      </c>
      <c r="BC50" s="108"/>
      <c r="BD50" s="108"/>
      <c r="BE50" s="108"/>
      <c r="BF50" s="109"/>
      <c r="BG50" s="110">
        <f>IF(Q50=0,"",IF(BF50=0,"",(BF50/Q50)))</f>
        <v>0</v>
      </c>
      <c r="BH50" s="109"/>
      <c r="BI50" s="111" t="str">
        <f>IFERROR(BH50/BF50,"-")</f>
        <v>-</v>
      </c>
      <c r="BJ50" s="112"/>
      <c r="BK50" s="113" t="str">
        <f>IFERROR(BJ50/BF50,"-")</f>
        <v>-</v>
      </c>
      <c r="BL50" s="114"/>
      <c r="BM50" s="114"/>
      <c r="BN50" s="114"/>
      <c r="BO50" s="116">
        <v>1</v>
      </c>
      <c r="BP50" s="117">
        <f>IF(Q50=0,"",IF(BO50=0,"",(BO50/Q50)))</f>
        <v>1</v>
      </c>
      <c r="BQ50" s="118">
        <v>1</v>
      </c>
      <c r="BR50" s="119">
        <f>IFERROR(BQ50/BO50,"-")</f>
        <v>1</v>
      </c>
      <c r="BS50" s="120">
        <v>21000</v>
      </c>
      <c r="BT50" s="121">
        <f>IFERROR(BS50/BO50,"-")</f>
        <v>21000</v>
      </c>
      <c r="BU50" s="122"/>
      <c r="BV50" s="122"/>
      <c r="BW50" s="122">
        <v>1</v>
      </c>
      <c r="BX50" s="123"/>
      <c r="BY50" s="124">
        <f>IF(Q50=0,"",IF(BX50=0,"",(BX50/Q50)))</f>
        <v>0</v>
      </c>
      <c r="BZ50" s="125"/>
      <c r="CA50" s="126" t="str">
        <f>IFERROR(BZ50/BX50,"-")</f>
        <v>-</v>
      </c>
      <c r="CB50" s="127"/>
      <c r="CC50" s="128" t="str">
        <f>IFERROR(CB50/BX50,"-")</f>
        <v>-</v>
      </c>
      <c r="CD50" s="129"/>
      <c r="CE50" s="129"/>
      <c r="CF50" s="129"/>
      <c r="CG50" s="130"/>
      <c r="CH50" s="131">
        <f>IF(Q50=0,"",IF(CG50=0,"",(CG50/Q50)))</f>
        <v>0</v>
      </c>
      <c r="CI50" s="132"/>
      <c r="CJ50" s="133" t="str">
        <f>IFERROR(CI50/CG50,"-")</f>
        <v>-</v>
      </c>
      <c r="CK50" s="134"/>
      <c r="CL50" s="135" t="str">
        <f>IFERROR(CK50/CG50,"-")</f>
        <v>-</v>
      </c>
      <c r="CM50" s="136"/>
      <c r="CN50" s="136"/>
      <c r="CO50" s="136"/>
      <c r="CP50" s="137">
        <v>1</v>
      </c>
      <c r="CQ50" s="138">
        <v>21000</v>
      </c>
      <c r="CR50" s="138">
        <v>21000</v>
      </c>
      <c r="CS50" s="138"/>
      <c r="CT50" s="139" t="str">
        <f>IF(AND(CR50=0,CS50=0),"",IF(AND(CR50&lt;=100000,CS50&lt;=100000),"",IF(CR50/CQ50&gt;0.7,"男高",IF(CS50/CQ50&gt;0.7,"女高",""))))</f>
        <v/>
      </c>
    </row>
    <row r="51" spans="1:99">
      <c r="A51" s="78"/>
      <c r="B51" s="184" t="s">
        <v>167</v>
      </c>
      <c r="C51" s="184" t="s">
        <v>58</v>
      </c>
      <c r="D51" s="184"/>
      <c r="E51" s="184" t="s">
        <v>89</v>
      </c>
      <c r="F51" s="184" t="s">
        <v>132</v>
      </c>
      <c r="G51" s="184" t="s">
        <v>74</v>
      </c>
      <c r="H51" s="87"/>
      <c r="I51" s="87"/>
      <c r="J51" s="87"/>
      <c r="K51" s="176"/>
      <c r="L51" s="79">
        <v>28</v>
      </c>
      <c r="M51" s="79">
        <v>23</v>
      </c>
      <c r="N51" s="79">
        <v>0</v>
      </c>
      <c r="O51" s="88">
        <v>4</v>
      </c>
      <c r="P51" s="89">
        <v>0</v>
      </c>
      <c r="Q51" s="90">
        <f>O51+P51</f>
        <v>4</v>
      </c>
      <c r="R51" s="80" t="str">
        <f>IFERROR(Q51/N51,"-")</f>
        <v>-</v>
      </c>
      <c r="S51" s="79">
        <v>0</v>
      </c>
      <c r="T51" s="79">
        <v>1</v>
      </c>
      <c r="U51" s="80">
        <f>IFERROR(T51/(Q51),"-")</f>
        <v>0.25</v>
      </c>
      <c r="V51" s="81"/>
      <c r="W51" s="82">
        <v>0</v>
      </c>
      <c r="X51" s="80">
        <f>IF(Q51=0,"-",W51/Q51)</f>
        <v>0</v>
      </c>
      <c r="Y51" s="181">
        <v>0</v>
      </c>
      <c r="Z51" s="182">
        <f>IFERROR(Y51/Q51,"-")</f>
        <v>0</v>
      </c>
      <c r="AA51" s="182" t="str">
        <f>IFERROR(Y51/W51,"-")</f>
        <v>-</v>
      </c>
      <c r="AB51" s="176"/>
      <c r="AC51" s="83"/>
      <c r="AD51" s="77"/>
      <c r="AE51" s="91"/>
      <c r="AF51" s="92">
        <f>IF(Q51=0,"",IF(AE51=0,"",(AE51/Q51)))</f>
        <v>0</v>
      </c>
      <c r="AG51" s="91"/>
      <c r="AH51" s="93" t="str">
        <f>IFERROR(AG51/AE51,"-")</f>
        <v>-</v>
      </c>
      <c r="AI51" s="94"/>
      <c r="AJ51" s="95" t="str">
        <f>IFERROR(AI51/AE51,"-")</f>
        <v>-</v>
      </c>
      <c r="AK51" s="96"/>
      <c r="AL51" s="96"/>
      <c r="AM51" s="96"/>
      <c r="AN51" s="97"/>
      <c r="AO51" s="98">
        <f>IF(Q51=0,"",IF(AN51=0,"",(AN51/Q51)))</f>
        <v>0</v>
      </c>
      <c r="AP51" s="97"/>
      <c r="AQ51" s="99" t="str">
        <f>IFERROR(AP51/AN51,"-")</f>
        <v>-</v>
      </c>
      <c r="AR51" s="100"/>
      <c r="AS51" s="101" t="str">
        <f>IFERROR(AR51/AN51,"-")</f>
        <v>-</v>
      </c>
      <c r="AT51" s="102"/>
      <c r="AU51" s="102"/>
      <c r="AV51" s="102"/>
      <c r="AW51" s="103"/>
      <c r="AX51" s="104">
        <f>IF(Q51=0,"",IF(AW51=0,"",(AW51/Q51)))</f>
        <v>0</v>
      </c>
      <c r="AY51" s="103"/>
      <c r="AZ51" s="105" t="str">
        <f>IFERROR(AY51/AW51,"-")</f>
        <v>-</v>
      </c>
      <c r="BA51" s="106"/>
      <c r="BB51" s="107" t="str">
        <f>IFERROR(BA51/AW51,"-")</f>
        <v>-</v>
      </c>
      <c r="BC51" s="108"/>
      <c r="BD51" s="108"/>
      <c r="BE51" s="108"/>
      <c r="BF51" s="109">
        <v>1</v>
      </c>
      <c r="BG51" s="110">
        <f>IF(Q51=0,"",IF(BF51=0,"",(BF51/Q51)))</f>
        <v>0.25</v>
      </c>
      <c r="BH51" s="109"/>
      <c r="BI51" s="111">
        <f>IFERROR(BH51/BF51,"-")</f>
        <v>0</v>
      </c>
      <c r="BJ51" s="112"/>
      <c r="BK51" s="113">
        <f>IFERROR(BJ51/BF51,"-")</f>
        <v>0</v>
      </c>
      <c r="BL51" s="114"/>
      <c r="BM51" s="114"/>
      <c r="BN51" s="114"/>
      <c r="BO51" s="116">
        <v>1</v>
      </c>
      <c r="BP51" s="117">
        <f>IF(Q51=0,"",IF(BO51=0,"",(BO51/Q51)))</f>
        <v>0.25</v>
      </c>
      <c r="BQ51" s="118"/>
      <c r="BR51" s="119">
        <f>IFERROR(BQ51/BO51,"-")</f>
        <v>0</v>
      </c>
      <c r="BS51" s="120"/>
      <c r="BT51" s="121">
        <f>IFERROR(BS51/BO51,"-")</f>
        <v>0</v>
      </c>
      <c r="BU51" s="122"/>
      <c r="BV51" s="122"/>
      <c r="BW51" s="122"/>
      <c r="BX51" s="123">
        <v>2</v>
      </c>
      <c r="BY51" s="124">
        <f>IF(Q51=0,"",IF(BX51=0,"",(BX51/Q51)))</f>
        <v>0.5</v>
      </c>
      <c r="BZ51" s="125"/>
      <c r="CA51" s="126">
        <f>IFERROR(BZ51/BX51,"-")</f>
        <v>0</v>
      </c>
      <c r="CB51" s="127"/>
      <c r="CC51" s="128">
        <f>IFERROR(CB51/BX51,"-")</f>
        <v>0</v>
      </c>
      <c r="CD51" s="129"/>
      <c r="CE51" s="129"/>
      <c r="CF51" s="129"/>
      <c r="CG51" s="130"/>
      <c r="CH51" s="131">
        <f>IF(Q51=0,"",IF(CG51=0,"",(CG51/Q51)))</f>
        <v>0</v>
      </c>
      <c r="CI51" s="132"/>
      <c r="CJ51" s="133" t="str">
        <f>IFERROR(CI51/CG51,"-")</f>
        <v>-</v>
      </c>
      <c r="CK51" s="134"/>
      <c r="CL51" s="135" t="str">
        <f>IFERROR(CK51/CG51,"-")</f>
        <v>-</v>
      </c>
      <c r="CM51" s="136"/>
      <c r="CN51" s="136"/>
      <c r="CO51" s="136"/>
      <c r="CP51" s="137">
        <v>0</v>
      </c>
      <c r="CQ51" s="138">
        <v>0</v>
      </c>
      <c r="CR51" s="138"/>
      <c r="CS51" s="138"/>
      <c r="CT51" s="139" t="str">
        <f>IF(AND(CR51=0,CS51=0),"",IF(AND(CR51&lt;=100000,CS51&lt;=100000),"",IF(CR51/CQ51&gt;0.7,"男高",IF(CS51/CQ51&gt;0.7,"女高",""))))</f>
        <v/>
      </c>
    </row>
    <row r="52" spans="1:99">
      <c r="A52" s="78">
        <f>AC52</f>
        <v>2.6566666666667</v>
      </c>
      <c r="B52" s="184" t="s">
        <v>168</v>
      </c>
      <c r="C52" s="184" t="s">
        <v>58</v>
      </c>
      <c r="D52" s="184"/>
      <c r="E52" s="184" t="s">
        <v>59</v>
      </c>
      <c r="F52" s="184" t="s">
        <v>60</v>
      </c>
      <c r="G52" s="184" t="s">
        <v>61</v>
      </c>
      <c r="H52" s="87" t="s">
        <v>94</v>
      </c>
      <c r="I52" s="87" t="s">
        <v>85</v>
      </c>
      <c r="J52" s="186" t="s">
        <v>166</v>
      </c>
      <c r="K52" s="176">
        <v>300000</v>
      </c>
      <c r="L52" s="79">
        <v>29</v>
      </c>
      <c r="M52" s="79">
        <v>0</v>
      </c>
      <c r="N52" s="79">
        <v>104</v>
      </c>
      <c r="O52" s="88">
        <v>12</v>
      </c>
      <c r="P52" s="89">
        <v>0</v>
      </c>
      <c r="Q52" s="90">
        <f>O52+P52</f>
        <v>12</v>
      </c>
      <c r="R52" s="80">
        <f>IFERROR(Q52/N52,"-")</f>
        <v>0.11538461538462</v>
      </c>
      <c r="S52" s="79">
        <v>1</v>
      </c>
      <c r="T52" s="79">
        <v>5</v>
      </c>
      <c r="U52" s="80">
        <f>IFERROR(T52/(Q52),"-")</f>
        <v>0.41666666666667</v>
      </c>
      <c r="V52" s="81">
        <f>IFERROR(K52/SUM(Q52:Q53),"-")</f>
        <v>14285.714285714</v>
      </c>
      <c r="W52" s="82">
        <v>3</v>
      </c>
      <c r="X52" s="80">
        <f>IF(Q52=0,"-",W52/Q52)</f>
        <v>0.25</v>
      </c>
      <c r="Y52" s="181">
        <v>481000</v>
      </c>
      <c r="Z52" s="182">
        <f>IFERROR(Y52/Q52,"-")</f>
        <v>40083.333333333</v>
      </c>
      <c r="AA52" s="182">
        <f>IFERROR(Y52/W52,"-")</f>
        <v>160333.33333333</v>
      </c>
      <c r="AB52" s="176">
        <f>SUM(Y52:Y53)-SUM(K52:K53)</f>
        <v>497000</v>
      </c>
      <c r="AC52" s="83">
        <f>SUM(Y52:Y53)/SUM(K52:K53)</f>
        <v>2.6566666666667</v>
      </c>
      <c r="AD52" s="77"/>
      <c r="AE52" s="91"/>
      <c r="AF52" s="92">
        <f>IF(Q52=0,"",IF(AE52=0,"",(AE52/Q52)))</f>
        <v>0</v>
      </c>
      <c r="AG52" s="91"/>
      <c r="AH52" s="93" t="str">
        <f>IFERROR(AG52/AE52,"-")</f>
        <v>-</v>
      </c>
      <c r="AI52" s="94"/>
      <c r="AJ52" s="95" t="str">
        <f>IFERROR(AI52/AE52,"-")</f>
        <v>-</v>
      </c>
      <c r="AK52" s="96"/>
      <c r="AL52" s="96"/>
      <c r="AM52" s="96"/>
      <c r="AN52" s="97"/>
      <c r="AO52" s="98">
        <f>IF(Q52=0,"",IF(AN52=0,"",(AN52/Q52)))</f>
        <v>0</v>
      </c>
      <c r="AP52" s="97"/>
      <c r="AQ52" s="99" t="str">
        <f>IFERROR(AP52/AN52,"-")</f>
        <v>-</v>
      </c>
      <c r="AR52" s="100"/>
      <c r="AS52" s="101" t="str">
        <f>IFERROR(AR52/AN52,"-")</f>
        <v>-</v>
      </c>
      <c r="AT52" s="102"/>
      <c r="AU52" s="102"/>
      <c r="AV52" s="102"/>
      <c r="AW52" s="103">
        <v>1</v>
      </c>
      <c r="AX52" s="104">
        <f>IF(Q52=0,"",IF(AW52=0,"",(AW52/Q52)))</f>
        <v>0.083333333333333</v>
      </c>
      <c r="AY52" s="103"/>
      <c r="AZ52" s="105">
        <f>IFERROR(AY52/AW52,"-")</f>
        <v>0</v>
      </c>
      <c r="BA52" s="106"/>
      <c r="BB52" s="107">
        <f>IFERROR(BA52/AW52,"-")</f>
        <v>0</v>
      </c>
      <c r="BC52" s="108"/>
      <c r="BD52" s="108"/>
      <c r="BE52" s="108"/>
      <c r="BF52" s="109">
        <v>6</v>
      </c>
      <c r="BG52" s="110">
        <f>IF(Q52=0,"",IF(BF52=0,"",(BF52/Q52)))</f>
        <v>0.5</v>
      </c>
      <c r="BH52" s="109">
        <v>1</v>
      </c>
      <c r="BI52" s="111">
        <f>IFERROR(BH52/BF52,"-")</f>
        <v>0.16666666666667</v>
      </c>
      <c r="BJ52" s="112">
        <v>9000</v>
      </c>
      <c r="BK52" s="113">
        <f>IFERROR(BJ52/BF52,"-")</f>
        <v>1500</v>
      </c>
      <c r="BL52" s="114"/>
      <c r="BM52" s="114"/>
      <c r="BN52" s="114">
        <v>1</v>
      </c>
      <c r="BO52" s="116">
        <v>2</v>
      </c>
      <c r="BP52" s="117">
        <f>IF(Q52=0,"",IF(BO52=0,"",(BO52/Q52)))</f>
        <v>0.16666666666667</v>
      </c>
      <c r="BQ52" s="118">
        <v>1</v>
      </c>
      <c r="BR52" s="119">
        <f>IFERROR(BQ52/BO52,"-")</f>
        <v>0.5</v>
      </c>
      <c r="BS52" s="120">
        <v>5000</v>
      </c>
      <c r="BT52" s="121">
        <f>IFERROR(BS52/BO52,"-")</f>
        <v>2500</v>
      </c>
      <c r="BU52" s="122">
        <v>1</v>
      </c>
      <c r="BV52" s="122"/>
      <c r="BW52" s="122"/>
      <c r="BX52" s="123">
        <v>2</v>
      </c>
      <c r="BY52" s="124">
        <f>IF(Q52=0,"",IF(BX52=0,"",(BX52/Q52)))</f>
        <v>0.16666666666667</v>
      </c>
      <c r="BZ52" s="125"/>
      <c r="CA52" s="126">
        <f>IFERROR(BZ52/BX52,"-")</f>
        <v>0</v>
      </c>
      <c r="CB52" s="127"/>
      <c r="CC52" s="128">
        <f>IFERROR(CB52/BX52,"-")</f>
        <v>0</v>
      </c>
      <c r="CD52" s="129"/>
      <c r="CE52" s="129"/>
      <c r="CF52" s="129"/>
      <c r="CG52" s="130">
        <v>1</v>
      </c>
      <c r="CH52" s="131">
        <f>IF(Q52=0,"",IF(CG52=0,"",(CG52/Q52)))</f>
        <v>0.083333333333333</v>
      </c>
      <c r="CI52" s="132">
        <v>1</v>
      </c>
      <c r="CJ52" s="133">
        <f>IFERROR(CI52/CG52,"-")</f>
        <v>1</v>
      </c>
      <c r="CK52" s="134">
        <v>467000</v>
      </c>
      <c r="CL52" s="135">
        <f>IFERROR(CK52/CG52,"-")</f>
        <v>467000</v>
      </c>
      <c r="CM52" s="136"/>
      <c r="CN52" s="136"/>
      <c r="CO52" s="136">
        <v>1</v>
      </c>
      <c r="CP52" s="137">
        <v>3</v>
      </c>
      <c r="CQ52" s="138">
        <v>481000</v>
      </c>
      <c r="CR52" s="138">
        <v>467000</v>
      </c>
      <c r="CS52" s="138"/>
      <c r="CT52" s="139" t="str">
        <f>IF(AND(CR52=0,CS52=0),"",IF(AND(CR52&lt;=100000,CS52&lt;=100000),"",IF(CR52/CQ52&gt;0.7,"男高",IF(CS52/CQ52&gt;0.7,"女高",""))))</f>
        <v>男高</v>
      </c>
    </row>
    <row r="53" spans="1:99">
      <c r="A53" s="78"/>
      <c r="B53" s="184" t="s">
        <v>169</v>
      </c>
      <c r="C53" s="184" t="s">
        <v>58</v>
      </c>
      <c r="D53" s="184"/>
      <c r="E53" s="184" t="s">
        <v>59</v>
      </c>
      <c r="F53" s="184" t="s">
        <v>60</v>
      </c>
      <c r="G53" s="184" t="s">
        <v>74</v>
      </c>
      <c r="H53" s="87"/>
      <c r="I53" s="87"/>
      <c r="J53" s="87"/>
      <c r="K53" s="176"/>
      <c r="L53" s="79">
        <v>42</v>
      </c>
      <c r="M53" s="79">
        <v>33</v>
      </c>
      <c r="N53" s="79">
        <v>10</v>
      </c>
      <c r="O53" s="88">
        <v>9</v>
      </c>
      <c r="P53" s="89">
        <v>0</v>
      </c>
      <c r="Q53" s="90">
        <f>O53+P53</f>
        <v>9</v>
      </c>
      <c r="R53" s="80">
        <f>IFERROR(Q53/N53,"-")</f>
        <v>0.9</v>
      </c>
      <c r="S53" s="79">
        <v>1</v>
      </c>
      <c r="T53" s="79">
        <v>3</v>
      </c>
      <c r="U53" s="80">
        <f>IFERROR(T53/(Q53),"-")</f>
        <v>0.33333333333333</v>
      </c>
      <c r="V53" s="81"/>
      <c r="W53" s="82">
        <v>3</v>
      </c>
      <c r="X53" s="80">
        <f>IF(Q53=0,"-",W53/Q53)</f>
        <v>0.33333333333333</v>
      </c>
      <c r="Y53" s="181">
        <v>316000</v>
      </c>
      <c r="Z53" s="182">
        <f>IFERROR(Y53/Q53,"-")</f>
        <v>35111.111111111</v>
      </c>
      <c r="AA53" s="182">
        <f>IFERROR(Y53/W53,"-")</f>
        <v>105333.33333333</v>
      </c>
      <c r="AB53" s="176"/>
      <c r="AC53" s="83"/>
      <c r="AD53" s="77"/>
      <c r="AE53" s="91"/>
      <c r="AF53" s="92">
        <f>IF(Q53=0,"",IF(AE53=0,"",(AE53/Q53)))</f>
        <v>0</v>
      </c>
      <c r="AG53" s="91"/>
      <c r="AH53" s="93" t="str">
        <f>IFERROR(AG53/AE53,"-")</f>
        <v>-</v>
      </c>
      <c r="AI53" s="94"/>
      <c r="AJ53" s="95" t="str">
        <f>IFERROR(AI53/AE53,"-")</f>
        <v>-</v>
      </c>
      <c r="AK53" s="96"/>
      <c r="AL53" s="96"/>
      <c r="AM53" s="96"/>
      <c r="AN53" s="97">
        <v>1</v>
      </c>
      <c r="AO53" s="98">
        <f>IF(Q53=0,"",IF(AN53=0,"",(AN53/Q53)))</f>
        <v>0.11111111111111</v>
      </c>
      <c r="AP53" s="97"/>
      <c r="AQ53" s="99">
        <f>IFERROR(AP53/AN53,"-")</f>
        <v>0</v>
      </c>
      <c r="AR53" s="100"/>
      <c r="AS53" s="101">
        <f>IFERROR(AR53/AN53,"-")</f>
        <v>0</v>
      </c>
      <c r="AT53" s="102"/>
      <c r="AU53" s="102"/>
      <c r="AV53" s="102"/>
      <c r="AW53" s="103"/>
      <c r="AX53" s="104">
        <f>IF(Q53=0,"",IF(AW53=0,"",(AW53/Q53)))</f>
        <v>0</v>
      </c>
      <c r="AY53" s="103"/>
      <c r="AZ53" s="105" t="str">
        <f>IFERROR(AY53/AW53,"-")</f>
        <v>-</v>
      </c>
      <c r="BA53" s="106"/>
      <c r="BB53" s="107" t="str">
        <f>IFERROR(BA53/AW53,"-")</f>
        <v>-</v>
      </c>
      <c r="BC53" s="108"/>
      <c r="BD53" s="108"/>
      <c r="BE53" s="108"/>
      <c r="BF53" s="109">
        <v>1</v>
      </c>
      <c r="BG53" s="110">
        <f>IF(Q53=0,"",IF(BF53=0,"",(BF53/Q53)))</f>
        <v>0.11111111111111</v>
      </c>
      <c r="BH53" s="109"/>
      <c r="BI53" s="111">
        <f>IFERROR(BH53/BF53,"-")</f>
        <v>0</v>
      </c>
      <c r="BJ53" s="112"/>
      <c r="BK53" s="113">
        <f>IFERROR(BJ53/BF53,"-")</f>
        <v>0</v>
      </c>
      <c r="BL53" s="114"/>
      <c r="BM53" s="114"/>
      <c r="BN53" s="114"/>
      <c r="BO53" s="116">
        <v>5</v>
      </c>
      <c r="BP53" s="117">
        <f>IF(Q53=0,"",IF(BO53=0,"",(BO53/Q53)))</f>
        <v>0.55555555555556</v>
      </c>
      <c r="BQ53" s="118">
        <v>2</v>
      </c>
      <c r="BR53" s="119">
        <f>IFERROR(BQ53/BO53,"-")</f>
        <v>0.4</v>
      </c>
      <c r="BS53" s="120">
        <v>12000</v>
      </c>
      <c r="BT53" s="121">
        <f>IFERROR(BS53/BO53,"-")</f>
        <v>2400</v>
      </c>
      <c r="BU53" s="122">
        <v>1</v>
      </c>
      <c r="BV53" s="122">
        <v>1</v>
      </c>
      <c r="BW53" s="122"/>
      <c r="BX53" s="123">
        <v>1</v>
      </c>
      <c r="BY53" s="124">
        <f>IF(Q53=0,"",IF(BX53=0,"",(BX53/Q53)))</f>
        <v>0.11111111111111</v>
      </c>
      <c r="BZ53" s="125">
        <v>1</v>
      </c>
      <c r="CA53" s="126">
        <f>IFERROR(BZ53/BX53,"-")</f>
        <v>1</v>
      </c>
      <c r="CB53" s="127">
        <v>304000</v>
      </c>
      <c r="CC53" s="128">
        <f>IFERROR(CB53/BX53,"-")</f>
        <v>304000</v>
      </c>
      <c r="CD53" s="129"/>
      <c r="CE53" s="129"/>
      <c r="CF53" s="129">
        <v>1</v>
      </c>
      <c r="CG53" s="130">
        <v>1</v>
      </c>
      <c r="CH53" s="131">
        <f>IF(Q53=0,"",IF(CG53=0,"",(CG53/Q53)))</f>
        <v>0.11111111111111</v>
      </c>
      <c r="CI53" s="132"/>
      <c r="CJ53" s="133">
        <f>IFERROR(CI53/CG53,"-")</f>
        <v>0</v>
      </c>
      <c r="CK53" s="134"/>
      <c r="CL53" s="135">
        <f>IFERROR(CK53/CG53,"-")</f>
        <v>0</v>
      </c>
      <c r="CM53" s="136"/>
      <c r="CN53" s="136"/>
      <c r="CO53" s="136"/>
      <c r="CP53" s="137">
        <v>3</v>
      </c>
      <c r="CQ53" s="138">
        <v>316000</v>
      </c>
      <c r="CR53" s="138">
        <v>304000</v>
      </c>
      <c r="CS53" s="138"/>
      <c r="CT53" s="139" t="str">
        <f>IF(AND(CR53=0,CS53=0),"",IF(AND(CR53&lt;=100000,CS53&lt;=100000),"",IF(CR53/CQ53&gt;0.7,"男高",IF(CS53/CQ53&gt;0.7,"女高",""))))</f>
        <v>男高</v>
      </c>
    </row>
    <row r="54" spans="1:99">
      <c r="A54" s="78">
        <f>AC54</f>
        <v>3.1333333333333</v>
      </c>
      <c r="B54" s="184" t="s">
        <v>170</v>
      </c>
      <c r="C54" s="184" t="s">
        <v>58</v>
      </c>
      <c r="D54" s="184"/>
      <c r="E54" s="184" t="s">
        <v>148</v>
      </c>
      <c r="F54" s="184" t="s">
        <v>149</v>
      </c>
      <c r="G54" s="184" t="s">
        <v>61</v>
      </c>
      <c r="H54" s="87" t="s">
        <v>171</v>
      </c>
      <c r="I54" s="87" t="s">
        <v>85</v>
      </c>
      <c r="J54" s="87" t="s">
        <v>172</v>
      </c>
      <c r="K54" s="176">
        <v>225000</v>
      </c>
      <c r="L54" s="79">
        <v>16</v>
      </c>
      <c r="M54" s="79">
        <v>0</v>
      </c>
      <c r="N54" s="79">
        <v>63</v>
      </c>
      <c r="O54" s="88">
        <v>5</v>
      </c>
      <c r="P54" s="89">
        <v>0</v>
      </c>
      <c r="Q54" s="90">
        <f>O54+P54</f>
        <v>5</v>
      </c>
      <c r="R54" s="80">
        <f>IFERROR(Q54/N54,"-")</f>
        <v>0.079365079365079</v>
      </c>
      <c r="S54" s="79">
        <v>0</v>
      </c>
      <c r="T54" s="79">
        <v>3</v>
      </c>
      <c r="U54" s="80">
        <f>IFERROR(T54/(Q54),"-")</f>
        <v>0.6</v>
      </c>
      <c r="V54" s="81">
        <f>IFERROR(K54/SUM(Q54:Q55),"-")</f>
        <v>11250</v>
      </c>
      <c r="W54" s="82">
        <v>1</v>
      </c>
      <c r="X54" s="80">
        <f>IF(Q54=0,"-",W54/Q54)</f>
        <v>0.2</v>
      </c>
      <c r="Y54" s="181">
        <v>3000</v>
      </c>
      <c r="Z54" s="182">
        <f>IFERROR(Y54/Q54,"-")</f>
        <v>600</v>
      </c>
      <c r="AA54" s="182">
        <f>IFERROR(Y54/W54,"-")</f>
        <v>3000</v>
      </c>
      <c r="AB54" s="176">
        <f>SUM(Y54:Y55)-SUM(K54:K55)</f>
        <v>480000</v>
      </c>
      <c r="AC54" s="83">
        <f>SUM(Y54:Y55)/SUM(K54:K55)</f>
        <v>3.1333333333333</v>
      </c>
      <c r="AD54" s="77"/>
      <c r="AE54" s="91"/>
      <c r="AF54" s="92">
        <f>IF(Q54=0,"",IF(AE54=0,"",(AE54/Q54)))</f>
        <v>0</v>
      </c>
      <c r="AG54" s="91"/>
      <c r="AH54" s="93" t="str">
        <f>IFERROR(AG54/AE54,"-")</f>
        <v>-</v>
      </c>
      <c r="AI54" s="94"/>
      <c r="AJ54" s="95" t="str">
        <f>IFERROR(AI54/AE54,"-")</f>
        <v>-</v>
      </c>
      <c r="AK54" s="96"/>
      <c r="AL54" s="96"/>
      <c r="AM54" s="96"/>
      <c r="AN54" s="97">
        <v>1</v>
      </c>
      <c r="AO54" s="98">
        <f>IF(Q54=0,"",IF(AN54=0,"",(AN54/Q54)))</f>
        <v>0.2</v>
      </c>
      <c r="AP54" s="97"/>
      <c r="AQ54" s="99">
        <f>IFERROR(AP54/AN54,"-")</f>
        <v>0</v>
      </c>
      <c r="AR54" s="100"/>
      <c r="AS54" s="101">
        <f>IFERROR(AR54/AN54,"-")</f>
        <v>0</v>
      </c>
      <c r="AT54" s="102"/>
      <c r="AU54" s="102"/>
      <c r="AV54" s="102"/>
      <c r="AW54" s="103">
        <v>1</v>
      </c>
      <c r="AX54" s="104">
        <f>IF(Q54=0,"",IF(AW54=0,"",(AW54/Q54)))</f>
        <v>0.2</v>
      </c>
      <c r="AY54" s="103"/>
      <c r="AZ54" s="105">
        <f>IFERROR(AY54/AW54,"-")</f>
        <v>0</v>
      </c>
      <c r="BA54" s="106"/>
      <c r="BB54" s="107">
        <f>IFERROR(BA54/AW54,"-")</f>
        <v>0</v>
      </c>
      <c r="BC54" s="108"/>
      <c r="BD54" s="108"/>
      <c r="BE54" s="108"/>
      <c r="BF54" s="109"/>
      <c r="BG54" s="110">
        <f>IF(Q54=0,"",IF(BF54=0,"",(BF54/Q54)))</f>
        <v>0</v>
      </c>
      <c r="BH54" s="109"/>
      <c r="BI54" s="111" t="str">
        <f>IFERROR(BH54/BF54,"-")</f>
        <v>-</v>
      </c>
      <c r="BJ54" s="112"/>
      <c r="BK54" s="113" t="str">
        <f>IFERROR(BJ54/BF54,"-")</f>
        <v>-</v>
      </c>
      <c r="BL54" s="114"/>
      <c r="BM54" s="114"/>
      <c r="BN54" s="114"/>
      <c r="BO54" s="116">
        <v>3</v>
      </c>
      <c r="BP54" s="117">
        <f>IF(Q54=0,"",IF(BO54=0,"",(BO54/Q54)))</f>
        <v>0.6</v>
      </c>
      <c r="BQ54" s="118">
        <v>1</v>
      </c>
      <c r="BR54" s="119">
        <f>IFERROR(BQ54/BO54,"-")</f>
        <v>0.33333333333333</v>
      </c>
      <c r="BS54" s="120">
        <v>3000</v>
      </c>
      <c r="BT54" s="121">
        <f>IFERROR(BS54/BO54,"-")</f>
        <v>1000</v>
      </c>
      <c r="BU54" s="122">
        <v>1</v>
      </c>
      <c r="BV54" s="122"/>
      <c r="BW54" s="122"/>
      <c r="BX54" s="123"/>
      <c r="BY54" s="124">
        <f>IF(Q54=0,"",IF(BX54=0,"",(BX54/Q54)))</f>
        <v>0</v>
      </c>
      <c r="BZ54" s="125"/>
      <c r="CA54" s="126" t="str">
        <f>IFERROR(BZ54/BX54,"-")</f>
        <v>-</v>
      </c>
      <c r="CB54" s="127"/>
      <c r="CC54" s="128" t="str">
        <f>IFERROR(CB54/BX54,"-")</f>
        <v>-</v>
      </c>
      <c r="CD54" s="129"/>
      <c r="CE54" s="129"/>
      <c r="CF54" s="129"/>
      <c r="CG54" s="130"/>
      <c r="CH54" s="131">
        <f>IF(Q54=0,"",IF(CG54=0,"",(CG54/Q54)))</f>
        <v>0</v>
      </c>
      <c r="CI54" s="132"/>
      <c r="CJ54" s="133" t="str">
        <f>IFERROR(CI54/CG54,"-")</f>
        <v>-</v>
      </c>
      <c r="CK54" s="134"/>
      <c r="CL54" s="135" t="str">
        <f>IFERROR(CK54/CG54,"-")</f>
        <v>-</v>
      </c>
      <c r="CM54" s="136"/>
      <c r="CN54" s="136"/>
      <c r="CO54" s="136"/>
      <c r="CP54" s="137">
        <v>1</v>
      </c>
      <c r="CQ54" s="138">
        <v>3000</v>
      </c>
      <c r="CR54" s="138">
        <v>3000</v>
      </c>
      <c r="CS54" s="138"/>
      <c r="CT54" s="139" t="str">
        <f>IF(AND(CR54=0,CS54=0),"",IF(AND(CR54&lt;=100000,CS54&lt;=100000),"",IF(CR54/CQ54&gt;0.7,"男高",IF(CS54/CQ54&gt;0.7,"女高",""))))</f>
        <v/>
      </c>
    </row>
    <row r="55" spans="1:99">
      <c r="A55" s="78"/>
      <c r="B55" s="184" t="s">
        <v>173</v>
      </c>
      <c r="C55" s="184" t="s">
        <v>58</v>
      </c>
      <c r="D55" s="184"/>
      <c r="E55" s="184" t="s">
        <v>148</v>
      </c>
      <c r="F55" s="184" t="s">
        <v>149</v>
      </c>
      <c r="G55" s="184" t="s">
        <v>74</v>
      </c>
      <c r="H55" s="87"/>
      <c r="I55" s="87"/>
      <c r="J55" s="87"/>
      <c r="K55" s="176"/>
      <c r="L55" s="79">
        <v>80</v>
      </c>
      <c r="M55" s="79">
        <v>52</v>
      </c>
      <c r="N55" s="79">
        <v>45</v>
      </c>
      <c r="O55" s="88">
        <v>15</v>
      </c>
      <c r="P55" s="89">
        <v>0</v>
      </c>
      <c r="Q55" s="90">
        <f>O55+P55</f>
        <v>15</v>
      </c>
      <c r="R55" s="80">
        <f>IFERROR(Q55/N55,"-")</f>
        <v>0.33333333333333</v>
      </c>
      <c r="S55" s="79">
        <v>3</v>
      </c>
      <c r="T55" s="79">
        <v>3</v>
      </c>
      <c r="U55" s="80">
        <f>IFERROR(T55/(Q55),"-")</f>
        <v>0.2</v>
      </c>
      <c r="V55" s="81"/>
      <c r="W55" s="82">
        <v>5</v>
      </c>
      <c r="X55" s="80">
        <f>IF(Q55=0,"-",W55/Q55)</f>
        <v>0.33333333333333</v>
      </c>
      <c r="Y55" s="181">
        <v>702000</v>
      </c>
      <c r="Z55" s="182">
        <f>IFERROR(Y55/Q55,"-")</f>
        <v>46800</v>
      </c>
      <c r="AA55" s="182">
        <f>IFERROR(Y55/W55,"-")</f>
        <v>140400</v>
      </c>
      <c r="AB55" s="176"/>
      <c r="AC55" s="83"/>
      <c r="AD55" s="77"/>
      <c r="AE55" s="91">
        <v>2</v>
      </c>
      <c r="AF55" s="92">
        <f>IF(Q55=0,"",IF(AE55=0,"",(AE55/Q55)))</f>
        <v>0.13333333333333</v>
      </c>
      <c r="AG55" s="91"/>
      <c r="AH55" s="93">
        <f>IFERROR(AG55/AE55,"-")</f>
        <v>0</v>
      </c>
      <c r="AI55" s="94"/>
      <c r="AJ55" s="95">
        <f>IFERROR(AI55/AE55,"-")</f>
        <v>0</v>
      </c>
      <c r="AK55" s="96"/>
      <c r="AL55" s="96"/>
      <c r="AM55" s="96"/>
      <c r="AN55" s="97"/>
      <c r="AO55" s="98">
        <f>IF(Q55=0,"",IF(AN55=0,"",(AN55/Q55)))</f>
        <v>0</v>
      </c>
      <c r="AP55" s="97"/>
      <c r="AQ55" s="99" t="str">
        <f>IFERROR(AP55/AN55,"-")</f>
        <v>-</v>
      </c>
      <c r="AR55" s="100"/>
      <c r="AS55" s="101" t="str">
        <f>IFERROR(AR55/AN55,"-")</f>
        <v>-</v>
      </c>
      <c r="AT55" s="102"/>
      <c r="AU55" s="102"/>
      <c r="AV55" s="102"/>
      <c r="AW55" s="103">
        <v>1</v>
      </c>
      <c r="AX55" s="104">
        <f>IF(Q55=0,"",IF(AW55=0,"",(AW55/Q55)))</f>
        <v>0.066666666666667</v>
      </c>
      <c r="AY55" s="103"/>
      <c r="AZ55" s="105">
        <f>IFERROR(AY55/AW55,"-")</f>
        <v>0</v>
      </c>
      <c r="BA55" s="106"/>
      <c r="BB55" s="107">
        <f>IFERROR(BA55/AW55,"-")</f>
        <v>0</v>
      </c>
      <c r="BC55" s="108"/>
      <c r="BD55" s="108"/>
      <c r="BE55" s="108"/>
      <c r="BF55" s="109">
        <v>2</v>
      </c>
      <c r="BG55" s="110">
        <f>IF(Q55=0,"",IF(BF55=0,"",(BF55/Q55)))</f>
        <v>0.13333333333333</v>
      </c>
      <c r="BH55" s="109">
        <v>1</v>
      </c>
      <c r="BI55" s="111">
        <f>IFERROR(BH55/BF55,"-")</f>
        <v>0.5</v>
      </c>
      <c r="BJ55" s="112">
        <v>3000</v>
      </c>
      <c r="BK55" s="113">
        <f>IFERROR(BJ55/BF55,"-")</f>
        <v>1500</v>
      </c>
      <c r="BL55" s="114">
        <v>1</v>
      </c>
      <c r="BM55" s="114"/>
      <c r="BN55" s="114"/>
      <c r="BO55" s="116">
        <v>5</v>
      </c>
      <c r="BP55" s="117">
        <f>IF(Q55=0,"",IF(BO55=0,"",(BO55/Q55)))</f>
        <v>0.33333333333333</v>
      </c>
      <c r="BQ55" s="118">
        <v>2</v>
      </c>
      <c r="BR55" s="119">
        <f>IFERROR(BQ55/BO55,"-")</f>
        <v>0.4</v>
      </c>
      <c r="BS55" s="120">
        <v>11000</v>
      </c>
      <c r="BT55" s="121">
        <f>IFERROR(BS55/BO55,"-")</f>
        <v>2200</v>
      </c>
      <c r="BU55" s="122">
        <v>2</v>
      </c>
      <c r="BV55" s="122"/>
      <c r="BW55" s="122"/>
      <c r="BX55" s="123">
        <v>4</v>
      </c>
      <c r="BY55" s="124">
        <f>IF(Q55=0,"",IF(BX55=0,"",(BX55/Q55)))</f>
        <v>0.26666666666667</v>
      </c>
      <c r="BZ55" s="125">
        <v>1</v>
      </c>
      <c r="CA55" s="126">
        <f>IFERROR(BZ55/BX55,"-")</f>
        <v>0.25</v>
      </c>
      <c r="CB55" s="127">
        <v>685000</v>
      </c>
      <c r="CC55" s="128">
        <f>IFERROR(CB55/BX55,"-")</f>
        <v>171250</v>
      </c>
      <c r="CD55" s="129"/>
      <c r="CE55" s="129"/>
      <c r="CF55" s="129">
        <v>1</v>
      </c>
      <c r="CG55" s="130">
        <v>1</v>
      </c>
      <c r="CH55" s="131">
        <f>IF(Q55=0,"",IF(CG55=0,"",(CG55/Q55)))</f>
        <v>0.066666666666667</v>
      </c>
      <c r="CI55" s="132">
        <v>1</v>
      </c>
      <c r="CJ55" s="133">
        <f>IFERROR(CI55/CG55,"-")</f>
        <v>1</v>
      </c>
      <c r="CK55" s="134">
        <v>3000</v>
      </c>
      <c r="CL55" s="135">
        <f>IFERROR(CK55/CG55,"-")</f>
        <v>3000</v>
      </c>
      <c r="CM55" s="136">
        <v>1</v>
      </c>
      <c r="CN55" s="136"/>
      <c r="CO55" s="136"/>
      <c r="CP55" s="137">
        <v>5</v>
      </c>
      <c r="CQ55" s="138">
        <v>702000</v>
      </c>
      <c r="CR55" s="138">
        <v>685000</v>
      </c>
      <c r="CS55" s="138"/>
      <c r="CT55" s="139" t="str">
        <f>IF(AND(CR55=0,CS55=0),"",IF(AND(CR55&lt;=100000,CS55&lt;=100000),"",IF(CR55/CQ55&gt;0.7,"男高",IF(CS55/CQ55&gt;0.7,"女高",""))))</f>
        <v>男高</v>
      </c>
    </row>
    <row r="56" spans="1:99">
      <c r="A56" s="78">
        <f>AC56</f>
        <v>0</v>
      </c>
      <c r="B56" s="184" t="s">
        <v>174</v>
      </c>
      <c r="C56" s="184" t="s">
        <v>58</v>
      </c>
      <c r="D56" s="184"/>
      <c r="E56" s="184" t="s">
        <v>59</v>
      </c>
      <c r="F56" s="184" t="s">
        <v>60</v>
      </c>
      <c r="G56" s="184" t="s">
        <v>61</v>
      </c>
      <c r="H56" s="87" t="s">
        <v>99</v>
      </c>
      <c r="I56" s="87" t="s">
        <v>85</v>
      </c>
      <c r="J56" s="185" t="s">
        <v>175</v>
      </c>
      <c r="K56" s="176">
        <v>130000</v>
      </c>
      <c r="L56" s="79">
        <v>2</v>
      </c>
      <c r="M56" s="79">
        <v>0</v>
      </c>
      <c r="N56" s="79">
        <v>28</v>
      </c>
      <c r="O56" s="88">
        <v>0</v>
      </c>
      <c r="P56" s="89">
        <v>0</v>
      </c>
      <c r="Q56" s="90">
        <f>O56+P56</f>
        <v>0</v>
      </c>
      <c r="R56" s="80">
        <f>IFERROR(Q56/N56,"-")</f>
        <v>0</v>
      </c>
      <c r="S56" s="79">
        <v>0</v>
      </c>
      <c r="T56" s="79">
        <v>0</v>
      </c>
      <c r="U56" s="80" t="str">
        <f>IFERROR(T56/(Q56),"-")</f>
        <v>-</v>
      </c>
      <c r="V56" s="81">
        <f>IFERROR(K56/SUM(Q56:Q57),"-")</f>
        <v>43333.333333333</v>
      </c>
      <c r="W56" s="82">
        <v>0</v>
      </c>
      <c r="X56" s="80" t="str">
        <f>IF(Q56=0,"-",W56/Q56)</f>
        <v>-</v>
      </c>
      <c r="Y56" s="181">
        <v>0</v>
      </c>
      <c r="Z56" s="182" t="str">
        <f>IFERROR(Y56/Q56,"-")</f>
        <v>-</v>
      </c>
      <c r="AA56" s="182" t="str">
        <f>IFERROR(Y56/W56,"-")</f>
        <v>-</v>
      </c>
      <c r="AB56" s="176">
        <f>SUM(Y56:Y57)-SUM(K56:K57)</f>
        <v>-130000</v>
      </c>
      <c r="AC56" s="83">
        <f>SUM(Y56:Y57)/SUM(K56:K57)</f>
        <v>0</v>
      </c>
      <c r="AD56" s="77"/>
      <c r="AE56" s="91"/>
      <c r="AF56" s="92" t="str">
        <f>IF(Q56=0,"",IF(AE56=0,"",(AE56/Q56)))</f>
        <v/>
      </c>
      <c r="AG56" s="91"/>
      <c r="AH56" s="93" t="str">
        <f>IFERROR(AG56/AE56,"-")</f>
        <v>-</v>
      </c>
      <c r="AI56" s="94"/>
      <c r="AJ56" s="95" t="str">
        <f>IFERROR(AI56/AE56,"-")</f>
        <v>-</v>
      </c>
      <c r="AK56" s="96"/>
      <c r="AL56" s="96"/>
      <c r="AM56" s="96"/>
      <c r="AN56" s="97"/>
      <c r="AO56" s="98" t="str">
        <f>IF(Q56=0,"",IF(AN56=0,"",(AN56/Q56)))</f>
        <v/>
      </c>
      <c r="AP56" s="97"/>
      <c r="AQ56" s="99" t="str">
        <f>IFERROR(AP56/AN56,"-")</f>
        <v>-</v>
      </c>
      <c r="AR56" s="100"/>
      <c r="AS56" s="101" t="str">
        <f>IFERROR(AR56/AN56,"-")</f>
        <v>-</v>
      </c>
      <c r="AT56" s="102"/>
      <c r="AU56" s="102"/>
      <c r="AV56" s="102"/>
      <c r="AW56" s="103"/>
      <c r="AX56" s="104" t="str">
        <f>IF(Q56=0,"",IF(AW56=0,"",(AW56/Q56)))</f>
        <v/>
      </c>
      <c r="AY56" s="103"/>
      <c r="AZ56" s="105" t="str">
        <f>IFERROR(AY56/AW56,"-")</f>
        <v>-</v>
      </c>
      <c r="BA56" s="106"/>
      <c r="BB56" s="107" t="str">
        <f>IFERROR(BA56/AW56,"-")</f>
        <v>-</v>
      </c>
      <c r="BC56" s="108"/>
      <c r="BD56" s="108"/>
      <c r="BE56" s="108"/>
      <c r="BF56" s="109"/>
      <c r="BG56" s="110" t="str">
        <f>IF(Q56=0,"",IF(BF56=0,"",(BF56/Q56)))</f>
        <v/>
      </c>
      <c r="BH56" s="109"/>
      <c r="BI56" s="111" t="str">
        <f>IFERROR(BH56/BF56,"-")</f>
        <v>-</v>
      </c>
      <c r="BJ56" s="112"/>
      <c r="BK56" s="113" t="str">
        <f>IFERROR(BJ56/BF56,"-")</f>
        <v>-</v>
      </c>
      <c r="BL56" s="114"/>
      <c r="BM56" s="114"/>
      <c r="BN56" s="114"/>
      <c r="BO56" s="116"/>
      <c r="BP56" s="117" t="str">
        <f>IF(Q56=0,"",IF(BO56=0,"",(BO56/Q56)))</f>
        <v/>
      </c>
      <c r="BQ56" s="118"/>
      <c r="BR56" s="119" t="str">
        <f>IFERROR(BQ56/BO56,"-")</f>
        <v>-</v>
      </c>
      <c r="BS56" s="120"/>
      <c r="BT56" s="121" t="str">
        <f>IFERROR(BS56/BO56,"-")</f>
        <v>-</v>
      </c>
      <c r="BU56" s="122"/>
      <c r="BV56" s="122"/>
      <c r="BW56" s="122"/>
      <c r="BX56" s="123"/>
      <c r="BY56" s="124" t="str">
        <f>IF(Q56=0,"",IF(BX56=0,"",(BX56/Q56)))</f>
        <v/>
      </c>
      <c r="BZ56" s="125"/>
      <c r="CA56" s="126" t="str">
        <f>IFERROR(BZ56/BX56,"-")</f>
        <v>-</v>
      </c>
      <c r="CB56" s="127"/>
      <c r="CC56" s="128" t="str">
        <f>IFERROR(CB56/BX56,"-")</f>
        <v>-</v>
      </c>
      <c r="CD56" s="129"/>
      <c r="CE56" s="129"/>
      <c r="CF56" s="129"/>
      <c r="CG56" s="130"/>
      <c r="CH56" s="131" t="str">
        <f>IF(Q56=0,"",IF(CG56=0,"",(CG56/Q56)))</f>
        <v/>
      </c>
      <c r="CI56" s="132"/>
      <c r="CJ56" s="133" t="str">
        <f>IFERROR(CI56/CG56,"-")</f>
        <v>-</v>
      </c>
      <c r="CK56" s="134"/>
      <c r="CL56" s="135" t="str">
        <f>IFERROR(CK56/CG56,"-")</f>
        <v>-</v>
      </c>
      <c r="CM56" s="136"/>
      <c r="CN56" s="136"/>
      <c r="CO56" s="136"/>
      <c r="CP56" s="137">
        <v>0</v>
      </c>
      <c r="CQ56" s="138">
        <v>0</v>
      </c>
      <c r="CR56" s="138"/>
      <c r="CS56" s="138"/>
      <c r="CT56" s="139" t="str">
        <f>IF(AND(CR56=0,CS56=0),"",IF(AND(CR56&lt;=100000,CS56&lt;=100000),"",IF(CR56/CQ56&gt;0.7,"男高",IF(CS56/CQ56&gt;0.7,"女高",""))))</f>
        <v/>
      </c>
    </row>
    <row r="57" spans="1:99">
      <c r="A57" s="78"/>
      <c r="B57" s="184" t="s">
        <v>176</v>
      </c>
      <c r="C57" s="184" t="s">
        <v>58</v>
      </c>
      <c r="D57" s="184"/>
      <c r="E57" s="184" t="s">
        <v>59</v>
      </c>
      <c r="F57" s="184" t="s">
        <v>60</v>
      </c>
      <c r="G57" s="184" t="s">
        <v>74</v>
      </c>
      <c r="H57" s="87"/>
      <c r="I57" s="87"/>
      <c r="J57" s="87"/>
      <c r="K57" s="176"/>
      <c r="L57" s="79">
        <v>9</v>
      </c>
      <c r="M57" s="79">
        <v>9</v>
      </c>
      <c r="N57" s="79">
        <v>4</v>
      </c>
      <c r="O57" s="88">
        <v>3</v>
      </c>
      <c r="P57" s="89">
        <v>0</v>
      </c>
      <c r="Q57" s="90">
        <f>O57+P57</f>
        <v>3</v>
      </c>
      <c r="R57" s="80">
        <f>IFERROR(Q57/N57,"-")</f>
        <v>0.75</v>
      </c>
      <c r="S57" s="79">
        <v>0</v>
      </c>
      <c r="T57" s="79">
        <v>0</v>
      </c>
      <c r="U57" s="80">
        <f>IFERROR(T57/(Q57),"-")</f>
        <v>0</v>
      </c>
      <c r="V57" s="81"/>
      <c r="W57" s="82">
        <v>0</v>
      </c>
      <c r="X57" s="80">
        <f>IF(Q57=0,"-",W57/Q57)</f>
        <v>0</v>
      </c>
      <c r="Y57" s="181">
        <v>0</v>
      </c>
      <c r="Z57" s="182">
        <f>IFERROR(Y57/Q57,"-")</f>
        <v>0</v>
      </c>
      <c r="AA57" s="182" t="str">
        <f>IFERROR(Y57/W57,"-")</f>
        <v>-</v>
      </c>
      <c r="AB57" s="176"/>
      <c r="AC57" s="83"/>
      <c r="AD57" s="77"/>
      <c r="AE57" s="91"/>
      <c r="AF57" s="92">
        <f>IF(Q57=0,"",IF(AE57=0,"",(AE57/Q57)))</f>
        <v>0</v>
      </c>
      <c r="AG57" s="91"/>
      <c r="AH57" s="93" t="str">
        <f>IFERROR(AG57/AE57,"-")</f>
        <v>-</v>
      </c>
      <c r="AI57" s="94"/>
      <c r="AJ57" s="95" t="str">
        <f>IFERROR(AI57/AE57,"-")</f>
        <v>-</v>
      </c>
      <c r="AK57" s="96"/>
      <c r="AL57" s="96"/>
      <c r="AM57" s="96"/>
      <c r="AN57" s="97"/>
      <c r="AO57" s="98">
        <f>IF(Q57=0,"",IF(AN57=0,"",(AN57/Q57)))</f>
        <v>0</v>
      </c>
      <c r="AP57" s="97"/>
      <c r="AQ57" s="99" t="str">
        <f>IFERROR(AP57/AN57,"-")</f>
        <v>-</v>
      </c>
      <c r="AR57" s="100"/>
      <c r="AS57" s="101" t="str">
        <f>IFERROR(AR57/AN57,"-")</f>
        <v>-</v>
      </c>
      <c r="AT57" s="102"/>
      <c r="AU57" s="102"/>
      <c r="AV57" s="102"/>
      <c r="AW57" s="103"/>
      <c r="AX57" s="104">
        <f>IF(Q57=0,"",IF(AW57=0,"",(AW57/Q57)))</f>
        <v>0</v>
      </c>
      <c r="AY57" s="103"/>
      <c r="AZ57" s="105" t="str">
        <f>IFERROR(AY57/AW57,"-")</f>
        <v>-</v>
      </c>
      <c r="BA57" s="106"/>
      <c r="BB57" s="107" t="str">
        <f>IFERROR(BA57/AW57,"-")</f>
        <v>-</v>
      </c>
      <c r="BC57" s="108"/>
      <c r="BD57" s="108"/>
      <c r="BE57" s="108"/>
      <c r="BF57" s="109"/>
      <c r="BG57" s="110">
        <f>IF(Q57=0,"",IF(BF57=0,"",(BF57/Q57)))</f>
        <v>0</v>
      </c>
      <c r="BH57" s="109"/>
      <c r="BI57" s="111" t="str">
        <f>IFERROR(BH57/BF57,"-")</f>
        <v>-</v>
      </c>
      <c r="BJ57" s="112"/>
      <c r="BK57" s="113" t="str">
        <f>IFERROR(BJ57/BF57,"-")</f>
        <v>-</v>
      </c>
      <c r="BL57" s="114"/>
      <c r="BM57" s="114"/>
      <c r="BN57" s="114"/>
      <c r="BO57" s="116"/>
      <c r="BP57" s="117">
        <f>IF(Q57=0,"",IF(BO57=0,"",(BO57/Q57)))</f>
        <v>0</v>
      </c>
      <c r="BQ57" s="118"/>
      <c r="BR57" s="119" t="str">
        <f>IFERROR(BQ57/BO57,"-")</f>
        <v>-</v>
      </c>
      <c r="BS57" s="120"/>
      <c r="BT57" s="121" t="str">
        <f>IFERROR(BS57/BO57,"-")</f>
        <v>-</v>
      </c>
      <c r="BU57" s="122"/>
      <c r="BV57" s="122"/>
      <c r="BW57" s="122"/>
      <c r="BX57" s="123">
        <v>3</v>
      </c>
      <c r="BY57" s="124">
        <f>IF(Q57=0,"",IF(BX57=0,"",(BX57/Q57)))</f>
        <v>1</v>
      </c>
      <c r="BZ57" s="125"/>
      <c r="CA57" s="126">
        <f>IFERROR(BZ57/BX57,"-")</f>
        <v>0</v>
      </c>
      <c r="CB57" s="127"/>
      <c r="CC57" s="128">
        <f>IFERROR(CB57/BX57,"-")</f>
        <v>0</v>
      </c>
      <c r="CD57" s="129"/>
      <c r="CE57" s="129"/>
      <c r="CF57" s="129"/>
      <c r="CG57" s="130"/>
      <c r="CH57" s="131">
        <f>IF(Q57=0,"",IF(CG57=0,"",(CG57/Q57)))</f>
        <v>0</v>
      </c>
      <c r="CI57" s="132"/>
      <c r="CJ57" s="133" t="str">
        <f>IFERROR(CI57/CG57,"-")</f>
        <v>-</v>
      </c>
      <c r="CK57" s="134"/>
      <c r="CL57" s="135" t="str">
        <f>IFERROR(CK57/CG57,"-")</f>
        <v>-</v>
      </c>
      <c r="CM57" s="136"/>
      <c r="CN57" s="136"/>
      <c r="CO57" s="136"/>
      <c r="CP57" s="137">
        <v>0</v>
      </c>
      <c r="CQ57" s="138">
        <v>0</v>
      </c>
      <c r="CR57" s="138"/>
      <c r="CS57" s="138"/>
      <c r="CT57" s="139" t="str">
        <f>IF(AND(CR57=0,CS57=0),"",IF(AND(CR57&lt;=100000,CS57&lt;=100000),"",IF(CR57/CQ57&gt;0.7,"男高",IF(CS57/CQ57&gt;0.7,"女高",""))))</f>
        <v/>
      </c>
    </row>
    <row r="58" spans="1:99">
      <c r="A58" s="78">
        <f>AC58</f>
        <v>0.38461538461538</v>
      </c>
      <c r="B58" s="184" t="s">
        <v>177</v>
      </c>
      <c r="C58" s="184" t="s">
        <v>58</v>
      </c>
      <c r="D58" s="184"/>
      <c r="E58" s="184" t="s">
        <v>148</v>
      </c>
      <c r="F58" s="184" t="s">
        <v>149</v>
      </c>
      <c r="G58" s="184" t="s">
        <v>61</v>
      </c>
      <c r="H58" s="87" t="s">
        <v>99</v>
      </c>
      <c r="I58" s="87" t="s">
        <v>85</v>
      </c>
      <c r="J58" s="186" t="s">
        <v>166</v>
      </c>
      <c r="K58" s="176">
        <v>130000</v>
      </c>
      <c r="L58" s="79">
        <v>12</v>
      </c>
      <c r="M58" s="79">
        <v>0</v>
      </c>
      <c r="N58" s="79">
        <v>31</v>
      </c>
      <c r="O58" s="88">
        <v>5</v>
      </c>
      <c r="P58" s="89">
        <v>0</v>
      </c>
      <c r="Q58" s="90">
        <f>O58+P58</f>
        <v>5</v>
      </c>
      <c r="R58" s="80">
        <f>IFERROR(Q58/N58,"-")</f>
        <v>0.16129032258065</v>
      </c>
      <c r="S58" s="79">
        <v>0</v>
      </c>
      <c r="T58" s="79">
        <v>3</v>
      </c>
      <c r="U58" s="80">
        <f>IFERROR(T58/(Q58),"-")</f>
        <v>0.6</v>
      </c>
      <c r="V58" s="81">
        <f>IFERROR(K58/SUM(Q58:Q59),"-")</f>
        <v>14444.444444444</v>
      </c>
      <c r="W58" s="82">
        <v>1</v>
      </c>
      <c r="X58" s="80">
        <f>IF(Q58=0,"-",W58/Q58)</f>
        <v>0.2</v>
      </c>
      <c r="Y58" s="181">
        <v>4000</v>
      </c>
      <c r="Z58" s="182">
        <f>IFERROR(Y58/Q58,"-")</f>
        <v>800</v>
      </c>
      <c r="AA58" s="182">
        <f>IFERROR(Y58/W58,"-")</f>
        <v>4000</v>
      </c>
      <c r="AB58" s="176">
        <f>SUM(Y58:Y59)-SUM(K58:K59)</f>
        <v>-80000</v>
      </c>
      <c r="AC58" s="83">
        <f>SUM(Y58:Y59)/SUM(K58:K59)</f>
        <v>0.38461538461538</v>
      </c>
      <c r="AD58" s="77"/>
      <c r="AE58" s="91"/>
      <c r="AF58" s="92">
        <f>IF(Q58=0,"",IF(AE58=0,"",(AE58/Q58)))</f>
        <v>0</v>
      </c>
      <c r="AG58" s="91"/>
      <c r="AH58" s="93" t="str">
        <f>IFERROR(AG58/AE58,"-")</f>
        <v>-</v>
      </c>
      <c r="AI58" s="94"/>
      <c r="AJ58" s="95" t="str">
        <f>IFERROR(AI58/AE58,"-")</f>
        <v>-</v>
      </c>
      <c r="AK58" s="96"/>
      <c r="AL58" s="96"/>
      <c r="AM58" s="96"/>
      <c r="AN58" s="97"/>
      <c r="AO58" s="98">
        <f>IF(Q58=0,"",IF(AN58=0,"",(AN58/Q58)))</f>
        <v>0</v>
      </c>
      <c r="AP58" s="97"/>
      <c r="AQ58" s="99" t="str">
        <f>IFERROR(AP58/AN58,"-")</f>
        <v>-</v>
      </c>
      <c r="AR58" s="100"/>
      <c r="AS58" s="101" t="str">
        <f>IFERROR(AR58/AN58,"-")</f>
        <v>-</v>
      </c>
      <c r="AT58" s="102"/>
      <c r="AU58" s="102"/>
      <c r="AV58" s="102"/>
      <c r="AW58" s="103"/>
      <c r="AX58" s="104">
        <f>IF(Q58=0,"",IF(AW58=0,"",(AW58/Q58)))</f>
        <v>0</v>
      </c>
      <c r="AY58" s="103"/>
      <c r="AZ58" s="105" t="str">
        <f>IFERROR(AY58/AW58,"-")</f>
        <v>-</v>
      </c>
      <c r="BA58" s="106"/>
      <c r="BB58" s="107" t="str">
        <f>IFERROR(BA58/AW58,"-")</f>
        <v>-</v>
      </c>
      <c r="BC58" s="108"/>
      <c r="BD58" s="108"/>
      <c r="BE58" s="108"/>
      <c r="BF58" s="109">
        <v>2</v>
      </c>
      <c r="BG58" s="110">
        <f>IF(Q58=0,"",IF(BF58=0,"",(BF58/Q58)))</f>
        <v>0.4</v>
      </c>
      <c r="BH58" s="109"/>
      <c r="BI58" s="111">
        <f>IFERROR(BH58/BF58,"-")</f>
        <v>0</v>
      </c>
      <c r="BJ58" s="112"/>
      <c r="BK58" s="113">
        <f>IFERROR(BJ58/BF58,"-")</f>
        <v>0</v>
      </c>
      <c r="BL58" s="114"/>
      <c r="BM58" s="114"/>
      <c r="BN58" s="114"/>
      <c r="BO58" s="116">
        <v>3</v>
      </c>
      <c r="BP58" s="117">
        <f>IF(Q58=0,"",IF(BO58=0,"",(BO58/Q58)))</f>
        <v>0.6</v>
      </c>
      <c r="BQ58" s="118">
        <v>1</v>
      </c>
      <c r="BR58" s="119">
        <f>IFERROR(BQ58/BO58,"-")</f>
        <v>0.33333333333333</v>
      </c>
      <c r="BS58" s="120">
        <v>4000</v>
      </c>
      <c r="BT58" s="121">
        <f>IFERROR(BS58/BO58,"-")</f>
        <v>1333.3333333333</v>
      </c>
      <c r="BU58" s="122"/>
      <c r="BV58" s="122">
        <v>1</v>
      </c>
      <c r="BW58" s="122"/>
      <c r="BX58" s="123"/>
      <c r="BY58" s="124">
        <f>IF(Q58=0,"",IF(BX58=0,"",(BX58/Q58)))</f>
        <v>0</v>
      </c>
      <c r="BZ58" s="125"/>
      <c r="CA58" s="126" t="str">
        <f>IFERROR(BZ58/BX58,"-")</f>
        <v>-</v>
      </c>
      <c r="CB58" s="127"/>
      <c r="CC58" s="128" t="str">
        <f>IFERROR(CB58/BX58,"-")</f>
        <v>-</v>
      </c>
      <c r="CD58" s="129"/>
      <c r="CE58" s="129"/>
      <c r="CF58" s="129"/>
      <c r="CG58" s="130"/>
      <c r="CH58" s="131">
        <f>IF(Q58=0,"",IF(CG58=0,"",(CG58/Q58)))</f>
        <v>0</v>
      </c>
      <c r="CI58" s="132"/>
      <c r="CJ58" s="133" t="str">
        <f>IFERROR(CI58/CG58,"-")</f>
        <v>-</v>
      </c>
      <c r="CK58" s="134"/>
      <c r="CL58" s="135" t="str">
        <f>IFERROR(CK58/CG58,"-")</f>
        <v>-</v>
      </c>
      <c r="CM58" s="136"/>
      <c r="CN58" s="136"/>
      <c r="CO58" s="136"/>
      <c r="CP58" s="137">
        <v>1</v>
      </c>
      <c r="CQ58" s="138">
        <v>4000</v>
      </c>
      <c r="CR58" s="138">
        <v>4000</v>
      </c>
      <c r="CS58" s="138"/>
      <c r="CT58" s="139" t="str">
        <f>IF(AND(CR58=0,CS58=0),"",IF(AND(CR58&lt;=100000,CS58&lt;=100000),"",IF(CR58/CQ58&gt;0.7,"男高",IF(CS58/CQ58&gt;0.7,"女高",""))))</f>
        <v/>
      </c>
    </row>
    <row r="59" spans="1:99">
      <c r="A59" s="78"/>
      <c r="B59" s="184" t="s">
        <v>178</v>
      </c>
      <c r="C59" s="184" t="s">
        <v>58</v>
      </c>
      <c r="D59" s="184"/>
      <c r="E59" s="184" t="s">
        <v>148</v>
      </c>
      <c r="F59" s="184" t="s">
        <v>149</v>
      </c>
      <c r="G59" s="184" t="s">
        <v>74</v>
      </c>
      <c r="H59" s="87"/>
      <c r="I59" s="87"/>
      <c r="J59" s="87"/>
      <c r="K59" s="176"/>
      <c r="L59" s="79">
        <v>23</v>
      </c>
      <c r="M59" s="79">
        <v>15</v>
      </c>
      <c r="N59" s="79">
        <v>10</v>
      </c>
      <c r="O59" s="88">
        <v>4</v>
      </c>
      <c r="P59" s="89">
        <v>0</v>
      </c>
      <c r="Q59" s="90">
        <f>O59+P59</f>
        <v>4</v>
      </c>
      <c r="R59" s="80">
        <f>IFERROR(Q59/N59,"-")</f>
        <v>0.4</v>
      </c>
      <c r="S59" s="79">
        <v>2</v>
      </c>
      <c r="T59" s="79">
        <v>2</v>
      </c>
      <c r="U59" s="80">
        <f>IFERROR(T59/(Q59),"-")</f>
        <v>0.5</v>
      </c>
      <c r="V59" s="81"/>
      <c r="W59" s="82">
        <v>2</v>
      </c>
      <c r="X59" s="80">
        <f>IF(Q59=0,"-",W59/Q59)</f>
        <v>0.5</v>
      </c>
      <c r="Y59" s="181">
        <v>46000</v>
      </c>
      <c r="Z59" s="182">
        <f>IFERROR(Y59/Q59,"-")</f>
        <v>11500</v>
      </c>
      <c r="AA59" s="182">
        <f>IFERROR(Y59/W59,"-")</f>
        <v>23000</v>
      </c>
      <c r="AB59" s="176"/>
      <c r="AC59" s="83"/>
      <c r="AD59" s="77"/>
      <c r="AE59" s="91"/>
      <c r="AF59" s="92">
        <f>IF(Q59=0,"",IF(AE59=0,"",(AE59/Q59)))</f>
        <v>0</v>
      </c>
      <c r="AG59" s="91"/>
      <c r="AH59" s="93" t="str">
        <f>IFERROR(AG59/AE59,"-")</f>
        <v>-</v>
      </c>
      <c r="AI59" s="94"/>
      <c r="AJ59" s="95" t="str">
        <f>IFERROR(AI59/AE59,"-")</f>
        <v>-</v>
      </c>
      <c r="AK59" s="96"/>
      <c r="AL59" s="96"/>
      <c r="AM59" s="96"/>
      <c r="AN59" s="97"/>
      <c r="AO59" s="98">
        <f>IF(Q59=0,"",IF(AN59=0,"",(AN59/Q59)))</f>
        <v>0</v>
      </c>
      <c r="AP59" s="97"/>
      <c r="AQ59" s="99" t="str">
        <f>IFERROR(AP59/AN59,"-")</f>
        <v>-</v>
      </c>
      <c r="AR59" s="100"/>
      <c r="AS59" s="101" t="str">
        <f>IFERROR(AR59/AN59,"-")</f>
        <v>-</v>
      </c>
      <c r="AT59" s="102"/>
      <c r="AU59" s="102"/>
      <c r="AV59" s="102"/>
      <c r="AW59" s="103">
        <v>1</v>
      </c>
      <c r="AX59" s="104">
        <f>IF(Q59=0,"",IF(AW59=0,"",(AW59/Q59)))</f>
        <v>0.25</v>
      </c>
      <c r="AY59" s="103">
        <v>1</v>
      </c>
      <c r="AZ59" s="105">
        <f>IFERROR(AY59/AW59,"-")</f>
        <v>1</v>
      </c>
      <c r="BA59" s="106">
        <v>2000</v>
      </c>
      <c r="BB59" s="107">
        <f>IFERROR(BA59/AW59,"-")</f>
        <v>2000</v>
      </c>
      <c r="BC59" s="108">
        <v>1</v>
      </c>
      <c r="BD59" s="108"/>
      <c r="BE59" s="108"/>
      <c r="BF59" s="109">
        <v>1</v>
      </c>
      <c r="BG59" s="110">
        <f>IF(Q59=0,"",IF(BF59=0,"",(BF59/Q59)))</f>
        <v>0.25</v>
      </c>
      <c r="BH59" s="109"/>
      <c r="BI59" s="111">
        <f>IFERROR(BH59/BF59,"-")</f>
        <v>0</v>
      </c>
      <c r="BJ59" s="112"/>
      <c r="BK59" s="113">
        <f>IFERROR(BJ59/BF59,"-")</f>
        <v>0</v>
      </c>
      <c r="BL59" s="114"/>
      <c r="BM59" s="114"/>
      <c r="BN59" s="114"/>
      <c r="BO59" s="116">
        <v>1</v>
      </c>
      <c r="BP59" s="117">
        <f>IF(Q59=0,"",IF(BO59=0,"",(BO59/Q59)))</f>
        <v>0.25</v>
      </c>
      <c r="BQ59" s="118">
        <v>1</v>
      </c>
      <c r="BR59" s="119">
        <f>IFERROR(BQ59/BO59,"-")</f>
        <v>1</v>
      </c>
      <c r="BS59" s="120">
        <v>44000</v>
      </c>
      <c r="BT59" s="121">
        <f>IFERROR(BS59/BO59,"-")</f>
        <v>44000</v>
      </c>
      <c r="BU59" s="122"/>
      <c r="BV59" s="122"/>
      <c r="BW59" s="122">
        <v>1</v>
      </c>
      <c r="BX59" s="123"/>
      <c r="BY59" s="124">
        <f>IF(Q59=0,"",IF(BX59=0,"",(BX59/Q59)))</f>
        <v>0</v>
      </c>
      <c r="BZ59" s="125"/>
      <c r="CA59" s="126" t="str">
        <f>IFERROR(BZ59/BX59,"-")</f>
        <v>-</v>
      </c>
      <c r="CB59" s="127"/>
      <c r="CC59" s="128" t="str">
        <f>IFERROR(CB59/BX59,"-")</f>
        <v>-</v>
      </c>
      <c r="CD59" s="129"/>
      <c r="CE59" s="129"/>
      <c r="CF59" s="129"/>
      <c r="CG59" s="130">
        <v>1</v>
      </c>
      <c r="CH59" s="131">
        <f>IF(Q59=0,"",IF(CG59=0,"",(CG59/Q59)))</f>
        <v>0.25</v>
      </c>
      <c r="CI59" s="132"/>
      <c r="CJ59" s="133">
        <f>IFERROR(CI59/CG59,"-")</f>
        <v>0</v>
      </c>
      <c r="CK59" s="134"/>
      <c r="CL59" s="135">
        <f>IFERROR(CK59/CG59,"-")</f>
        <v>0</v>
      </c>
      <c r="CM59" s="136"/>
      <c r="CN59" s="136"/>
      <c r="CO59" s="136"/>
      <c r="CP59" s="137">
        <v>2</v>
      </c>
      <c r="CQ59" s="138">
        <v>46000</v>
      </c>
      <c r="CR59" s="138">
        <v>44000</v>
      </c>
      <c r="CS59" s="138"/>
      <c r="CT59" s="139" t="str">
        <f>IF(AND(CR59=0,CS59=0),"",IF(AND(CR59&lt;=100000,CS59&lt;=100000),"",IF(CR59/CQ59&gt;0.7,"男高",IF(CS59/CQ59&gt;0.7,"女高",""))))</f>
        <v/>
      </c>
    </row>
    <row r="60" spans="1:99">
      <c r="A60" s="78">
        <f>AC60</f>
        <v>3.5916666666667</v>
      </c>
      <c r="B60" s="184" t="s">
        <v>179</v>
      </c>
      <c r="C60" s="184" t="s">
        <v>58</v>
      </c>
      <c r="D60" s="184"/>
      <c r="E60" s="184" t="s">
        <v>59</v>
      </c>
      <c r="F60" s="184" t="s">
        <v>60</v>
      </c>
      <c r="G60" s="184" t="s">
        <v>61</v>
      </c>
      <c r="H60" s="87" t="s">
        <v>180</v>
      </c>
      <c r="I60" s="87" t="s">
        <v>63</v>
      </c>
      <c r="J60" s="87" t="s">
        <v>181</v>
      </c>
      <c r="K60" s="176">
        <v>120000</v>
      </c>
      <c r="L60" s="79">
        <v>10</v>
      </c>
      <c r="M60" s="79">
        <v>0</v>
      </c>
      <c r="N60" s="79">
        <v>47</v>
      </c>
      <c r="O60" s="88">
        <v>4</v>
      </c>
      <c r="P60" s="89">
        <v>0</v>
      </c>
      <c r="Q60" s="90">
        <f>O60+P60</f>
        <v>4</v>
      </c>
      <c r="R60" s="80">
        <f>IFERROR(Q60/N60,"-")</f>
        <v>0.085106382978723</v>
      </c>
      <c r="S60" s="79">
        <v>1</v>
      </c>
      <c r="T60" s="79">
        <v>2</v>
      </c>
      <c r="U60" s="80">
        <f>IFERROR(T60/(Q60),"-")</f>
        <v>0.5</v>
      </c>
      <c r="V60" s="81">
        <f>IFERROR(K60/SUM(Q60:Q61),"-")</f>
        <v>10909.090909091</v>
      </c>
      <c r="W60" s="82">
        <v>2</v>
      </c>
      <c r="X60" s="80">
        <f>IF(Q60=0,"-",W60/Q60)</f>
        <v>0.5</v>
      </c>
      <c r="Y60" s="181">
        <v>134000</v>
      </c>
      <c r="Z60" s="182">
        <f>IFERROR(Y60/Q60,"-")</f>
        <v>33500</v>
      </c>
      <c r="AA60" s="182">
        <f>IFERROR(Y60/W60,"-")</f>
        <v>67000</v>
      </c>
      <c r="AB60" s="176">
        <f>SUM(Y60:Y61)-SUM(K60:K61)</f>
        <v>311000</v>
      </c>
      <c r="AC60" s="83">
        <f>SUM(Y60:Y61)/SUM(K60:K61)</f>
        <v>3.5916666666667</v>
      </c>
      <c r="AD60" s="77"/>
      <c r="AE60" s="91"/>
      <c r="AF60" s="92">
        <f>IF(Q60=0,"",IF(AE60=0,"",(AE60/Q60)))</f>
        <v>0</v>
      </c>
      <c r="AG60" s="91"/>
      <c r="AH60" s="93" t="str">
        <f>IFERROR(AG60/AE60,"-")</f>
        <v>-</v>
      </c>
      <c r="AI60" s="94"/>
      <c r="AJ60" s="95" t="str">
        <f>IFERROR(AI60/AE60,"-")</f>
        <v>-</v>
      </c>
      <c r="AK60" s="96"/>
      <c r="AL60" s="96"/>
      <c r="AM60" s="96"/>
      <c r="AN60" s="97"/>
      <c r="AO60" s="98">
        <f>IF(Q60=0,"",IF(AN60=0,"",(AN60/Q60)))</f>
        <v>0</v>
      </c>
      <c r="AP60" s="97"/>
      <c r="AQ60" s="99" t="str">
        <f>IFERROR(AP60/AN60,"-")</f>
        <v>-</v>
      </c>
      <c r="AR60" s="100"/>
      <c r="AS60" s="101" t="str">
        <f>IFERROR(AR60/AN60,"-")</f>
        <v>-</v>
      </c>
      <c r="AT60" s="102"/>
      <c r="AU60" s="102"/>
      <c r="AV60" s="102"/>
      <c r="AW60" s="103"/>
      <c r="AX60" s="104">
        <f>IF(Q60=0,"",IF(AW60=0,"",(AW60/Q60)))</f>
        <v>0</v>
      </c>
      <c r="AY60" s="103"/>
      <c r="AZ60" s="105" t="str">
        <f>IFERROR(AY60/AW60,"-")</f>
        <v>-</v>
      </c>
      <c r="BA60" s="106"/>
      <c r="BB60" s="107" t="str">
        <f>IFERROR(BA60/AW60,"-")</f>
        <v>-</v>
      </c>
      <c r="BC60" s="108"/>
      <c r="BD60" s="108"/>
      <c r="BE60" s="108"/>
      <c r="BF60" s="109">
        <v>1</v>
      </c>
      <c r="BG60" s="110">
        <f>IF(Q60=0,"",IF(BF60=0,"",(BF60/Q60)))</f>
        <v>0.25</v>
      </c>
      <c r="BH60" s="109">
        <v>1</v>
      </c>
      <c r="BI60" s="111">
        <f>IFERROR(BH60/BF60,"-")</f>
        <v>1</v>
      </c>
      <c r="BJ60" s="112">
        <v>74000</v>
      </c>
      <c r="BK60" s="113">
        <f>IFERROR(BJ60/BF60,"-")</f>
        <v>74000</v>
      </c>
      <c r="BL60" s="114"/>
      <c r="BM60" s="114"/>
      <c r="BN60" s="114">
        <v>1</v>
      </c>
      <c r="BO60" s="116">
        <v>2</v>
      </c>
      <c r="BP60" s="117">
        <f>IF(Q60=0,"",IF(BO60=0,"",(BO60/Q60)))</f>
        <v>0.5</v>
      </c>
      <c r="BQ60" s="118"/>
      <c r="BR60" s="119">
        <f>IFERROR(BQ60/BO60,"-")</f>
        <v>0</v>
      </c>
      <c r="BS60" s="120"/>
      <c r="BT60" s="121">
        <f>IFERROR(BS60/BO60,"-")</f>
        <v>0</v>
      </c>
      <c r="BU60" s="122"/>
      <c r="BV60" s="122"/>
      <c r="BW60" s="122"/>
      <c r="BX60" s="123"/>
      <c r="BY60" s="124">
        <f>IF(Q60=0,"",IF(BX60=0,"",(BX60/Q60)))</f>
        <v>0</v>
      </c>
      <c r="BZ60" s="125"/>
      <c r="CA60" s="126" t="str">
        <f>IFERROR(BZ60/BX60,"-")</f>
        <v>-</v>
      </c>
      <c r="CB60" s="127"/>
      <c r="CC60" s="128" t="str">
        <f>IFERROR(CB60/BX60,"-")</f>
        <v>-</v>
      </c>
      <c r="CD60" s="129"/>
      <c r="CE60" s="129"/>
      <c r="CF60" s="129"/>
      <c r="CG60" s="130">
        <v>1</v>
      </c>
      <c r="CH60" s="131">
        <f>IF(Q60=0,"",IF(CG60=0,"",(CG60/Q60)))</f>
        <v>0.25</v>
      </c>
      <c r="CI60" s="132">
        <v>1</v>
      </c>
      <c r="CJ60" s="133">
        <f>IFERROR(CI60/CG60,"-")</f>
        <v>1</v>
      </c>
      <c r="CK60" s="134">
        <v>60000</v>
      </c>
      <c r="CL60" s="135">
        <f>IFERROR(CK60/CG60,"-")</f>
        <v>60000</v>
      </c>
      <c r="CM60" s="136"/>
      <c r="CN60" s="136"/>
      <c r="CO60" s="136">
        <v>1</v>
      </c>
      <c r="CP60" s="137">
        <v>2</v>
      </c>
      <c r="CQ60" s="138">
        <v>134000</v>
      </c>
      <c r="CR60" s="138">
        <v>74000</v>
      </c>
      <c r="CS60" s="138"/>
      <c r="CT60" s="139" t="str">
        <f>IF(AND(CR60=0,CS60=0),"",IF(AND(CR60&lt;=100000,CS60&lt;=100000),"",IF(CR60/CQ60&gt;0.7,"男高",IF(CS60/CQ60&gt;0.7,"女高",""))))</f>
        <v/>
      </c>
    </row>
    <row r="61" spans="1:99">
      <c r="A61" s="78"/>
      <c r="B61" s="184" t="s">
        <v>182</v>
      </c>
      <c r="C61" s="184" t="s">
        <v>58</v>
      </c>
      <c r="D61" s="184"/>
      <c r="E61" s="184" t="s">
        <v>59</v>
      </c>
      <c r="F61" s="184" t="s">
        <v>60</v>
      </c>
      <c r="G61" s="184" t="s">
        <v>74</v>
      </c>
      <c r="H61" s="87"/>
      <c r="I61" s="87"/>
      <c r="J61" s="87"/>
      <c r="K61" s="176"/>
      <c r="L61" s="79">
        <v>62</v>
      </c>
      <c r="M61" s="79">
        <v>36</v>
      </c>
      <c r="N61" s="79">
        <v>50</v>
      </c>
      <c r="O61" s="88">
        <v>7</v>
      </c>
      <c r="P61" s="89">
        <v>0</v>
      </c>
      <c r="Q61" s="90">
        <f>O61+P61</f>
        <v>7</v>
      </c>
      <c r="R61" s="80">
        <f>IFERROR(Q61/N61,"-")</f>
        <v>0.14</v>
      </c>
      <c r="S61" s="79">
        <v>2</v>
      </c>
      <c r="T61" s="79">
        <v>3</v>
      </c>
      <c r="U61" s="80">
        <f>IFERROR(T61/(Q61),"-")</f>
        <v>0.42857142857143</v>
      </c>
      <c r="V61" s="81"/>
      <c r="W61" s="82">
        <v>2</v>
      </c>
      <c r="X61" s="80">
        <f>IF(Q61=0,"-",W61/Q61)</f>
        <v>0.28571428571429</v>
      </c>
      <c r="Y61" s="181">
        <v>297000</v>
      </c>
      <c r="Z61" s="182">
        <f>IFERROR(Y61/Q61,"-")</f>
        <v>42428.571428571</v>
      </c>
      <c r="AA61" s="182">
        <f>IFERROR(Y61/W61,"-")</f>
        <v>148500</v>
      </c>
      <c r="AB61" s="176"/>
      <c r="AC61" s="83"/>
      <c r="AD61" s="77"/>
      <c r="AE61" s="91"/>
      <c r="AF61" s="92">
        <f>IF(Q61=0,"",IF(AE61=0,"",(AE61/Q61)))</f>
        <v>0</v>
      </c>
      <c r="AG61" s="91"/>
      <c r="AH61" s="93" t="str">
        <f>IFERROR(AG61/AE61,"-")</f>
        <v>-</v>
      </c>
      <c r="AI61" s="94"/>
      <c r="AJ61" s="95" t="str">
        <f>IFERROR(AI61/AE61,"-")</f>
        <v>-</v>
      </c>
      <c r="AK61" s="96"/>
      <c r="AL61" s="96"/>
      <c r="AM61" s="96"/>
      <c r="AN61" s="97"/>
      <c r="AO61" s="98">
        <f>IF(Q61=0,"",IF(AN61=0,"",(AN61/Q61)))</f>
        <v>0</v>
      </c>
      <c r="AP61" s="97"/>
      <c r="AQ61" s="99" t="str">
        <f>IFERROR(AP61/AN61,"-")</f>
        <v>-</v>
      </c>
      <c r="AR61" s="100"/>
      <c r="AS61" s="101" t="str">
        <f>IFERROR(AR61/AN61,"-")</f>
        <v>-</v>
      </c>
      <c r="AT61" s="102"/>
      <c r="AU61" s="102"/>
      <c r="AV61" s="102"/>
      <c r="AW61" s="103"/>
      <c r="AX61" s="104">
        <f>IF(Q61=0,"",IF(AW61=0,"",(AW61/Q61)))</f>
        <v>0</v>
      </c>
      <c r="AY61" s="103"/>
      <c r="AZ61" s="105" t="str">
        <f>IFERROR(AY61/AW61,"-")</f>
        <v>-</v>
      </c>
      <c r="BA61" s="106"/>
      <c r="BB61" s="107" t="str">
        <f>IFERROR(BA61/AW61,"-")</f>
        <v>-</v>
      </c>
      <c r="BC61" s="108"/>
      <c r="BD61" s="108"/>
      <c r="BE61" s="108"/>
      <c r="BF61" s="109">
        <v>1</v>
      </c>
      <c r="BG61" s="110">
        <f>IF(Q61=0,"",IF(BF61=0,"",(BF61/Q61)))</f>
        <v>0.14285714285714</v>
      </c>
      <c r="BH61" s="109"/>
      <c r="BI61" s="111">
        <f>IFERROR(BH61/BF61,"-")</f>
        <v>0</v>
      </c>
      <c r="BJ61" s="112"/>
      <c r="BK61" s="113">
        <f>IFERROR(BJ61/BF61,"-")</f>
        <v>0</v>
      </c>
      <c r="BL61" s="114"/>
      <c r="BM61" s="114"/>
      <c r="BN61" s="114"/>
      <c r="BO61" s="116">
        <v>4</v>
      </c>
      <c r="BP61" s="117">
        <f>IF(Q61=0,"",IF(BO61=0,"",(BO61/Q61)))</f>
        <v>0.57142857142857</v>
      </c>
      <c r="BQ61" s="118"/>
      <c r="BR61" s="119">
        <f>IFERROR(BQ61/BO61,"-")</f>
        <v>0</v>
      </c>
      <c r="BS61" s="120"/>
      <c r="BT61" s="121">
        <f>IFERROR(BS61/BO61,"-")</f>
        <v>0</v>
      </c>
      <c r="BU61" s="122"/>
      <c r="BV61" s="122"/>
      <c r="BW61" s="122"/>
      <c r="BX61" s="123">
        <v>2</v>
      </c>
      <c r="BY61" s="124">
        <f>IF(Q61=0,"",IF(BX61=0,"",(BX61/Q61)))</f>
        <v>0.28571428571429</v>
      </c>
      <c r="BZ61" s="125">
        <v>2</v>
      </c>
      <c r="CA61" s="126">
        <f>IFERROR(BZ61/BX61,"-")</f>
        <v>1</v>
      </c>
      <c r="CB61" s="127">
        <v>297000</v>
      </c>
      <c r="CC61" s="128">
        <f>IFERROR(CB61/BX61,"-")</f>
        <v>148500</v>
      </c>
      <c r="CD61" s="129"/>
      <c r="CE61" s="129">
        <v>1</v>
      </c>
      <c r="CF61" s="129">
        <v>1</v>
      </c>
      <c r="CG61" s="130"/>
      <c r="CH61" s="131">
        <f>IF(Q61=0,"",IF(CG61=0,"",(CG61/Q61)))</f>
        <v>0</v>
      </c>
      <c r="CI61" s="132"/>
      <c r="CJ61" s="133" t="str">
        <f>IFERROR(CI61/CG61,"-")</f>
        <v>-</v>
      </c>
      <c r="CK61" s="134"/>
      <c r="CL61" s="135" t="str">
        <f>IFERROR(CK61/CG61,"-")</f>
        <v>-</v>
      </c>
      <c r="CM61" s="136"/>
      <c r="CN61" s="136"/>
      <c r="CO61" s="136"/>
      <c r="CP61" s="137">
        <v>2</v>
      </c>
      <c r="CQ61" s="138">
        <v>297000</v>
      </c>
      <c r="CR61" s="138">
        <v>293000</v>
      </c>
      <c r="CS61" s="138"/>
      <c r="CT61" s="139" t="str">
        <f>IF(AND(CR61=0,CS61=0),"",IF(AND(CR61&lt;=100000,CS61&lt;=100000),"",IF(CR61/CQ61&gt;0.7,"男高",IF(CS61/CQ61&gt;0.7,"女高",""))))</f>
        <v>男高</v>
      </c>
    </row>
    <row r="62" spans="1:99">
      <c r="A62" s="78">
        <f>AC62</f>
        <v>0.13333333333333</v>
      </c>
      <c r="B62" s="184" t="s">
        <v>183</v>
      </c>
      <c r="C62" s="184" t="s">
        <v>58</v>
      </c>
      <c r="D62" s="184"/>
      <c r="E62" s="184" t="s">
        <v>148</v>
      </c>
      <c r="F62" s="184" t="s">
        <v>149</v>
      </c>
      <c r="G62" s="184" t="s">
        <v>61</v>
      </c>
      <c r="H62" s="87" t="s">
        <v>180</v>
      </c>
      <c r="I62" s="87" t="s">
        <v>63</v>
      </c>
      <c r="J62" s="186" t="s">
        <v>166</v>
      </c>
      <c r="K62" s="176">
        <v>120000</v>
      </c>
      <c r="L62" s="79">
        <v>9</v>
      </c>
      <c r="M62" s="79">
        <v>0</v>
      </c>
      <c r="N62" s="79">
        <v>60</v>
      </c>
      <c r="O62" s="88">
        <v>4</v>
      </c>
      <c r="P62" s="89">
        <v>0</v>
      </c>
      <c r="Q62" s="90">
        <f>O62+P62</f>
        <v>4</v>
      </c>
      <c r="R62" s="80">
        <f>IFERROR(Q62/N62,"-")</f>
        <v>0.066666666666667</v>
      </c>
      <c r="S62" s="79">
        <v>0</v>
      </c>
      <c r="T62" s="79">
        <v>0</v>
      </c>
      <c r="U62" s="80">
        <f>IFERROR(T62/(Q62),"-")</f>
        <v>0</v>
      </c>
      <c r="V62" s="81">
        <f>IFERROR(K62/SUM(Q62:Q63),"-")</f>
        <v>9230.7692307692</v>
      </c>
      <c r="W62" s="82">
        <v>0</v>
      </c>
      <c r="X62" s="80">
        <f>IF(Q62=0,"-",W62/Q62)</f>
        <v>0</v>
      </c>
      <c r="Y62" s="181">
        <v>0</v>
      </c>
      <c r="Z62" s="182">
        <f>IFERROR(Y62/Q62,"-")</f>
        <v>0</v>
      </c>
      <c r="AA62" s="182" t="str">
        <f>IFERROR(Y62/W62,"-")</f>
        <v>-</v>
      </c>
      <c r="AB62" s="176">
        <f>SUM(Y62:Y63)-SUM(K62:K63)</f>
        <v>-104000</v>
      </c>
      <c r="AC62" s="83">
        <f>SUM(Y62:Y63)/SUM(K62:K63)</f>
        <v>0.13333333333333</v>
      </c>
      <c r="AD62" s="77"/>
      <c r="AE62" s="91"/>
      <c r="AF62" s="92">
        <f>IF(Q62=0,"",IF(AE62=0,"",(AE62/Q62)))</f>
        <v>0</v>
      </c>
      <c r="AG62" s="91"/>
      <c r="AH62" s="93" t="str">
        <f>IFERROR(AG62/AE62,"-")</f>
        <v>-</v>
      </c>
      <c r="AI62" s="94"/>
      <c r="AJ62" s="95" t="str">
        <f>IFERROR(AI62/AE62,"-")</f>
        <v>-</v>
      </c>
      <c r="AK62" s="96"/>
      <c r="AL62" s="96"/>
      <c r="AM62" s="96"/>
      <c r="AN62" s="97"/>
      <c r="AO62" s="98">
        <f>IF(Q62=0,"",IF(AN62=0,"",(AN62/Q62)))</f>
        <v>0</v>
      </c>
      <c r="AP62" s="97"/>
      <c r="AQ62" s="99" t="str">
        <f>IFERROR(AP62/AN62,"-")</f>
        <v>-</v>
      </c>
      <c r="AR62" s="100"/>
      <c r="AS62" s="101" t="str">
        <f>IFERROR(AR62/AN62,"-")</f>
        <v>-</v>
      </c>
      <c r="AT62" s="102"/>
      <c r="AU62" s="102"/>
      <c r="AV62" s="102"/>
      <c r="AW62" s="103"/>
      <c r="AX62" s="104">
        <f>IF(Q62=0,"",IF(AW62=0,"",(AW62/Q62)))</f>
        <v>0</v>
      </c>
      <c r="AY62" s="103"/>
      <c r="AZ62" s="105" t="str">
        <f>IFERROR(AY62/AW62,"-")</f>
        <v>-</v>
      </c>
      <c r="BA62" s="106"/>
      <c r="BB62" s="107" t="str">
        <f>IFERROR(BA62/AW62,"-")</f>
        <v>-</v>
      </c>
      <c r="BC62" s="108"/>
      <c r="BD62" s="108"/>
      <c r="BE62" s="108"/>
      <c r="BF62" s="109">
        <v>1</v>
      </c>
      <c r="BG62" s="110">
        <f>IF(Q62=0,"",IF(BF62=0,"",(BF62/Q62)))</f>
        <v>0.25</v>
      </c>
      <c r="BH62" s="109"/>
      <c r="BI62" s="111">
        <f>IFERROR(BH62/BF62,"-")</f>
        <v>0</v>
      </c>
      <c r="BJ62" s="112"/>
      <c r="BK62" s="113">
        <f>IFERROR(BJ62/BF62,"-")</f>
        <v>0</v>
      </c>
      <c r="BL62" s="114"/>
      <c r="BM62" s="114"/>
      <c r="BN62" s="114"/>
      <c r="BO62" s="116">
        <v>2</v>
      </c>
      <c r="BP62" s="117">
        <f>IF(Q62=0,"",IF(BO62=0,"",(BO62/Q62)))</f>
        <v>0.5</v>
      </c>
      <c r="BQ62" s="118"/>
      <c r="BR62" s="119">
        <f>IFERROR(BQ62/BO62,"-")</f>
        <v>0</v>
      </c>
      <c r="BS62" s="120"/>
      <c r="BT62" s="121">
        <f>IFERROR(BS62/BO62,"-")</f>
        <v>0</v>
      </c>
      <c r="BU62" s="122"/>
      <c r="BV62" s="122"/>
      <c r="BW62" s="122"/>
      <c r="BX62" s="123">
        <v>1</v>
      </c>
      <c r="BY62" s="124">
        <f>IF(Q62=0,"",IF(BX62=0,"",(BX62/Q62)))</f>
        <v>0.25</v>
      </c>
      <c r="BZ62" s="125"/>
      <c r="CA62" s="126">
        <f>IFERROR(BZ62/BX62,"-")</f>
        <v>0</v>
      </c>
      <c r="CB62" s="127"/>
      <c r="CC62" s="128">
        <f>IFERROR(CB62/BX62,"-")</f>
        <v>0</v>
      </c>
      <c r="CD62" s="129"/>
      <c r="CE62" s="129"/>
      <c r="CF62" s="129"/>
      <c r="CG62" s="130"/>
      <c r="CH62" s="131">
        <f>IF(Q62=0,"",IF(CG62=0,"",(CG62/Q62)))</f>
        <v>0</v>
      </c>
      <c r="CI62" s="132"/>
      <c r="CJ62" s="133" t="str">
        <f>IFERROR(CI62/CG62,"-")</f>
        <v>-</v>
      </c>
      <c r="CK62" s="134"/>
      <c r="CL62" s="135" t="str">
        <f>IFERROR(CK62/CG62,"-")</f>
        <v>-</v>
      </c>
      <c r="CM62" s="136"/>
      <c r="CN62" s="136"/>
      <c r="CO62" s="136"/>
      <c r="CP62" s="137">
        <v>0</v>
      </c>
      <c r="CQ62" s="138">
        <v>0</v>
      </c>
      <c r="CR62" s="138"/>
      <c r="CS62" s="138"/>
      <c r="CT62" s="139" t="str">
        <f>IF(AND(CR62=0,CS62=0),"",IF(AND(CR62&lt;=100000,CS62&lt;=100000),"",IF(CR62/CQ62&gt;0.7,"男高",IF(CS62/CQ62&gt;0.7,"女高",""))))</f>
        <v/>
      </c>
    </row>
    <row r="63" spans="1:99">
      <c r="A63" s="78"/>
      <c r="B63" s="184" t="s">
        <v>184</v>
      </c>
      <c r="C63" s="184" t="s">
        <v>58</v>
      </c>
      <c r="D63" s="184"/>
      <c r="E63" s="184" t="s">
        <v>148</v>
      </c>
      <c r="F63" s="184" t="s">
        <v>149</v>
      </c>
      <c r="G63" s="184" t="s">
        <v>74</v>
      </c>
      <c r="H63" s="87"/>
      <c r="I63" s="87"/>
      <c r="J63" s="87"/>
      <c r="K63" s="176"/>
      <c r="L63" s="79">
        <v>40</v>
      </c>
      <c r="M63" s="79">
        <v>26</v>
      </c>
      <c r="N63" s="79">
        <v>4</v>
      </c>
      <c r="O63" s="88">
        <v>9</v>
      </c>
      <c r="P63" s="89">
        <v>0</v>
      </c>
      <c r="Q63" s="90">
        <f>O63+P63</f>
        <v>9</v>
      </c>
      <c r="R63" s="80">
        <f>IFERROR(Q63/N63,"-")</f>
        <v>2.25</v>
      </c>
      <c r="S63" s="79">
        <v>0</v>
      </c>
      <c r="T63" s="79">
        <v>2</v>
      </c>
      <c r="U63" s="80">
        <f>IFERROR(T63/(Q63),"-")</f>
        <v>0.22222222222222</v>
      </c>
      <c r="V63" s="81"/>
      <c r="W63" s="82">
        <v>2</v>
      </c>
      <c r="X63" s="80">
        <f>IF(Q63=0,"-",W63/Q63)</f>
        <v>0.22222222222222</v>
      </c>
      <c r="Y63" s="181">
        <v>16000</v>
      </c>
      <c r="Z63" s="182">
        <f>IFERROR(Y63/Q63,"-")</f>
        <v>1777.7777777778</v>
      </c>
      <c r="AA63" s="182">
        <f>IFERROR(Y63/W63,"-")</f>
        <v>8000</v>
      </c>
      <c r="AB63" s="176"/>
      <c r="AC63" s="83"/>
      <c r="AD63" s="77"/>
      <c r="AE63" s="91"/>
      <c r="AF63" s="92">
        <f>IF(Q63=0,"",IF(AE63=0,"",(AE63/Q63)))</f>
        <v>0</v>
      </c>
      <c r="AG63" s="91"/>
      <c r="AH63" s="93" t="str">
        <f>IFERROR(AG63/AE63,"-")</f>
        <v>-</v>
      </c>
      <c r="AI63" s="94"/>
      <c r="AJ63" s="95" t="str">
        <f>IFERROR(AI63/AE63,"-")</f>
        <v>-</v>
      </c>
      <c r="AK63" s="96"/>
      <c r="AL63" s="96"/>
      <c r="AM63" s="96"/>
      <c r="AN63" s="97">
        <v>1</v>
      </c>
      <c r="AO63" s="98">
        <f>IF(Q63=0,"",IF(AN63=0,"",(AN63/Q63)))</f>
        <v>0.11111111111111</v>
      </c>
      <c r="AP63" s="97"/>
      <c r="AQ63" s="99">
        <f>IFERROR(AP63/AN63,"-")</f>
        <v>0</v>
      </c>
      <c r="AR63" s="100"/>
      <c r="AS63" s="101">
        <f>IFERROR(AR63/AN63,"-")</f>
        <v>0</v>
      </c>
      <c r="AT63" s="102"/>
      <c r="AU63" s="102"/>
      <c r="AV63" s="102"/>
      <c r="AW63" s="103">
        <v>1</v>
      </c>
      <c r="AX63" s="104">
        <f>IF(Q63=0,"",IF(AW63=0,"",(AW63/Q63)))</f>
        <v>0.11111111111111</v>
      </c>
      <c r="AY63" s="103"/>
      <c r="AZ63" s="105">
        <f>IFERROR(AY63/AW63,"-")</f>
        <v>0</v>
      </c>
      <c r="BA63" s="106"/>
      <c r="BB63" s="107">
        <f>IFERROR(BA63/AW63,"-")</f>
        <v>0</v>
      </c>
      <c r="BC63" s="108"/>
      <c r="BD63" s="108"/>
      <c r="BE63" s="108"/>
      <c r="BF63" s="109">
        <v>1</v>
      </c>
      <c r="BG63" s="110">
        <f>IF(Q63=0,"",IF(BF63=0,"",(BF63/Q63)))</f>
        <v>0.11111111111111</v>
      </c>
      <c r="BH63" s="109"/>
      <c r="BI63" s="111">
        <f>IFERROR(BH63/BF63,"-")</f>
        <v>0</v>
      </c>
      <c r="BJ63" s="112"/>
      <c r="BK63" s="113">
        <f>IFERROR(BJ63/BF63,"-")</f>
        <v>0</v>
      </c>
      <c r="BL63" s="114"/>
      <c r="BM63" s="114"/>
      <c r="BN63" s="114"/>
      <c r="BO63" s="116">
        <v>5</v>
      </c>
      <c r="BP63" s="117">
        <f>IF(Q63=0,"",IF(BO63=0,"",(BO63/Q63)))</f>
        <v>0.55555555555556</v>
      </c>
      <c r="BQ63" s="118">
        <v>1</v>
      </c>
      <c r="BR63" s="119">
        <f>IFERROR(BQ63/BO63,"-")</f>
        <v>0.2</v>
      </c>
      <c r="BS63" s="120">
        <v>13000</v>
      </c>
      <c r="BT63" s="121">
        <f>IFERROR(BS63/BO63,"-")</f>
        <v>2600</v>
      </c>
      <c r="BU63" s="122"/>
      <c r="BV63" s="122"/>
      <c r="BW63" s="122">
        <v>1</v>
      </c>
      <c r="BX63" s="123">
        <v>1</v>
      </c>
      <c r="BY63" s="124">
        <f>IF(Q63=0,"",IF(BX63=0,"",(BX63/Q63)))</f>
        <v>0.11111111111111</v>
      </c>
      <c r="BZ63" s="125">
        <v>1</v>
      </c>
      <c r="CA63" s="126">
        <f>IFERROR(BZ63/BX63,"-")</f>
        <v>1</v>
      </c>
      <c r="CB63" s="127">
        <v>3000</v>
      </c>
      <c r="CC63" s="128">
        <f>IFERROR(CB63/BX63,"-")</f>
        <v>3000</v>
      </c>
      <c r="CD63" s="129">
        <v>1</v>
      </c>
      <c r="CE63" s="129"/>
      <c r="CF63" s="129"/>
      <c r="CG63" s="130"/>
      <c r="CH63" s="131">
        <f>IF(Q63=0,"",IF(CG63=0,"",(CG63/Q63)))</f>
        <v>0</v>
      </c>
      <c r="CI63" s="132"/>
      <c r="CJ63" s="133" t="str">
        <f>IFERROR(CI63/CG63,"-")</f>
        <v>-</v>
      </c>
      <c r="CK63" s="134"/>
      <c r="CL63" s="135" t="str">
        <f>IFERROR(CK63/CG63,"-")</f>
        <v>-</v>
      </c>
      <c r="CM63" s="136"/>
      <c r="CN63" s="136"/>
      <c r="CO63" s="136"/>
      <c r="CP63" s="137">
        <v>2</v>
      </c>
      <c r="CQ63" s="138">
        <v>16000</v>
      </c>
      <c r="CR63" s="138">
        <v>13000</v>
      </c>
      <c r="CS63" s="138"/>
      <c r="CT63" s="139" t="str">
        <f>IF(AND(CR63=0,CS63=0),"",IF(AND(CR63&lt;=100000,CS63&lt;=100000),"",IF(CR63/CQ63&gt;0.7,"男高",IF(CS63/CQ63&gt;0.7,"女高",""))))</f>
        <v/>
      </c>
    </row>
    <row r="64" spans="1:99">
      <c r="A64" s="78">
        <f>AC64</f>
        <v>13.7</v>
      </c>
      <c r="B64" s="184" t="s">
        <v>185</v>
      </c>
      <c r="C64" s="184" t="s">
        <v>58</v>
      </c>
      <c r="D64" s="184"/>
      <c r="E64" s="184" t="s">
        <v>137</v>
      </c>
      <c r="F64" s="184" t="s">
        <v>157</v>
      </c>
      <c r="G64" s="184" t="s">
        <v>61</v>
      </c>
      <c r="H64" s="87" t="s">
        <v>186</v>
      </c>
      <c r="I64" s="87" t="s">
        <v>85</v>
      </c>
      <c r="J64" s="186" t="s">
        <v>96</v>
      </c>
      <c r="K64" s="176">
        <v>80000</v>
      </c>
      <c r="L64" s="79">
        <v>4</v>
      </c>
      <c r="M64" s="79">
        <v>0</v>
      </c>
      <c r="N64" s="79">
        <v>22</v>
      </c>
      <c r="O64" s="88">
        <v>0</v>
      </c>
      <c r="P64" s="89">
        <v>0</v>
      </c>
      <c r="Q64" s="90">
        <f>O64+P64</f>
        <v>0</v>
      </c>
      <c r="R64" s="80">
        <f>IFERROR(Q64/N64,"-")</f>
        <v>0</v>
      </c>
      <c r="S64" s="79">
        <v>0</v>
      </c>
      <c r="T64" s="79">
        <v>0</v>
      </c>
      <c r="U64" s="80" t="str">
        <f>IFERROR(T64/(Q64),"-")</f>
        <v>-</v>
      </c>
      <c r="V64" s="81">
        <f>IFERROR(K64/SUM(Q64:Q65),"-")</f>
        <v>8000</v>
      </c>
      <c r="W64" s="82">
        <v>0</v>
      </c>
      <c r="X64" s="80" t="str">
        <f>IF(Q64=0,"-",W64/Q64)</f>
        <v>-</v>
      </c>
      <c r="Y64" s="181">
        <v>0</v>
      </c>
      <c r="Z64" s="182" t="str">
        <f>IFERROR(Y64/Q64,"-")</f>
        <v>-</v>
      </c>
      <c r="AA64" s="182" t="str">
        <f>IFERROR(Y64/W64,"-")</f>
        <v>-</v>
      </c>
      <c r="AB64" s="176">
        <f>SUM(Y64:Y65)-SUM(K64:K65)</f>
        <v>1016000</v>
      </c>
      <c r="AC64" s="83">
        <f>SUM(Y64:Y65)/SUM(K64:K65)</f>
        <v>13.7</v>
      </c>
      <c r="AD64" s="77"/>
      <c r="AE64" s="91"/>
      <c r="AF64" s="92" t="str">
        <f>IF(Q64=0,"",IF(AE64=0,"",(AE64/Q64)))</f>
        <v/>
      </c>
      <c r="AG64" s="91"/>
      <c r="AH64" s="93" t="str">
        <f>IFERROR(AG64/AE64,"-")</f>
        <v>-</v>
      </c>
      <c r="AI64" s="94"/>
      <c r="AJ64" s="95" t="str">
        <f>IFERROR(AI64/AE64,"-")</f>
        <v>-</v>
      </c>
      <c r="AK64" s="96"/>
      <c r="AL64" s="96"/>
      <c r="AM64" s="96"/>
      <c r="AN64" s="97"/>
      <c r="AO64" s="98" t="str">
        <f>IF(Q64=0,"",IF(AN64=0,"",(AN64/Q64)))</f>
        <v/>
      </c>
      <c r="AP64" s="97"/>
      <c r="AQ64" s="99" t="str">
        <f>IFERROR(AP64/AN64,"-")</f>
        <v>-</v>
      </c>
      <c r="AR64" s="100"/>
      <c r="AS64" s="101" t="str">
        <f>IFERROR(AR64/AN64,"-")</f>
        <v>-</v>
      </c>
      <c r="AT64" s="102"/>
      <c r="AU64" s="102"/>
      <c r="AV64" s="102"/>
      <c r="AW64" s="103"/>
      <c r="AX64" s="104" t="str">
        <f>IF(Q64=0,"",IF(AW64=0,"",(AW64/Q64)))</f>
        <v/>
      </c>
      <c r="AY64" s="103"/>
      <c r="AZ64" s="105" t="str">
        <f>IFERROR(AY64/AW64,"-")</f>
        <v>-</v>
      </c>
      <c r="BA64" s="106"/>
      <c r="BB64" s="107" t="str">
        <f>IFERROR(BA64/AW64,"-")</f>
        <v>-</v>
      </c>
      <c r="BC64" s="108"/>
      <c r="BD64" s="108"/>
      <c r="BE64" s="108"/>
      <c r="BF64" s="109"/>
      <c r="BG64" s="110" t="str">
        <f>IF(Q64=0,"",IF(BF64=0,"",(BF64/Q64)))</f>
        <v/>
      </c>
      <c r="BH64" s="109"/>
      <c r="BI64" s="111" t="str">
        <f>IFERROR(BH64/BF64,"-")</f>
        <v>-</v>
      </c>
      <c r="BJ64" s="112"/>
      <c r="BK64" s="113" t="str">
        <f>IFERROR(BJ64/BF64,"-")</f>
        <v>-</v>
      </c>
      <c r="BL64" s="114"/>
      <c r="BM64" s="114"/>
      <c r="BN64" s="114"/>
      <c r="BO64" s="116"/>
      <c r="BP64" s="117" t="str">
        <f>IF(Q64=0,"",IF(BO64=0,"",(BO64/Q64)))</f>
        <v/>
      </c>
      <c r="BQ64" s="118"/>
      <c r="BR64" s="119" t="str">
        <f>IFERROR(BQ64/BO64,"-")</f>
        <v>-</v>
      </c>
      <c r="BS64" s="120"/>
      <c r="BT64" s="121" t="str">
        <f>IFERROR(BS64/BO64,"-")</f>
        <v>-</v>
      </c>
      <c r="BU64" s="122"/>
      <c r="BV64" s="122"/>
      <c r="BW64" s="122"/>
      <c r="BX64" s="123"/>
      <c r="BY64" s="124" t="str">
        <f>IF(Q64=0,"",IF(BX64=0,"",(BX64/Q64)))</f>
        <v/>
      </c>
      <c r="BZ64" s="125"/>
      <c r="CA64" s="126" t="str">
        <f>IFERROR(BZ64/BX64,"-")</f>
        <v>-</v>
      </c>
      <c r="CB64" s="127"/>
      <c r="CC64" s="128" t="str">
        <f>IFERROR(CB64/BX64,"-")</f>
        <v>-</v>
      </c>
      <c r="CD64" s="129"/>
      <c r="CE64" s="129"/>
      <c r="CF64" s="129"/>
      <c r="CG64" s="130"/>
      <c r="CH64" s="131" t="str">
        <f>IF(Q64=0,"",IF(CG64=0,"",(CG64/Q64)))</f>
        <v/>
      </c>
      <c r="CI64" s="132"/>
      <c r="CJ64" s="133" t="str">
        <f>IFERROR(CI64/CG64,"-")</f>
        <v>-</v>
      </c>
      <c r="CK64" s="134"/>
      <c r="CL64" s="135" t="str">
        <f>IFERROR(CK64/CG64,"-")</f>
        <v>-</v>
      </c>
      <c r="CM64" s="136"/>
      <c r="CN64" s="136"/>
      <c r="CO64" s="136"/>
      <c r="CP64" s="137">
        <v>0</v>
      </c>
      <c r="CQ64" s="138">
        <v>0</v>
      </c>
      <c r="CR64" s="138"/>
      <c r="CS64" s="138"/>
      <c r="CT64" s="139" t="str">
        <f>IF(AND(CR64=0,CS64=0),"",IF(AND(CR64&lt;=100000,CS64&lt;=100000),"",IF(CR64/CQ64&gt;0.7,"男高",IF(CS64/CQ64&gt;0.7,"女高",""))))</f>
        <v/>
      </c>
    </row>
    <row r="65" spans="1:99">
      <c r="A65" s="78"/>
      <c r="B65" s="184" t="s">
        <v>187</v>
      </c>
      <c r="C65" s="184" t="s">
        <v>58</v>
      </c>
      <c r="D65" s="184"/>
      <c r="E65" s="184" t="s">
        <v>137</v>
      </c>
      <c r="F65" s="184" t="s">
        <v>157</v>
      </c>
      <c r="G65" s="184" t="s">
        <v>74</v>
      </c>
      <c r="H65" s="87"/>
      <c r="I65" s="87"/>
      <c r="J65" s="87"/>
      <c r="K65" s="176"/>
      <c r="L65" s="79">
        <v>35</v>
      </c>
      <c r="M65" s="79">
        <v>25</v>
      </c>
      <c r="N65" s="79">
        <v>4</v>
      </c>
      <c r="O65" s="88">
        <v>10</v>
      </c>
      <c r="P65" s="89">
        <v>0</v>
      </c>
      <c r="Q65" s="90">
        <f>O65+P65</f>
        <v>10</v>
      </c>
      <c r="R65" s="80">
        <f>IFERROR(Q65/N65,"-")</f>
        <v>2.5</v>
      </c>
      <c r="S65" s="79">
        <v>1</v>
      </c>
      <c r="T65" s="79">
        <v>0</v>
      </c>
      <c r="U65" s="80">
        <f>IFERROR(T65/(Q65),"-")</f>
        <v>0</v>
      </c>
      <c r="V65" s="81"/>
      <c r="W65" s="82">
        <v>2</v>
      </c>
      <c r="X65" s="80">
        <f>IF(Q65=0,"-",W65/Q65)</f>
        <v>0.2</v>
      </c>
      <c r="Y65" s="181">
        <v>1096000</v>
      </c>
      <c r="Z65" s="182">
        <f>IFERROR(Y65/Q65,"-")</f>
        <v>109600</v>
      </c>
      <c r="AA65" s="182">
        <f>IFERROR(Y65/W65,"-")</f>
        <v>548000</v>
      </c>
      <c r="AB65" s="176"/>
      <c r="AC65" s="83"/>
      <c r="AD65" s="77"/>
      <c r="AE65" s="91"/>
      <c r="AF65" s="92">
        <f>IF(Q65=0,"",IF(AE65=0,"",(AE65/Q65)))</f>
        <v>0</v>
      </c>
      <c r="AG65" s="91"/>
      <c r="AH65" s="93" t="str">
        <f>IFERROR(AG65/AE65,"-")</f>
        <v>-</v>
      </c>
      <c r="AI65" s="94"/>
      <c r="AJ65" s="95" t="str">
        <f>IFERROR(AI65/AE65,"-")</f>
        <v>-</v>
      </c>
      <c r="AK65" s="96"/>
      <c r="AL65" s="96"/>
      <c r="AM65" s="96"/>
      <c r="AN65" s="97"/>
      <c r="AO65" s="98">
        <f>IF(Q65=0,"",IF(AN65=0,"",(AN65/Q65)))</f>
        <v>0</v>
      </c>
      <c r="AP65" s="97"/>
      <c r="AQ65" s="99" t="str">
        <f>IFERROR(AP65/AN65,"-")</f>
        <v>-</v>
      </c>
      <c r="AR65" s="100"/>
      <c r="AS65" s="101" t="str">
        <f>IFERROR(AR65/AN65,"-")</f>
        <v>-</v>
      </c>
      <c r="AT65" s="102"/>
      <c r="AU65" s="102"/>
      <c r="AV65" s="102"/>
      <c r="AW65" s="103">
        <v>1</v>
      </c>
      <c r="AX65" s="104">
        <f>IF(Q65=0,"",IF(AW65=0,"",(AW65/Q65)))</f>
        <v>0.1</v>
      </c>
      <c r="AY65" s="103"/>
      <c r="AZ65" s="105">
        <f>IFERROR(AY65/AW65,"-")</f>
        <v>0</v>
      </c>
      <c r="BA65" s="106"/>
      <c r="BB65" s="107">
        <f>IFERROR(BA65/AW65,"-")</f>
        <v>0</v>
      </c>
      <c r="BC65" s="108"/>
      <c r="BD65" s="108"/>
      <c r="BE65" s="108"/>
      <c r="BF65" s="109">
        <v>2</v>
      </c>
      <c r="BG65" s="110">
        <f>IF(Q65=0,"",IF(BF65=0,"",(BF65/Q65)))</f>
        <v>0.2</v>
      </c>
      <c r="BH65" s="109"/>
      <c r="BI65" s="111">
        <f>IFERROR(BH65/BF65,"-")</f>
        <v>0</v>
      </c>
      <c r="BJ65" s="112"/>
      <c r="BK65" s="113">
        <f>IFERROR(BJ65/BF65,"-")</f>
        <v>0</v>
      </c>
      <c r="BL65" s="114"/>
      <c r="BM65" s="114"/>
      <c r="BN65" s="114"/>
      <c r="BO65" s="116">
        <v>3</v>
      </c>
      <c r="BP65" s="117">
        <f>IF(Q65=0,"",IF(BO65=0,"",(BO65/Q65)))</f>
        <v>0.3</v>
      </c>
      <c r="BQ65" s="118"/>
      <c r="BR65" s="119">
        <f>IFERROR(BQ65/BO65,"-")</f>
        <v>0</v>
      </c>
      <c r="BS65" s="120"/>
      <c r="BT65" s="121">
        <f>IFERROR(BS65/BO65,"-")</f>
        <v>0</v>
      </c>
      <c r="BU65" s="122"/>
      <c r="BV65" s="122"/>
      <c r="BW65" s="122"/>
      <c r="BX65" s="123">
        <v>4</v>
      </c>
      <c r="BY65" s="124">
        <f>IF(Q65=0,"",IF(BX65=0,"",(BX65/Q65)))</f>
        <v>0.4</v>
      </c>
      <c r="BZ65" s="125">
        <v>2</v>
      </c>
      <c r="CA65" s="126">
        <f>IFERROR(BZ65/BX65,"-")</f>
        <v>0.5</v>
      </c>
      <c r="CB65" s="127">
        <v>1096000</v>
      </c>
      <c r="CC65" s="128">
        <f>IFERROR(CB65/BX65,"-")</f>
        <v>274000</v>
      </c>
      <c r="CD65" s="129"/>
      <c r="CE65" s="129"/>
      <c r="CF65" s="129">
        <v>2</v>
      </c>
      <c r="CG65" s="130"/>
      <c r="CH65" s="131">
        <f>IF(Q65=0,"",IF(CG65=0,"",(CG65/Q65)))</f>
        <v>0</v>
      </c>
      <c r="CI65" s="132"/>
      <c r="CJ65" s="133" t="str">
        <f>IFERROR(CI65/CG65,"-")</f>
        <v>-</v>
      </c>
      <c r="CK65" s="134"/>
      <c r="CL65" s="135" t="str">
        <f>IFERROR(CK65/CG65,"-")</f>
        <v>-</v>
      </c>
      <c r="CM65" s="136"/>
      <c r="CN65" s="136"/>
      <c r="CO65" s="136"/>
      <c r="CP65" s="137">
        <v>2</v>
      </c>
      <c r="CQ65" s="138">
        <v>1096000</v>
      </c>
      <c r="CR65" s="138">
        <v>1085000</v>
      </c>
      <c r="CS65" s="138"/>
      <c r="CT65" s="139" t="str">
        <f>IF(AND(CR65=0,CS65=0),"",IF(AND(CR65&lt;=100000,CS65&lt;=100000),"",IF(CR65/CQ65&gt;0.7,"男高",IF(CS65/CQ65&gt;0.7,"女高",""))))</f>
        <v>男高</v>
      </c>
    </row>
    <row r="66" spans="1:99">
      <c r="A66" s="78">
        <f>AC66</f>
        <v>0.22</v>
      </c>
      <c r="B66" s="184" t="s">
        <v>188</v>
      </c>
      <c r="C66" s="184" t="s">
        <v>58</v>
      </c>
      <c r="D66" s="184"/>
      <c r="E66" s="184" t="s">
        <v>59</v>
      </c>
      <c r="F66" s="184" t="s">
        <v>60</v>
      </c>
      <c r="G66" s="184" t="s">
        <v>61</v>
      </c>
      <c r="H66" s="87" t="s">
        <v>104</v>
      </c>
      <c r="I66" s="87" t="s">
        <v>189</v>
      </c>
      <c r="J66" s="87" t="s">
        <v>154</v>
      </c>
      <c r="K66" s="176">
        <v>50000</v>
      </c>
      <c r="L66" s="79">
        <v>6</v>
      </c>
      <c r="M66" s="79">
        <v>0</v>
      </c>
      <c r="N66" s="79">
        <v>20</v>
      </c>
      <c r="O66" s="88">
        <v>6</v>
      </c>
      <c r="P66" s="89">
        <v>0</v>
      </c>
      <c r="Q66" s="90">
        <f>O66+P66</f>
        <v>6</v>
      </c>
      <c r="R66" s="80">
        <f>IFERROR(Q66/N66,"-")</f>
        <v>0.3</v>
      </c>
      <c r="S66" s="79">
        <v>1</v>
      </c>
      <c r="T66" s="79">
        <v>3</v>
      </c>
      <c r="U66" s="80">
        <f>IFERROR(T66/(Q66),"-")</f>
        <v>0.5</v>
      </c>
      <c r="V66" s="81">
        <f>IFERROR(K66/SUM(Q66:Q67),"-")</f>
        <v>8333.3333333333</v>
      </c>
      <c r="W66" s="82">
        <v>2</v>
      </c>
      <c r="X66" s="80">
        <f>IF(Q66=0,"-",W66/Q66)</f>
        <v>0.33333333333333</v>
      </c>
      <c r="Y66" s="181">
        <v>11000</v>
      </c>
      <c r="Z66" s="182">
        <f>IFERROR(Y66/Q66,"-")</f>
        <v>1833.3333333333</v>
      </c>
      <c r="AA66" s="182">
        <f>IFERROR(Y66/W66,"-")</f>
        <v>5500</v>
      </c>
      <c r="AB66" s="176">
        <f>SUM(Y66:Y67)-SUM(K66:K67)</f>
        <v>-39000</v>
      </c>
      <c r="AC66" s="83">
        <f>SUM(Y66:Y67)/SUM(K66:K67)</f>
        <v>0.22</v>
      </c>
      <c r="AD66" s="77"/>
      <c r="AE66" s="91"/>
      <c r="AF66" s="92">
        <f>IF(Q66=0,"",IF(AE66=0,"",(AE66/Q66)))</f>
        <v>0</v>
      </c>
      <c r="AG66" s="91"/>
      <c r="AH66" s="93" t="str">
        <f>IFERROR(AG66/AE66,"-")</f>
        <v>-</v>
      </c>
      <c r="AI66" s="94"/>
      <c r="AJ66" s="95" t="str">
        <f>IFERROR(AI66/AE66,"-")</f>
        <v>-</v>
      </c>
      <c r="AK66" s="96"/>
      <c r="AL66" s="96"/>
      <c r="AM66" s="96"/>
      <c r="AN66" s="97">
        <v>1</v>
      </c>
      <c r="AO66" s="98">
        <f>IF(Q66=0,"",IF(AN66=0,"",(AN66/Q66)))</f>
        <v>0.16666666666667</v>
      </c>
      <c r="AP66" s="97"/>
      <c r="AQ66" s="99">
        <f>IFERROR(AP66/AN66,"-")</f>
        <v>0</v>
      </c>
      <c r="AR66" s="100"/>
      <c r="AS66" s="101">
        <f>IFERROR(AR66/AN66,"-")</f>
        <v>0</v>
      </c>
      <c r="AT66" s="102"/>
      <c r="AU66" s="102"/>
      <c r="AV66" s="102"/>
      <c r="AW66" s="103">
        <v>1</v>
      </c>
      <c r="AX66" s="104">
        <f>IF(Q66=0,"",IF(AW66=0,"",(AW66/Q66)))</f>
        <v>0.16666666666667</v>
      </c>
      <c r="AY66" s="103"/>
      <c r="AZ66" s="105">
        <f>IFERROR(AY66/AW66,"-")</f>
        <v>0</v>
      </c>
      <c r="BA66" s="106"/>
      <c r="BB66" s="107">
        <f>IFERROR(BA66/AW66,"-")</f>
        <v>0</v>
      </c>
      <c r="BC66" s="108"/>
      <c r="BD66" s="108"/>
      <c r="BE66" s="108"/>
      <c r="BF66" s="109">
        <v>1</v>
      </c>
      <c r="BG66" s="110">
        <f>IF(Q66=0,"",IF(BF66=0,"",(BF66/Q66)))</f>
        <v>0.16666666666667</v>
      </c>
      <c r="BH66" s="109">
        <v>1</v>
      </c>
      <c r="BI66" s="111">
        <f>IFERROR(BH66/BF66,"-")</f>
        <v>1</v>
      </c>
      <c r="BJ66" s="112">
        <v>3000</v>
      </c>
      <c r="BK66" s="113">
        <f>IFERROR(BJ66/BF66,"-")</f>
        <v>3000</v>
      </c>
      <c r="BL66" s="114">
        <v>1</v>
      </c>
      <c r="BM66" s="114"/>
      <c r="BN66" s="114"/>
      <c r="BO66" s="116">
        <v>1</v>
      </c>
      <c r="BP66" s="117">
        <f>IF(Q66=0,"",IF(BO66=0,"",(BO66/Q66)))</f>
        <v>0.16666666666667</v>
      </c>
      <c r="BQ66" s="118">
        <v>1</v>
      </c>
      <c r="BR66" s="119">
        <f>IFERROR(BQ66/BO66,"-")</f>
        <v>1</v>
      </c>
      <c r="BS66" s="120">
        <v>8000</v>
      </c>
      <c r="BT66" s="121">
        <f>IFERROR(BS66/BO66,"-")</f>
        <v>8000</v>
      </c>
      <c r="BU66" s="122"/>
      <c r="BV66" s="122">
        <v>1</v>
      </c>
      <c r="BW66" s="122"/>
      <c r="BX66" s="123">
        <v>2</v>
      </c>
      <c r="BY66" s="124">
        <f>IF(Q66=0,"",IF(BX66=0,"",(BX66/Q66)))</f>
        <v>0.33333333333333</v>
      </c>
      <c r="BZ66" s="125"/>
      <c r="CA66" s="126">
        <f>IFERROR(BZ66/BX66,"-")</f>
        <v>0</v>
      </c>
      <c r="CB66" s="127"/>
      <c r="CC66" s="128">
        <f>IFERROR(CB66/BX66,"-")</f>
        <v>0</v>
      </c>
      <c r="CD66" s="129"/>
      <c r="CE66" s="129"/>
      <c r="CF66" s="129"/>
      <c r="CG66" s="130"/>
      <c r="CH66" s="131">
        <f>IF(Q66=0,"",IF(CG66=0,"",(CG66/Q66)))</f>
        <v>0</v>
      </c>
      <c r="CI66" s="132"/>
      <c r="CJ66" s="133" t="str">
        <f>IFERROR(CI66/CG66,"-")</f>
        <v>-</v>
      </c>
      <c r="CK66" s="134"/>
      <c r="CL66" s="135" t="str">
        <f>IFERROR(CK66/CG66,"-")</f>
        <v>-</v>
      </c>
      <c r="CM66" s="136"/>
      <c r="CN66" s="136"/>
      <c r="CO66" s="136"/>
      <c r="CP66" s="137">
        <v>2</v>
      </c>
      <c r="CQ66" s="138">
        <v>11000</v>
      </c>
      <c r="CR66" s="138">
        <v>8000</v>
      </c>
      <c r="CS66" s="138"/>
      <c r="CT66" s="139" t="str">
        <f>IF(AND(CR66=0,CS66=0),"",IF(AND(CR66&lt;=100000,CS66&lt;=100000),"",IF(CR66/CQ66&gt;0.7,"男高",IF(CS66/CQ66&gt;0.7,"女高",""))))</f>
        <v/>
      </c>
    </row>
    <row r="67" spans="1:99">
      <c r="A67" s="78"/>
      <c r="B67" s="184" t="s">
        <v>190</v>
      </c>
      <c r="C67" s="184" t="s">
        <v>58</v>
      </c>
      <c r="D67" s="184"/>
      <c r="E67" s="184" t="s">
        <v>59</v>
      </c>
      <c r="F67" s="184" t="s">
        <v>60</v>
      </c>
      <c r="G67" s="184" t="s">
        <v>74</v>
      </c>
      <c r="H67" s="87"/>
      <c r="I67" s="87"/>
      <c r="J67" s="87"/>
      <c r="K67" s="176"/>
      <c r="L67" s="79">
        <v>5</v>
      </c>
      <c r="M67" s="79">
        <v>4</v>
      </c>
      <c r="N67" s="79">
        <v>0</v>
      </c>
      <c r="O67" s="88">
        <v>0</v>
      </c>
      <c r="P67" s="89">
        <v>0</v>
      </c>
      <c r="Q67" s="90">
        <f>O67+P67</f>
        <v>0</v>
      </c>
      <c r="R67" s="80" t="str">
        <f>IFERROR(Q67/N67,"-")</f>
        <v>-</v>
      </c>
      <c r="S67" s="79">
        <v>0</v>
      </c>
      <c r="T67" s="79">
        <v>0</v>
      </c>
      <c r="U67" s="80" t="str">
        <f>IFERROR(T67/(Q67),"-")</f>
        <v>-</v>
      </c>
      <c r="V67" s="81"/>
      <c r="W67" s="82">
        <v>0</v>
      </c>
      <c r="X67" s="80" t="str">
        <f>IF(Q67=0,"-",W67/Q67)</f>
        <v>-</v>
      </c>
      <c r="Y67" s="181">
        <v>0</v>
      </c>
      <c r="Z67" s="182" t="str">
        <f>IFERROR(Y67/Q67,"-")</f>
        <v>-</v>
      </c>
      <c r="AA67" s="182" t="str">
        <f>IFERROR(Y67/W67,"-")</f>
        <v>-</v>
      </c>
      <c r="AB67" s="176"/>
      <c r="AC67" s="83"/>
      <c r="AD67" s="77"/>
      <c r="AE67" s="91"/>
      <c r="AF67" s="92" t="str">
        <f>IF(Q67=0,"",IF(AE67=0,"",(AE67/Q67)))</f>
        <v/>
      </c>
      <c r="AG67" s="91"/>
      <c r="AH67" s="93" t="str">
        <f>IFERROR(AG67/AE67,"-")</f>
        <v>-</v>
      </c>
      <c r="AI67" s="94"/>
      <c r="AJ67" s="95" t="str">
        <f>IFERROR(AI67/AE67,"-")</f>
        <v>-</v>
      </c>
      <c r="AK67" s="96"/>
      <c r="AL67" s="96"/>
      <c r="AM67" s="96"/>
      <c r="AN67" s="97"/>
      <c r="AO67" s="98" t="str">
        <f>IF(Q67=0,"",IF(AN67=0,"",(AN67/Q67)))</f>
        <v/>
      </c>
      <c r="AP67" s="97"/>
      <c r="AQ67" s="99" t="str">
        <f>IFERROR(AP67/AN67,"-")</f>
        <v>-</v>
      </c>
      <c r="AR67" s="100"/>
      <c r="AS67" s="101" t="str">
        <f>IFERROR(AR67/AN67,"-")</f>
        <v>-</v>
      </c>
      <c r="AT67" s="102"/>
      <c r="AU67" s="102"/>
      <c r="AV67" s="102"/>
      <c r="AW67" s="103"/>
      <c r="AX67" s="104" t="str">
        <f>IF(Q67=0,"",IF(AW67=0,"",(AW67/Q67)))</f>
        <v/>
      </c>
      <c r="AY67" s="103"/>
      <c r="AZ67" s="105" t="str">
        <f>IFERROR(AY67/AW67,"-")</f>
        <v>-</v>
      </c>
      <c r="BA67" s="106"/>
      <c r="BB67" s="107" t="str">
        <f>IFERROR(BA67/AW67,"-")</f>
        <v>-</v>
      </c>
      <c r="BC67" s="108"/>
      <c r="BD67" s="108"/>
      <c r="BE67" s="108"/>
      <c r="BF67" s="109"/>
      <c r="BG67" s="110" t="str">
        <f>IF(Q67=0,"",IF(BF67=0,"",(BF67/Q67)))</f>
        <v/>
      </c>
      <c r="BH67" s="109"/>
      <c r="BI67" s="111" t="str">
        <f>IFERROR(BH67/BF67,"-")</f>
        <v>-</v>
      </c>
      <c r="BJ67" s="112"/>
      <c r="BK67" s="113" t="str">
        <f>IFERROR(BJ67/BF67,"-")</f>
        <v>-</v>
      </c>
      <c r="BL67" s="114"/>
      <c r="BM67" s="114"/>
      <c r="BN67" s="114"/>
      <c r="BO67" s="116"/>
      <c r="BP67" s="117" t="str">
        <f>IF(Q67=0,"",IF(BO67=0,"",(BO67/Q67)))</f>
        <v/>
      </c>
      <c r="BQ67" s="118"/>
      <c r="BR67" s="119" t="str">
        <f>IFERROR(BQ67/BO67,"-")</f>
        <v>-</v>
      </c>
      <c r="BS67" s="120"/>
      <c r="BT67" s="121" t="str">
        <f>IFERROR(BS67/BO67,"-")</f>
        <v>-</v>
      </c>
      <c r="BU67" s="122"/>
      <c r="BV67" s="122"/>
      <c r="BW67" s="122"/>
      <c r="BX67" s="123"/>
      <c r="BY67" s="124" t="str">
        <f>IF(Q67=0,"",IF(BX67=0,"",(BX67/Q67)))</f>
        <v/>
      </c>
      <c r="BZ67" s="125"/>
      <c r="CA67" s="126" t="str">
        <f>IFERROR(BZ67/BX67,"-")</f>
        <v>-</v>
      </c>
      <c r="CB67" s="127"/>
      <c r="CC67" s="128" t="str">
        <f>IFERROR(CB67/BX67,"-")</f>
        <v>-</v>
      </c>
      <c r="CD67" s="129"/>
      <c r="CE67" s="129"/>
      <c r="CF67" s="129"/>
      <c r="CG67" s="130"/>
      <c r="CH67" s="131" t="str">
        <f>IF(Q67=0,"",IF(CG67=0,"",(CG67/Q67)))</f>
        <v/>
      </c>
      <c r="CI67" s="132"/>
      <c r="CJ67" s="133" t="str">
        <f>IFERROR(CI67/CG67,"-")</f>
        <v>-</v>
      </c>
      <c r="CK67" s="134"/>
      <c r="CL67" s="135" t="str">
        <f>IFERROR(CK67/CG67,"-")</f>
        <v>-</v>
      </c>
      <c r="CM67" s="136"/>
      <c r="CN67" s="136"/>
      <c r="CO67" s="136"/>
      <c r="CP67" s="137">
        <v>0</v>
      </c>
      <c r="CQ67" s="138">
        <v>0</v>
      </c>
      <c r="CR67" s="138"/>
      <c r="CS67" s="138"/>
      <c r="CT67" s="139" t="str">
        <f>IF(AND(CR67=0,CS67=0),"",IF(AND(CR67&lt;=100000,CS67&lt;=100000),"",IF(CR67/CQ67&gt;0.7,"男高",IF(CS67/CQ67&gt;0.7,"女高",""))))</f>
        <v/>
      </c>
    </row>
    <row r="68" spans="1:99">
      <c r="A68" s="78">
        <f>AC68</f>
        <v>0.06</v>
      </c>
      <c r="B68" s="184" t="s">
        <v>191</v>
      </c>
      <c r="C68" s="184" t="s">
        <v>58</v>
      </c>
      <c r="D68" s="184"/>
      <c r="E68" s="184" t="s">
        <v>137</v>
      </c>
      <c r="F68" s="184" t="s">
        <v>157</v>
      </c>
      <c r="G68" s="184" t="s">
        <v>61</v>
      </c>
      <c r="H68" s="87" t="s">
        <v>104</v>
      </c>
      <c r="I68" s="87" t="s">
        <v>189</v>
      </c>
      <c r="J68" s="186" t="s">
        <v>96</v>
      </c>
      <c r="K68" s="176">
        <v>50000</v>
      </c>
      <c r="L68" s="79">
        <v>7</v>
      </c>
      <c r="M68" s="79">
        <v>0</v>
      </c>
      <c r="N68" s="79">
        <v>28</v>
      </c>
      <c r="O68" s="88">
        <v>3</v>
      </c>
      <c r="P68" s="89">
        <v>0</v>
      </c>
      <c r="Q68" s="90">
        <f>O68+P68</f>
        <v>3</v>
      </c>
      <c r="R68" s="80">
        <f>IFERROR(Q68/N68,"-")</f>
        <v>0.10714285714286</v>
      </c>
      <c r="S68" s="79">
        <v>0</v>
      </c>
      <c r="T68" s="79">
        <v>0</v>
      </c>
      <c r="U68" s="80">
        <f>IFERROR(T68/(Q68),"-")</f>
        <v>0</v>
      </c>
      <c r="V68" s="81">
        <f>IFERROR(K68/SUM(Q68:Q69),"-")</f>
        <v>7142.8571428571</v>
      </c>
      <c r="W68" s="82">
        <v>0</v>
      </c>
      <c r="X68" s="80">
        <f>IF(Q68=0,"-",W68/Q68)</f>
        <v>0</v>
      </c>
      <c r="Y68" s="181">
        <v>0</v>
      </c>
      <c r="Z68" s="182">
        <f>IFERROR(Y68/Q68,"-")</f>
        <v>0</v>
      </c>
      <c r="AA68" s="182" t="str">
        <f>IFERROR(Y68/W68,"-")</f>
        <v>-</v>
      </c>
      <c r="AB68" s="176">
        <f>SUM(Y68:Y69)-SUM(K68:K69)</f>
        <v>-47000</v>
      </c>
      <c r="AC68" s="83">
        <f>SUM(Y68:Y69)/SUM(K68:K69)</f>
        <v>0.06</v>
      </c>
      <c r="AD68" s="77"/>
      <c r="AE68" s="91"/>
      <c r="AF68" s="92">
        <f>IF(Q68=0,"",IF(AE68=0,"",(AE68/Q68)))</f>
        <v>0</v>
      </c>
      <c r="AG68" s="91"/>
      <c r="AH68" s="93" t="str">
        <f>IFERROR(AG68/AE68,"-")</f>
        <v>-</v>
      </c>
      <c r="AI68" s="94"/>
      <c r="AJ68" s="95" t="str">
        <f>IFERROR(AI68/AE68,"-")</f>
        <v>-</v>
      </c>
      <c r="AK68" s="96"/>
      <c r="AL68" s="96"/>
      <c r="AM68" s="96"/>
      <c r="AN68" s="97">
        <v>1</v>
      </c>
      <c r="AO68" s="98">
        <f>IF(Q68=0,"",IF(AN68=0,"",(AN68/Q68)))</f>
        <v>0.33333333333333</v>
      </c>
      <c r="AP68" s="97"/>
      <c r="AQ68" s="99">
        <f>IFERROR(AP68/AN68,"-")</f>
        <v>0</v>
      </c>
      <c r="AR68" s="100"/>
      <c r="AS68" s="101">
        <f>IFERROR(AR68/AN68,"-")</f>
        <v>0</v>
      </c>
      <c r="AT68" s="102"/>
      <c r="AU68" s="102"/>
      <c r="AV68" s="102"/>
      <c r="AW68" s="103"/>
      <c r="AX68" s="104">
        <f>IF(Q68=0,"",IF(AW68=0,"",(AW68/Q68)))</f>
        <v>0</v>
      </c>
      <c r="AY68" s="103"/>
      <c r="AZ68" s="105" t="str">
        <f>IFERROR(AY68/AW68,"-")</f>
        <v>-</v>
      </c>
      <c r="BA68" s="106"/>
      <c r="BB68" s="107" t="str">
        <f>IFERROR(BA68/AW68,"-")</f>
        <v>-</v>
      </c>
      <c r="BC68" s="108"/>
      <c r="BD68" s="108"/>
      <c r="BE68" s="108"/>
      <c r="BF68" s="109"/>
      <c r="BG68" s="110">
        <f>IF(Q68=0,"",IF(BF68=0,"",(BF68/Q68)))</f>
        <v>0</v>
      </c>
      <c r="BH68" s="109"/>
      <c r="BI68" s="111" t="str">
        <f>IFERROR(BH68/BF68,"-")</f>
        <v>-</v>
      </c>
      <c r="BJ68" s="112"/>
      <c r="BK68" s="113" t="str">
        <f>IFERROR(BJ68/BF68,"-")</f>
        <v>-</v>
      </c>
      <c r="BL68" s="114"/>
      <c r="BM68" s="114"/>
      <c r="BN68" s="114"/>
      <c r="BO68" s="116">
        <v>1</v>
      </c>
      <c r="BP68" s="117">
        <f>IF(Q68=0,"",IF(BO68=0,"",(BO68/Q68)))</f>
        <v>0.33333333333333</v>
      </c>
      <c r="BQ68" s="118"/>
      <c r="BR68" s="119">
        <f>IFERROR(BQ68/BO68,"-")</f>
        <v>0</v>
      </c>
      <c r="BS68" s="120"/>
      <c r="BT68" s="121">
        <f>IFERROR(BS68/BO68,"-")</f>
        <v>0</v>
      </c>
      <c r="BU68" s="122"/>
      <c r="BV68" s="122"/>
      <c r="BW68" s="122"/>
      <c r="BX68" s="123">
        <v>1</v>
      </c>
      <c r="BY68" s="124">
        <f>IF(Q68=0,"",IF(BX68=0,"",(BX68/Q68)))</f>
        <v>0.33333333333333</v>
      </c>
      <c r="BZ68" s="125"/>
      <c r="CA68" s="126">
        <f>IFERROR(BZ68/BX68,"-")</f>
        <v>0</v>
      </c>
      <c r="CB68" s="127"/>
      <c r="CC68" s="128">
        <f>IFERROR(CB68/BX68,"-")</f>
        <v>0</v>
      </c>
      <c r="CD68" s="129"/>
      <c r="CE68" s="129"/>
      <c r="CF68" s="129"/>
      <c r="CG68" s="130"/>
      <c r="CH68" s="131">
        <f>IF(Q68=0,"",IF(CG68=0,"",(CG68/Q68)))</f>
        <v>0</v>
      </c>
      <c r="CI68" s="132"/>
      <c r="CJ68" s="133" t="str">
        <f>IFERROR(CI68/CG68,"-")</f>
        <v>-</v>
      </c>
      <c r="CK68" s="134"/>
      <c r="CL68" s="135" t="str">
        <f>IFERROR(CK68/CG68,"-")</f>
        <v>-</v>
      </c>
      <c r="CM68" s="136"/>
      <c r="CN68" s="136"/>
      <c r="CO68" s="136"/>
      <c r="CP68" s="137">
        <v>0</v>
      </c>
      <c r="CQ68" s="138">
        <v>0</v>
      </c>
      <c r="CR68" s="138"/>
      <c r="CS68" s="138"/>
      <c r="CT68" s="139" t="str">
        <f>IF(AND(CR68=0,CS68=0),"",IF(AND(CR68&lt;=100000,CS68&lt;=100000),"",IF(CR68/CQ68&gt;0.7,"男高",IF(CS68/CQ68&gt;0.7,"女高",""))))</f>
        <v/>
      </c>
    </row>
    <row r="69" spans="1:99">
      <c r="A69" s="78"/>
      <c r="B69" s="184" t="s">
        <v>192</v>
      </c>
      <c r="C69" s="184" t="s">
        <v>58</v>
      </c>
      <c r="D69" s="184"/>
      <c r="E69" s="184" t="s">
        <v>137</v>
      </c>
      <c r="F69" s="184" t="s">
        <v>157</v>
      </c>
      <c r="G69" s="184" t="s">
        <v>74</v>
      </c>
      <c r="H69" s="87"/>
      <c r="I69" s="87"/>
      <c r="J69" s="87"/>
      <c r="K69" s="176"/>
      <c r="L69" s="79">
        <v>15</v>
      </c>
      <c r="M69" s="79">
        <v>11</v>
      </c>
      <c r="N69" s="79">
        <v>4</v>
      </c>
      <c r="O69" s="88">
        <v>4</v>
      </c>
      <c r="P69" s="89">
        <v>0</v>
      </c>
      <c r="Q69" s="90">
        <f>O69+P69</f>
        <v>4</v>
      </c>
      <c r="R69" s="80">
        <f>IFERROR(Q69/N69,"-")</f>
        <v>1</v>
      </c>
      <c r="S69" s="79">
        <v>1</v>
      </c>
      <c r="T69" s="79">
        <v>0</v>
      </c>
      <c r="U69" s="80">
        <f>IFERROR(T69/(Q69),"-")</f>
        <v>0</v>
      </c>
      <c r="V69" s="81"/>
      <c r="W69" s="82">
        <v>1</v>
      </c>
      <c r="X69" s="80">
        <f>IF(Q69=0,"-",W69/Q69)</f>
        <v>0.25</v>
      </c>
      <c r="Y69" s="181">
        <v>3000</v>
      </c>
      <c r="Z69" s="182">
        <f>IFERROR(Y69/Q69,"-")</f>
        <v>750</v>
      </c>
      <c r="AA69" s="182">
        <f>IFERROR(Y69/W69,"-")</f>
        <v>3000</v>
      </c>
      <c r="AB69" s="176"/>
      <c r="AC69" s="83"/>
      <c r="AD69" s="77"/>
      <c r="AE69" s="91"/>
      <c r="AF69" s="92">
        <f>IF(Q69=0,"",IF(AE69=0,"",(AE69/Q69)))</f>
        <v>0</v>
      </c>
      <c r="AG69" s="91"/>
      <c r="AH69" s="93" t="str">
        <f>IFERROR(AG69/AE69,"-")</f>
        <v>-</v>
      </c>
      <c r="AI69" s="94"/>
      <c r="AJ69" s="95" t="str">
        <f>IFERROR(AI69/AE69,"-")</f>
        <v>-</v>
      </c>
      <c r="AK69" s="96"/>
      <c r="AL69" s="96"/>
      <c r="AM69" s="96"/>
      <c r="AN69" s="97">
        <v>1</v>
      </c>
      <c r="AO69" s="98">
        <f>IF(Q69=0,"",IF(AN69=0,"",(AN69/Q69)))</f>
        <v>0.25</v>
      </c>
      <c r="AP69" s="97"/>
      <c r="AQ69" s="99">
        <f>IFERROR(AP69/AN69,"-")</f>
        <v>0</v>
      </c>
      <c r="AR69" s="100"/>
      <c r="AS69" s="101">
        <f>IFERROR(AR69/AN69,"-")</f>
        <v>0</v>
      </c>
      <c r="AT69" s="102"/>
      <c r="AU69" s="102"/>
      <c r="AV69" s="102"/>
      <c r="AW69" s="103"/>
      <c r="AX69" s="104">
        <f>IF(Q69=0,"",IF(AW69=0,"",(AW69/Q69)))</f>
        <v>0</v>
      </c>
      <c r="AY69" s="103"/>
      <c r="AZ69" s="105" t="str">
        <f>IFERROR(AY69/AW69,"-")</f>
        <v>-</v>
      </c>
      <c r="BA69" s="106"/>
      <c r="BB69" s="107" t="str">
        <f>IFERROR(BA69/AW69,"-")</f>
        <v>-</v>
      </c>
      <c r="BC69" s="108"/>
      <c r="BD69" s="108"/>
      <c r="BE69" s="108"/>
      <c r="BF69" s="109">
        <v>1</v>
      </c>
      <c r="BG69" s="110">
        <f>IF(Q69=0,"",IF(BF69=0,"",(BF69/Q69)))</f>
        <v>0.25</v>
      </c>
      <c r="BH69" s="109">
        <v>1</v>
      </c>
      <c r="BI69" s="111">
        <f>IFERROR(BH69/BF69,"-")</f>
        <v>1</v>
      </c>
      <c r="BJ69" s="112">
        <v>3000</v>
      </c>
      <c r="BK69" s="113">
        <f>IFERROR(BJ69/BF69,"-")</f>
        <v>3000</v>
      </c>
      <c r="BL69" s="114">
        <v>1</v>
      </c>
      <c r="BM69" s="114"/>
      <c r="BN69" s="114"/>
      <c r="BO69" s="116">
        <v>1</v>
      </c>
      <c r="BP69" s="117">
        <f>IF(Q69=0,"",IF(BO69=0,"",(BO69/Q69)))</f>
        <v>0.25</v>
      </c>
      <c r="BQ69" s="118"/>
      <c r="BR69" s="119">
        <f>IFERROR(BQ69/BO69,"-")</f>
        <v>0</v>
      </c>
      <c r="BS69" s="120"/>
      <c r="BT69" s="121">
        <f>IFERROR(BS69/BO69,"-")</f>
        <v>0</v>
      </c>
      <c r="BU69" s="122"/>
      <c r="BV69" s="122"/>
      <c r="BW69" s="122"/>
      <c r="BX69" s="123">
        <v>1</v>
      </c>
      <c r="BY69" s="124">
        <f>IF(Q69=0,"",IF(BX69=0,"",(BX69/Q69)))</f>
        <v>0.25</v>
      </c>
      <c r="BZ69" s="125"/>
      <c r="CA69" s="126">
        <f>IFERROR(BZ69/BX69,"-")</f>
        <v>0</v>
      </c>
      <c r="CB69" s="127"/>
      <c r="CC69" s="128">
        <f>IFERROR(CB69/BX69,"-")</f>
        <v>0</v>
      </c>
      <c r="CD69" s="129"/>
      <c r="CE69" s="129"/>
      <c r="CF69" s="129"/>
      <c r="CG69" s="130"/>
      <c r="CH69" s="131">
        <f>IF(Q69=0,"",IF(CG69=0,"",(CG69/Q69)))</f>
        <v>0</v>
      </c>
      <c r="CI69" s="132"/>
      <c r="CJ69" s="133" t="str">
        <f>IFERROR(CI69/CG69,"-")</f>
        <v>-</v>
      </c>
      <c r="CK69" s="134"/>
      <c r="CL69" s="135" t="str">
        <f>IFERROR(CK69/CG69,"-")</f>
        <v>-</v>
      </c>
      <c r="CM69" s="136"/>
      <c r="CN69" s="136"/>
      <c r="CO69" s="136"/>
      <c r="CP69" s="137">
        <v>1</v>
      </c>
      <c r="CQ69" s="138">
        <v>3000</v>
      </c>
      <c r="CR69" s="138">
        <v>3000</v>
      </c>
      <c r="CS69" s="138"/>
      <c r="CT69" s="139" t="str">
        <f>IF(AND(CR69=0,CS69=0),"",IF(AND(CR69&lt;=100000,CS69&lt;=100000),"",IF(CR69/CQ69&gt;0.7,"男高",IF(CS69/CQ69&gt;0.7,"女高",""))))</f>
        <v/>
      </c>
    </row>
    <row r="70" spans="1:99">
      <c r="A70" s="78">
        <f>AC70</f>
        <v>0.7</v>
      </c>
      <c r="B70" s="184" t="s">
        <v>193</v>
      </c>
      <c r="C70" s="184" t="s">
        <v>58</v>
      </c>
      <c r="D70" s="184"/>
      <c r="E70" s="184" t="s">
        <v>194</v>
      </c>
      <c r="F70" s="184" t="s">
        <v>195</v>
      </c>
      <c r="G70" s="184" t="s">
        <v>61</v>
      </c>
      <c r="H70" s="87" t="s">
        <v>180</v>
      </c>
      <c r="I70" s="87" t="s">
        <v>196</v>
      </c>
      <c r="J70" s="186" t="s">
        <v>105</v>
      </c>
      <c r="K70" s="176">
        <v>100000</v>
      </c>
      <c r="L70" s="79">
        <v>0</v>
      </c>
      <c r="M70" s="79">
        <v>0</v>
      </c>
      <c r="N70" s="79">
        <v>20</v>
      </c>
      <c r="O70" s="88">
        <v>0</v>
      </c>
      <c r="P70" s="89">
        <v>0</v>
      </c>
      <c r="Q70" s="90">
        <f>O70+P70</f>
        <v>0</v>
      </c>
      <c r="R70" s="80">
        <f>IFERROR(Q70/N70,"-")</f>
        <v>0</v>
      </c>
      <c r="S70" s="79">
        <v>0</v>
      </c>
      <c r="T70" s="79">
        <v>0</v>
      </c>
      <c r="U70" s="80" t="str">
        <f>IFERROR(T70/(Q70),"-")</f>
        <v>-</v>
      </c>
      <c r="V70" s="81">
        <f>IFERROR(K70/SUM(Q70:Q74),"-")</f>
        <v>9090.9090909091</v>
      </c>
      <c r="W70" s="82">
        <v>0</v>
      </c>
      <c r="X70" s="80" t="str">
        <f>IF(Q70=0,"-",W70/Q70)</f>
        <v>-</v>
      </c>
      <c r="Y70" s="181">
        <v>0</v>
      </c>
      <c r="Z70" s="182" t="str">
        <f>IFERROR(Y70/Q70,"-")</f>
        <v>-</v>
      </c>
      <c r="AA70" s="182" t="str">
        <f>IFERROR(Y70/W70,"-")</f>
        <v>-</v>
      </c>
      <c r="AB70" s="176">
        <f>SUM(Y70:Y74)-SUM(K70:K74)</f>
        <v>-30000</v>
      </c>
      <c r="AC70" s="83">
        <f>SUM(Y70:Y74)/SUM(K70:K74)</f>
        <v>0.7</v>
      </c>
      <c r="AD70" s="77"/>
      <c r="AE70" s="91"/>
      <c r="AF70" s="92" t="str">
        <f>IF(Q70=0,"",IF(AE70=0,"",(AE70/Q70)))</f>
        <v/>
      </c>
      <c r="AG70" s="91"/>
      <c r="AH70" s="93" t="str">
        <f>IFERROR(AG70/AE70,"-")</f>
        <v>-</v>
      </c>
      <c r="AI70" s="94"/>
      <c r="AJ70" s="95" t="str">
        <f>IFERROR(AI70/AE70,"-")</f>
        <v>-</v>
      </c>
      <c r="AK70" s="96"/>
      <c r="AL70" s="96"/>
      <c r="AM70" s="96"/>
      <c r="AN70" s="97"/>
      <c r="AO70" s="98" t="str">
        <f>IF(Q70=0,"",IF(AN70=0,"",(AN70/Q70)))</f>
        <v/>
      </c>
      <c r="AP70" s="97"/>
      <c r="AQ70" s="99" t="str">
        <f>IFERROR(AP70/AN70,"-")</f>
        <v>-</v>
      </c>
      <c r="AR70" s="100"/>
      <c r="AS70" s="101" t="str">
        <f>IFERROR(AR70/AN70,"-")</f>
        <v>-</v>
      </c>
      <c r="AT70" s="102"/>
      <c r="AU70" s="102"/>
      <c r="AV70" s="102"/>
      <c r="AW70" s="103"/>
      <c r="AX70" s="104" t="str">
        <f>IF(Q70=0,"",IF(AW70=0,"",(AW70/Q70)))</f>
        <v/>
      </c>
      <c r="AY70" s="103"/>
      <c r="AZ70" s="105" t="str">
        <f>IFERROR(AY70/AW70,"-")</f>
        <v>-</v>
      </c>
      <c r="BA70" s="106"/>
      <c r="BB70" s="107" t="str">
        <f>IFERROR(BA70/AW70,"-")</f>
        <v>-</v>
      </c>
      <c r="BC70" s="108"/>
      <c r="BD70" s="108"/>
      <c r="BE70" s="108"/>
      <c r="BF70" s="109"/>
      <c r="BG70" s="110" t="str">
        <f>IF(Q70=0,"",IF(BF70=0,"",(BF70/Q70)))</f>
        <v/>
      </c>
      <c r="BH70" s="109"/>
      <c r="BI70" s="111" t="str">
        <f>IFERROR(BH70/BF70,"-")</f>
        <v>-</v>
      </c>
      <c r="BJ70" s="112"/>
      <c r="BK70" s="113" t="str">
        <f>IFERROR(BJ70/BF70,"-")</f>
        <v>-</v>
      </c>
      <c r="BL70" s="114"/>
      <c r="BM70" s="114"/>
      <c r="BN70" s="114"/>
      <c r="BO70" s="116"/>
      <c r="BP70" s="117" t="str">
        <f>IF(Q70=0,"",IF(BO70=0,"",(BO70/Q70)))</f>
        <v/>
      </c>
      <c r="BQ70" s="118"/>
      <c r="BR70" s="119" t="str">
        <f>IFERROR(BQ70/BO70,"-")</f>
        <v>-</v>
      </c>
      <c r="BS70" s="120"/>
      <c r="BT70" s="121" t="str">
        <f>IFERROR(BS70/BO70,"-")</f>
        <v>-</v>
      </c>
      <c r="BU70" s="122"/>
      <c r="BV70" s="122"/>
      <c r="BW70" s="122"/>
      <c r="BX70" s="123"/>
      <c r="BY70" s="124" t="str">
        <f>IF(Q70=0,"",IF(BX70=0,"",(BX70/Q70)))</f>
        <v/>
      </c>
      <c r="BZ70" s="125"/>
      <c r="CA70" s="126" t="str">
        <f>IFERROR(BZ70/BX70,"-")</f>
        <v>-</v>
      </c>
      <c r="CB70" s="127"/>
      <c r="CC70" s="128" t="str">
        <f>IFERROR(CB70/BX70,"-")</f>
        <v>-</v>
      </c>
      <c r="CD70" s="129"/>
      <c r="CE70" s="129"/>
      <c r="CF70" s="129"/>
      <c r="CG70" s="130"/>
      <c r="CH70" s="131" t="str">
        <f>IF(Q70=0,"",IF(CG70=0,"",(CG70/Q70)))</f>
        <v/>
      </c>
      <c r="CI70" s="132"/>
      <c r="CJ70" s="133" t="str">
        <f>IFERROR(CI70/CG70,"-")</f>
        <v>-</v>
      </c>
      <c r="CK70" s="134"/>
      <c r="CL70" s="135" t="str">
        <f>IFERROR(CK70/CG70,"-")</f>
        <v>-</v>
      </c>
      <c r="CM70" s="136"/>
      <c r="CN70" s="136"/>
      <c r="CO70" s="136"/>
      <c r="CP70" s="137">
        <v>0</v>
      </c>
      <c r="CQ70" s="138">
        <v>0</v>
      </c>
      <c r="CR70" s="138"/>
      <c r="CS70" s="138"/>
      <c r="CT70" s="139" t="str">
        <f>IF(AND(CR70=0,CS70=0),"",IF(AND(CR70&lt;=100000,CS70&lt;=100000),"",IF(CR70/CQ70&gt;0.7,"男高",IF(CS70/CQ70&gt;0.7,"女高",""))))</f>
        <v/>
      </c>
    </row>
    <row r="71" spans="1:99">
      <c r="A71" s="78"/>
      <c r="B71" s="184" t="s">
        <v>197</v>
      </c>
      <c r="C71" s="184" t="s">
        <v>58</v>
      </c>
      <c r="D71" s="184"/>
      <c r="E71" s="184" t="s">
        <v>198</v>
      </c>
      <c r="F71" s="184" t="s">
        <v>114</v>
      </c>
      <c r="G71" s="184" t="s">
        <v>61</v>
      </c>
      <c r="H71" s="87" t="s">
        <v>180</v>
      </c>
      <c r="I71" s="87" t="s">
        <v>196</v>
      </c>
      <c r="J71" s="185" t="s">
        <v>64</v>
      </c>
      <c r="K71" s="176"/>
      <c r="L71" s="79">
        <v>6</v>
      </c>
      <c r="M71" s="79">
        <v>0</v>
      </c>
      <c r="N71" s="79">
        <v>21</v>
      </c>
      <c r="O71" s="88">
        <v>2</v>
      </c>
      <c r="P71" s="89">
        <v>0</v>
      </c>
      <c r="Q71" s="90">
        <f>O71+P71</f>
        <v>2</v>
      </c>
      <c r="R71" s="80">
        <f>IFERROR(Q71/N71,"-")</f>
        <v>0.095238095238095</v>
      </c>
      <c r="S71" s="79">
        <v>0</v>
      </c>
      <c r="T71" s="79">
        <v>1</v>
      </c>
      <c r="U71" s="80">
        <f>IFERROR(T71/(Q71),"-")</f>
        <v>0.5</v>
      </c>
      <c r="V71" s="81"/>
      <c r="W71" s="82">
        <v>1</v>
      </c>
      <c r="X71" s="80">
        <f>IF(Q71=0,"-",W71/Q71)</f>
        <v>0.5</v>
      </c>
      <c r="Y71" s="181">
        <v>63000</v>
      </c>
      <c r="Z71" s="182">
        <f>IFERROR(Y71/Q71,"-")</f>
        <v>31500</v>
      </c>
      <c r="AA71" s="182">
        <f>IFERROR(Y71/W71,"-")</f>
        <v>63000</v>
      </c>
      <c r="AB71" s="176"/>
      <c r="AC71" s="83"/>
      <c r="AD71" s="77"/>
      <c r="AE71" s="91"/>
      <c r="AF71" s="92">
        <f>IF(Q71=0,"",IF(AE71=0,"",(AE71/Q71)))</f>
        <v>0</v>
      </c>
      <c r="AG71" s="91"/>
      <c r="AH71" s="93" t="str">
        <f>IFERROR(AG71/AE71,"-")</f>
        <v>-</v>
      </c>
      <c r="AI71" s="94"/>
      <c r="AJ71" s="95" t="str">
        <f>IFERROR(AI71/AE71,"-")</f>
        <v>-</v>
      </c>
      <c r="AK71" s="96"/>
      <c r="AL71" s="96"/>
      <c r="AM71" s="96"/>
      <c r="AN71" s="97"/>
      <c r="AO71" s="98">
        <f>IF(Q71=0,"",IF(AN71=0,"",(AN71/Q71)))</f>
        <v>0</v>
      </c>
      <c r="AP71" s="97"/>
      <c r="AQ71" s="99" t="str">
        <f>IFERROR(AP71/AN71,"-")</f>
        <v>-</v>
      </c>
      <c r="AR71" s="100"/>
      <c r="AS71" s="101" t="str">
        <f>IFERROR(AR71/AN71,"-")</f>
        <v>-</v>
      </c>
      <c r="AT71" s="102"/>
      <c r="AU71" s="102"/>
      <c r="AV71" s="102"/>
      <c r="AW71" s="103"/>
      <c r="AX71" s="104">
        <f>IF(Q71=0,"",IF(AW71=0,"",(AW71/Q71)))</f>
        <v>0</v>
      </c>
      <c r="AY71" s="103"/>
      <c r="AZ71" s="105" t="str">
        <f>IFERROR(AY71/AW71,"-")</f>
        <v>-</v>
      </c>
      <c r="BA71" s="106"/>
      <c r="BB71" s="107" t="str">
        <f>IFERROR(BA71/AW71,"-")</f>
        <v>-</v>
      </c>
      <c r="BC71" s="108"/>
      <c r="BD71" s="108"/>
      <c r="BE71" s="108"/>
      <c r="BF71" s="109"/>
      <c r="BG71" s="110">
        <f>IF(Q71=0,"",IF(BF71=0,"",(BF71/Q71)))</f>
        <v>0</v>
      </c>
      <c r="BH71" s="109"/>
      <c r="BI71" s="111" t="str">
        <f>IFERROR(BH71/BF71,"-")</f>
        <v>-</v>
      </c>
      <c r="BJ71" s="112"/>
      <c r="BK71" s="113" t="str">
        <f>IFERROR(BJ71/BF71,"-")</f>
        <v>-</v>
      </c>
      <c r="BL71" s="114"/>
      <c r="BM71" s="114"/>
      <c r="BN71" s="114"/>
      <c r="BO71" s="116">
        <v>1</v>
      </c>
      <c r="BP71" s="117">
        <f>IF(Q71=0,"",IF(BO71=0,"",(BO71/Q71)))</f>
        <v>0.5</v>
      </c>
      <c r="BQ71" s="118"/>
      <c r="BR71" s="119">
        <f>IFERROR(BQ71/BO71,"-")</f>
        <v>0</v>
      </c>
      <c r="BS71" s="120"/>
      <c r="BT71" s="121">
        <f>IFERROR(BS71/BO71,"-")</f>
        <v>0</v>
      </c>
      <c r="BU71" s="122"/>
      <c r="BV71" s="122"/>
      <c r="BW71" s="122"/>
      <c r="BX71" s="123">
        <v>1</v>
      </c>
      <c r="BY71" s="124">
        <f>IF(Q71=0,"",IF(BX71=0,"",(BX71/Q71)))</f>
        <v>0.5</v>
      </c>
      <c r="BZ71" s="125">
        <v>1</v>
      </c>
      <c r="CA71" s="126">
        <f>IFERROR(BZ71/BX71,"-")</f>
        <v>1</v>
      </c>
      <c r="CB71" s="127">
        <v>63000</v>
      </c>
      <c r="CC71" s="128">
        <f>IFERROR(CB71/BX71,"-")</f>
        <v>63000</v>
      </c>
      <c r="CD71" s="129"/>
      <c r="CE71" s="129"/>
      <c r="CF71" s="129">
        <v>1</v>
      </c>
      <c r="CG71" s="130"/>
      <c r="CH71" s="131">
        <f>IF(Q71=0,"",IF(CG71=0,"",(CG71/Q71)))</f>
        <v>0</v>
      </c>
      <c r="CI71" s="132"/>
      <c r="CJ71" s="133" t="str">
        <f>IFERROR(CI71/CG71,"-")</f>
        <v>-</v>
      </c>
      <c r="CK71" s="134"/>
      <c r="CL71" s="135" t="str">
        <f>IFERROR(CK71/CG71,"-")</f>
        <v>-</v>
      </c>
      <c r="CM71" s="136"/>
      <c r="CN71" s="136"/>
      <c r="CO71" s="136"/>
      <c r="CP71" s="137">
        <v>1</v>
      </c>
      <c r="CQ71" s="138">
        <v>63000</v>
      </c>
      <c r="CR71" s="138">
        <v>63000</v>
      </c>
      <c r="CS71" s="138"/>
      <c r="CT71" s="139" t="str">
        <f>IF(AND(CR71=0,CS71=0),"",IF(AND(CR71&lt;=100000,CS71&lt;=100000),"",IF(CR71/CQ71&gt;0.7,"男高",IF(CS71/CQ71&gt;0.7,"女高",""))))</f>
        <v/>
      </c>
    </row>
    <row r="72" spans="1:99">
      <c r="A72" s="78"/>
      <c r="B72" s="184" t="s">
        <v>199</v>
      </c>
      <c r="C72" s="184" t="s">
        <v>58</v>
      </c>
      <c r="D72" s="184"/>
      <c r="E72" s="184" t="s">
        <v>200</v>
      </c>
      <c r="F72" s="184" t="s">
        <v>117</v>
      </c>
      <c r="G72" s="184" t="s">
        <v>61</v>
      </c>
      <c r="H72" s="87" t="s">
        <v>180</v>
      </c>
      <c r="I72" s="87" t="s">
        <v>196</v>
      </c>
      <c r="J72" s="186" t="s">
        <v>100</v>
      </c>
      <c r="K72" s="176"/>
      <c r="L72" s="79">
        <v>5</v>
      </c>
      <c r="M72" s="79">
        <v>0</v>
      </c>
      <c r="N72" s="79">
        <v>24</v>
      </c>
      <c r="O72" s="88">
        <v>2</v>
      </c>
      <c r="P72" s="89">
        <v>0</v>
      </c>
      <c r="Q72" s="90">
        <f>O72+P72</f>
        <v>2</v>
      </c>
      <c r="R72" s="80">
        <f>IFERROR(Q72/N72,"-")</f>
        <v>0.083333333333333</v>
      </c>
      <c r="S72" s="79">
        <v>0</v>
      </c>
      <c r="T72" s="79">
        <v>0</v>
      </c>
      <c r="U72" s="80">
        <f>IFERROR(T72/(Q72),"-")</f>
        <v>0</v>
      </c>
      <c r="V72" s="81"/>
      <c r="W72" s="82">
        <v>0</v>
      </c>
      <c r="X72" s="80">
        <f>IF(Q72=0,"-",W72/Q72)</f>
        <v>0</v>
      </c>
      <c r="Y72" s="181">
        <v>0</v>
      </c>
      <c r="Z72" s="182">
        <f>IFERROR(Y72/Q72,"-")</f>
        <v>0</v>
      </c>
      <c r="AA72" s="182" t="str">
        <f>IFERROR(Y72/W72,"-")</f>
        <v>-</v>
      </c>
      <c r="AB72" s="176"/>
      <c r="AC72" s="83"/>
      <c r="AD72" s="77"/>
      <c r="AE72" s="91"/>
      <c r="AF72" s="92">
        <f>IF(Q72=0,"",IF(AE72=0,"",(AE72/Q72)))</f>
        <v>0</v>
      </c>
      <c r="AG72" s="91"/>
      <c r="AH72" s="93" t="str">
        <f>IFERROR(AG72/AE72,"-")</f>
        <v>-</v>
      </c>
      <c r="AI72" s="94"/>
      <c r="AJ72" s="95" t="str">
        <f>IFERROR(AI72/AE72,"-")</f>
        <v>-</v>
      </c>
      <c r="AK72" s="96"/>
      <c r="AL72" s="96"/>
      <c r="AM72" s="96"/>
      <c r="AN72" s="97"/>
      <c r="AO72" s="98">
        <f>IF(Q72=0,"",IF(AN72=0,"",(AN72/Q72)))</f>
        <v>0</v>
      </c>
      <c r="AP72" s="97"/>
      <c r="AQ72" s="99" t="str">
        <f>IFERROR(AP72/AN72,"-")</f>
        <v>-</v>
      </c>
      <c r="AR72" s="100"/>
      <c r="AS72" s="101" t="str">
        <f>IFERROR(AR72/AN72,"-")</f>
        <v>-</v>
      </c>
      <c r="AT72" s="102"/>
      <c r="AU72" s="102"/>
      <c r="AV72" s="102"/>
      <c r="AW72" s="103"/>
      <c r="AX72" s="104">
        <f>IF(Q72=0,"",IF(AW72=0,"",(AW72/Q72)))</f>
        <v>0</v>
      </c>
      <c r="AY72" s="103"/>
      <c r="AZ72" s="105" t="str">
        <f>IFERROR(AY72/AW72,"-")</f>
        <v>-</v>
      </c>
      <c r="BA72" s="106"/>
      <c r="BB72" s="107" t="str">
        <f>IFERROR(BA72/AW72,"-")</f>
        <v>-</v>
      </c>
      <c r="BC72" s="108"/>
      <c r="BD72" s="108"/>
      <c r="BE72" s="108"/>
      <c r="BF72" s="109"/>
      <c r="BG72" s="110">
        <f>IF(Q72=0,"",IF(BF72=0,"",(BF72/Q72)))</f>
        <v>0</v>
      </c>
      <c r="BH72" s="109"/>
      <c r="BI72" s="111" t="str">
        <f>IFERROR(BH72/BF72,"-")</f>
        <v>-</v>
      </c>
      <c r="BJ72" s="112"/>
      <c r="BK72" s="113" t="str">
        <f>IFERROR(BJ72/BF72,"-")</f>
        <v>-</v>
      </c>
      <c r="BL72" s="114"/>
      <c r="BM72" s="114"/>
      <c r="BN72" s="114"/>
      <c r="BO72" s="116">
        <v>1</v>
      </c>
      <c r="BP72" s="117">
        <f>IF(Q72=0,"",IF(BO72=0,"",(BO72/Q72)))</f>
        <v>0.5</v>
      </c>
      <c r="BQ72" s="118"/>
      <c r="BR72" s="119">
        <f>IFERROR(BQ72/BO72,"-")</f>
        <v>0</v>
      </c>
      <c r="BS72" s="120"/>
      <c r="BT72" s="121">
        <f>IFERROR(BS72/BO72,"-")</f>
        <v>0</v>
      </c>
      <c r="BU72" s="122"/>
      <c r="BV72" s="122"/>
      <c r="BW72" s="122"/>
      <c r="BX72" s="123">
        <v>1</v>
      </c>
      <c r="BY72" s="124">
        <f>IF(Q72=0,"",IF(BX72=0,"",(BX72/Q72)))</f>
        <v>0.5</v>
      </c>
      <c r="BZ72" s="125"/>
      <c r="CA72" s="126">
        <f>IFERROR(BZ72/BX72,"-")</f>
        <v>0</v>
      </c>
      <c r="CB72" s="127"/>
      <c r="CC72" s="128">
        <f>IFERROR(CB72/BX72,"-")</f>
        <v>0</v>
      </c>
      <c r="CD72" s="129"/>
      <c r="CE72" s="129"/>
      <c r="CF72" s="129"/>
      <c r="CG72" s="130"/>
      <c r="CH72" s="131">
        <f>IF(Q72=0,"",IF(CG72=0,"",(CG72/Q72)))</f>
        <v>0</v>
      </c>
      <c r="CI72" s="132"/>
      <c r="CJ72" s="133" t="str">
        <f>IFERROR(CI72/CG72,"-")</f>
        <v>-</v>
      </c>
      <c r="CK72" s="134"/>
      <c r="CL72" s="135" t="str">
        <f>IFERROR(CK72/CG72,"-")</f>
        <v>-</v>
      </c>
      <c r="CM72" s="136"/>
      <c r="CN72" s="136"/>
      <c r="CO72" s="136"/>
      <c r="CP72" s="137">
        <v>0</v>
      </c>
      <c r="CQ72" s="138">
        <v>0</v>
      </c>
      <c r="CR72" s="138"/>
      <c r="CS72" s="138"/>
      <c r="CT72" s="139" t="str">
        <f>IF(AND(CR72=0,CS72=0),"",IF(AND(CR72&lt;=100000,CS72&lt;=100000),"",IF(CR72/CQ72&gt;0.7,"男高",IF(CS72/CQ72&gt;0.7,"女高",""))))</f>
        <v/>
      </c>
    </row>
    <row r="73" spans="1:99">
      <c r="A73" s="78"/>
      <c r="B73" s="184" t="s">
        <v>201</v>
      </c>
      <c r="C73" s="184" t="s">
        <v>58</v>
      </c>
      <c r="D73" s="184"/>
      <c r="E73" s="184" t="s">
        <v>202</v>
      </c>
      <c r="F73" s="184" t="s">
        <v>203</v>
      </c>
      <c r="G73" s="184" t="s">
        <v>61</v>
      </c>
      <c r="H73" s="87" t="s">
        <v>180</v>
      </c>
      <c r="I73" s="87" t="s">
        <v>196</v>
      </c>
      <c r="J73" s="185" t="s">
        <v>204</v>
      </c>
      <c r="K73" s="176"/>
      <c r="L73" s="79">
        <v>6</v>
      </c>
      <c r="M73" s="79">
        <v>0</v>
      </c>
      <c r="N73" s="79">
        <v>33</v>
      </c>
      <c r="O73" s="88">
        <v>1</v>
      </c>
      <c r="P73" s="89">
        <v>0</v>
      </c>
      <c r="Q73" s="90">
        <f>O73+P73</f>
        <v>1</v>
      </c>
      <c r="R73" s="80">
        <f>IFERROR(Q73/N73,"-")</f>
        <v>0.03030303030303</v>
      </c>
      <c r="S73" s="79">
        <v>0</v>
      </c>
      <c r="T73" s="79">
        <v>1</v>
      </c>
      <c r="U73" s="80">
        <f>IFERROR(T73/(Q73),"-")</f>
        <v>1</v>
      </c>
      <c r="V73" s="81"/>
      <c r="W73" s="82">
        <v>0</v>
      </c>
      <c r="X73" s="80">
        <f>IF(Q73=0,"-",W73/Q73)</f>
        <v>0</v>
      </c>
      <c r="Y73" s="181">
        <v>0</v>
      </c>
      <c r="Z73" s="182">
        <f>IFERROR(Y73/Q73,"-")</f>
        <v>0</v>
      </c>
      <c r="AA73" s="182" t="str">
        <f>IFERROR(Y73/W73,"-")</f>
        <v>-</v>
      </c>
      <c r="AB73" s="176"/>
      <c r="AC73" s="83"/>
      <c r="AD73" s="77"/>
      <c r="AE73" s="91"/>
      <c r="AF73" s="92">
        <f>IF(Q73=0,"",IF(AE73=0,"",(AE73/Q73)))</f>
        <v>0</v>
      </c>
      <c r="AG73" s="91"/>
      <c r="AH73" s="93" t="str">
        <f>IFERROR(AG73/AE73,"-")</f>
        <v>-</v>
      </c>
      <c r="AI73" s="94"/>
      <c r="AJ73" s="95" t="str">
        <f>IFERROR(AI73/AE73,"-")</f>
        <v>-</v>
      </c>
      <c r="AK73" s="96"/>
      <c r="AL73" s="96"/>
      <c r="AM73" s="96"/>
      <c r="AN73" s="97"/>
      <c r="AO73" s="98">
        <f>IF(Q73=0,"",IF(AN73=0,"",(AN73/Q73)))</f>
        <v>0</v>
      </c>
      <c r="AP73" s="97"/>
      <c r="AQ73" s="99" t="str">
        <f>IFERROR(AP73/AN73,"-")</f>
        <v>-</v>
      </c>
      <c r="AR73" s="100"/>
      <c r="AS73" s="101" t="str">
        <f>IFERROR(AR73/AN73,"-")</f>
        <v>-</v>
      </c>
      <c r="AT73" s="102"/>
      <c r="AU73" s="102"/>
      <c r="AV73" s="102"/>
      <c r="AW73" s="103"/>
      <c r="AX73" s="104">
        <f>IF(Q73=0,"",IF(AW73=0,"",(AW73/Q73)))</f>
        <v>0</v>
      </c>
      <c r="AY73" s="103"/>
      <c r="AZ73" s="105" t="str">
        <f>IFERROR(AY73/AW73,"-")</f>
        <v>-</v>
      </c>
      <c r="BA73" s="106"/>
      <c r="BB73" s="107" t="str">
        <f>IFERROR(BA73/AW73,"-")</f>
        <v>-</v>
      </c>
      <c r="BC73" s="108"/>
      <c r="BD73" s="108"/>
      <c r="BE73" s="108"/>
      <c r="BF73" s="109"/>
      <c r="BG73" s="110">
        <f>IF(Q73=0,"",IF(BF73=0,"",(BF73/Q73)))</f>
        <v>0</v>
      </c>
      <c r="BH73" s="109"/>
      <c r="BI73" s="111" t="str">
        <f>IFERROR(BH73/BF73,"-")</f>
        <v>-</v>
      </c>
      <c r="BJ73" s="112"/>
      <c r="BK73" s="113" t="str">
        <f>IFERROR(BJ73/BF73,"-")</f>
        <v>-</v>
      </c>
      <c r="BL73" s="114"/>
      <c r="BM73" s="114"/>
      <c r="BN73" s="114"/>
      <c r="BO73" s="116">
        <v>1</v>
      </c>
      <c r="BP73" s="117">
        <f>IF(Q73=0,"",IF(BO73=0,"",(BO73/Q73)))</f>
        <v>1</v>
      </c>
      <c r="BQ73" s="118"/>
      <c r="BR73" s="119">
        <f>IFERROR(BQ73/BO73,"-")</f>
        <v>0</v>
      </c>
      <c r="BS73" s="120"/>
      <c r="BT73" s="121">
        <f>IFERROR(BS73/BO73,"-")</f>
        <v>0</v>
      </c>
      <c r="BU73" s="122"/>
      <c r="BV73" s="122"/>
      <c r="BW73" s="122"/>
      <c r="BX73" s="123"/>
      <c r="BY73" s="124">
        <f>IF(Q73=0,"",IF(BX73=0,"",(BX73/Q73)))</f>
        <v>0</v>
      </c>
      <c r="BZ73" s="125"/>
      <c r="CA73" s="126" t="str">
        <f>IFERROR(BZ73/BX73,"-")</f>
        <v>-</v>
      </c>
      <c r="CB73" s="127"/>
      <c r="CC73" s="128" t="str">
        <f>IFERROR(CB73/BX73,"-")</f>
        <v>-</v>
      </c>
      <c r="CD73" s="129"/>
      <c r="CE73" s="129"/>
      <c r="CF73" s="129"/>
      <c r="CG73" s="130"/>
      <c r="CH73" s="131">
        <f>IF(Q73=0,"",IF(CG73=0,"",(CG73/Q73)))</f>
        <v>0</v>
      </c>
      <c r="CI73" s="132"/>
      <c r="CJ73" s="133" t="str">
        <f>IFERROR(CI73/CG73,"-")</f>
        <v>-</v>
      </c>
      <c r="CK73" s="134"/>
      <c r="CL73" s="135" t="str">
        <f>IFERROR(CK73/CG73,"-")</f>
        <v>-</v>
      </c>
      <c r="CM73" s="136"/>
      <c r="CN73" s="136"/>
      <c r="CO73" s="136"/>
      <c r="CP73" s="137">
        <v>0</v>
      </c>
      <c r="CQ73" s="138">
        <v>0</v>
      </c>
      <c r="CR73" s="138"/>
      <c r="CS73" s="138"/>
      <c r="CT73" s="139" t="str">
        <f>IF(AND(CR73=0,CS73=0),"",IF(AND(CR73&lt;=100000,CS73&lt;=100000),"",IF(CR73/CQ73&gt;0.7,"男高",IF(CS73/CQ73&gt;0.7,"女高",""))))</f>
        <v/>
      </c>
    </row>
    <row r="74" spans="1:99">
      <c r="A74" s="78"/>
      <c r="B74" s="184" t="s">
        <v>205</v>
      </c>
      <c r="C74" s="184" t="s">
        <v>58</v>
      </c>
      <c r="D74" s="184"/>
      <c r="E74" s="184" t="s">
        <v>122</v>
      </c>
      <c r="F74" s="184" t="s">
        <v>122</v>
      </c>
      <c r="G74" s="184" t="s">
        <v>74</v>
      </c>
      <c r="H74" s="87" t="s">
        <v>206</v>
      </c>
      <c r="I74" s="87"/>
      <c r="J74" s="87"/>
      <c r="K74" s="176"/>
      <c r="L74" s="79">
        <v>47</v>
      </c>
      <c r="M74" s="79">
        <v>38</v>
      </c>
      <c r="N74" s="79">
        <v>3</v>
      </c>
      <c r="O74" s="88">
        <v>6</v>
      </c>
      <c r="P74" s="89">
        <v>0</v>
      </c>
      <c r="Q74" s="90">
        <f>O74+P74</f>
        <v>6</v>
      </c>
      <c r="R74" s="80">
        <f>IFERROR(Q74/N74,"-")</f>
        <v>2</v>
      </c>
      <c r="S74" s="79">
        <v>0</v>
      </c>
      <c r="T74" s="79">
        <v>2</v>
      </c>
      <c r="U74" s="80">
        <f>IFERROR(T74/(Q74),"-")</f>
        <v>0.33333333333333</v>
      </c>
      <c r="V74" s="81"/>
      <c r="W74" s="82">
        <v>2</v>
      </c>
      <c r="X74" s="80">
        <f>IF(Q74=0,"-",W74/Q74)</f>
        <v>0.33333333333333</v>
      </c>
      <c r="Y74" s="181">
        <v>7000</v>
      </c>
      <c r="Z74" s="182">
        <f>IFERROR(Y74/Q74,"-")</f>
        <v>1166.6666666667</v>
      </c>
      <c r="AA74" s="182">
        <f>IFERROR(Y74/W74,"-")</f>
        <v>3500</v>
      </c>
      <c r="AB74" s="176"/>
      <c r="AC74" s="83"/>
      <c r="AD74" s="77"/>
      <c r="AE74" s="91"/>
      <c r="AF74" s="92">
        <f>IF(Q74=0,"",IF(AE74=0,"",(AE74/Q74)))</f>
        <v>0</v>
      </c>
      <c r="AG74" s="91"/>
      <c r="AH74" s="93" t="str">
        <f>IFERROR(AG74/AE74,"-")</f>
        <v>-</v>
      </c>
      <c r="AI74" s="94"/>
      <c r="AJ74" s="95" t="str">
        <f>IFERROR(AI74/AE74,"-")</f>
        <v>-</v>
      </c>
      <c r="AK74" s="96"/>
      <c r="AL74" s="96"/>
      <c r="AM74" s="96"/>
      <c r="AN74" s="97"/>
      <c r="AO74" s="98">
        <f>IF(Q74=0,"",IF(AN74=0,"",(AN74/Q74)))</f>
        <v>0</v>
      </c>
      <c r="AP74" s="97"/>
      <c r="AQ74" s="99" t="str">
        <f>IFERROR(AP74/AN74,"-")</f>
        <v>-</v>
      </c>
      <c r="AR74" s="100"/>
      <c r="AS74" s="101" t="str">
        <f>IFERROR(AR74/AN74,"-")</f>
        <v>-</v>
      </c>
      <c r="AT74" s="102"/>
      <c r="AU74" s="102"/>
      <c r="AV74" s="102"/>
      <c r="AW74" s="103"/>
      <c r="AX74" s="104">
        <f>IF(Q74=0,"",IF(AW74=0,"",(AW74/Q74)))</f>
        <v>0</v>
      </c>
      <c r="AY74" s="103"/>
      <c r="AZ74" s="105" t="str">
        <f>IFERROR(AY74/AW74,"-")</f>
        <v>-</v>
      </c>
      <c r="BA74" s="106"/>
      <c r="BB74" s="107" t="str">
        <f>IFERROR(BA74/AW74,"-")</f>
        <v>-</v>
      </c>
      <c r="BC74" s="108"/>
      <c r="BD74" s="108"/>
      <c r="BE74" s="108"/>
      <c r="BF74" s="109">
        <v>3</v>
      </c>
      <c r="BG74" s="110">
        <f>IF(Q74=0,"",IF(BF74=0,"",(BF74/Q74)))</f>
        <v>0.5</v>
      </c>
      <c r="BH74" s="109"/>
      <c r="BI74" s="111">
        <f>IFERROR(BH74/BF74,"-")</f>
        <v>0</v>
      </c>
      <c r="BJ74" s="112"/>
      <c r="BK74" s="113">
        <f>IFERROR(BJ74/BF74,"-")</f>
        <v>0</v>
      </c>
      <c r="BL74" s="114"/>
      <c r="BM74" s="114"/>
      <c r="BN74" s="114"/>
      <c r="BO74" s="116">
        <v>3</v>
      </c>
      <c r="BP74" s="117">
        <f>IF(Q74=0,"",IF(BO74=0,"",(BO74/Q74)))</f>
        <v>0.5</v>
      </c>
      <c r="BQ74" s="118">
        <v>2</v>
      </c>
      <c r="BR74" s="119">
        <f>IFERROR(BQ74/BO74,"-")</f>
        <v>0.66666666666667</v>
      </c>
      <c r="BS74" s="120">
        <v>7000</v>
      </c>
      <c r="BT74" s="121">
        <f>IFERROR(BS74/BO74,"-")</f>
        <v>2333.3333333333</v>
      </c>
      <c r="BU74" s="122">
        <v>1</v>
      </c>
      <c r="BV74" s="122"/>
      <c r="BW74" s="122">
        <v>1</v>
      </c>
      <c r="BX74" s="123"/>
      <c r="BY74" s="124">
        <f>IF(Q74=0,"",IF(BX74=0,"",(BX74/Q74)))</f>
        <v>0</v>
      </c>
      <c r="BZ74" s="125"/>
      <c r="CA74" s="126" t="str">
        <f>IFERROR(BZ74/BX74,"-")</f>
        <v>-</v>
      </c>
      <c r="CB74" s="127"/>
      <c r="CC74" s="128" t="str">
        <f>IFERROR(CB74/BX74,"-")</f>
        <v>-</v>
      </c>
      <c r="CD74" s="129"/>
      <c r="CE74" s="129"/>
      <c r="CF74" s="129"/>
      <c r="CG74" s="130"/>
      <c r="CH74" s="131">
        <f>IF(Q74=0,"",IF(CG74=0,"",(CG74/Q74)))</f>
        <v>0</v>
      </c>
      <c r="CI74" s="132"/>
      <c r="CJ74" s="133" t="str">
        <f>IFERROR(CI74/CG74,"-")</f>
        <v>-</v>
      </c>
      <c r="CK74" s="134"/>
      <c r="CL74" s="135" t="str">
        <f>IFERROR(CK74/CG74,"-")</f>
        <v>-</v>
      </c>
      <c r="CM74" s="136"/>
      <c r="CN74" s="136"/>
      <c r="CO74" s="136"/>
      <c r="CP74" s="137">
        <v>2</v>
      </c>
      <c r="CQ74" s="138">
        <v>7000</v>
      </c>
      <c r="CR74" s="138">
        <v>6000</v>
      </c>
      <c r="CS74" s="138"/>
      <c r="CT74" s="139" t="str">
        <f>IF(AND(CR74=0,CS74=0),"",IF(AND(CR74&lt;=100000,CS74&lt;=100000),"",IF(CR74/CQ74&gt;0.7,"男高",IF(CS74/CQ74&gt;0.7,"女高",""))))</f>
        <v/>
      </c>
    </row>
    <row r="75" spans="1:99">
      <c r="A75" s="78">
        <f>AC75</f>
        <v>1.02</v>
      </c>
      <c r="B75" s="184" t="s">
        <v>207</v>
      </c>
      <c r="C75" s="184" t="s">
        <v>58</v>
      </c>
      <c r="D75" s="184"/>
      <c r="E75" s="184" t="s">
        <v>59</v>
      </c>
      <c r="F75" s="184" t="s">
        <v>60</v>
      </c>
      <c r="G75" s="184" t="s">
        <v>61</v>
      </c>
      <c r="H75" s="87" t="s">
        <v>208</v>
      </c>
      <c r="I75" s="87" t="s">
        <v>63</v>
      </c>
      <c r="J75" s="186" t="s">
        <v>166</v>
      </c>
      <c r="K75" s="176">
        <v>150000</v>
      </c>
      <c r="L75" s="79">
        <v>11</v>
      </c>
      <c r="M75" s="79">
        <v>0</v>
      </c>
      <c r="N75" s="79">
        <v>52</v>
      </c>
      <c r="O75" s="88">
        <v>6</v>
      </c>
      <c r="P75" s="89">
        <v>0</v>
      </c>
      <c r="Q75" s="90">
        <f>O75+P75</f>
        <v>6</v>
      </c>
      <c r="R75" s="80">
        <f>IFERROR(Q75/N75,"-")</f>
        <v>0.11538461538462</v>
      </c>
      <c r="S75" s="79">
        <v>1</v>
      </c>
      <c r="T75" s="79">
        <v>0</v>
      </c>
      <c r="U75" s="80">
        <f>IFERROR(T75/(Q75),"-")</f>
        <v>0</v>
      </c>
      <c r="V75" s="81">
        <f>IFERROR(K75/SUM(Q75:Q76),"-")</f>
        <v>12500</v>
      </c>
      <c r="W75" s="82">
        <v>2</v>
      </c>
      <c r="X75" s="80">
        <f>IF(Q75=0,"-",W75/Q75)</f>
        <v>0.33333333333333</v>
      </c>
      <c r="Y75" s="181">
        <v>153000</v>
      </c>
      <c r="Z75" s="182">
        <f>IFERROR(Y75/Q75,"-")</f>
        <v>25500</v>
      </c>
      <c r="AA75" s="182">
        <f>IFERROR(Y75/W75,"-")</f>
        <v>76500</v>
      </c>
      <c r="AB75" s="176">
        <f>SUM(Y75:Y76)-SUM(K75:K76)</f>
        <v>3000</v>
      </c>
      <c r="AC75" s="83">
        <f>SUM(Y75:Y76)/SUM(K75:K76)</f>
        <v>1.02</v>
      </c>
      <c r="AD75" s="77"/>
      <c r="AE75" s="91"/>
      <c r="AF75" s="92">
        <f>IF(Q75=0,"",IF(AE75=0,"",(AE75/Q75)))</f>
        <v>0</v>
      </c>
      <c r="AG75" s="91"/>
      <c r="AH75" s="93" t="str">
        <f>IFERROR(AG75/AE75,"-")</f>
        <v>-</v>
      </c>
      <c r="AI75" s="94"/>
      <c r="AJ75" s="95" t="str">
        <f>IFERROR(AI75/AE75,"-")</f>
        <v>-</v>
      </c>
      <c r="AK75" s="96"/>
      <c r="AL75" s="96"/>
      <c r="AM75" s="96"/>
      <c r="AN75" s="97"/>
      <c r="AO75" s="98">
        <f>IF(Q75=0,"",IF(AN75=0,"",(AN75/Q75)))</f>
        <v>0</v>
      </c>
      <c r="AP75" s="97"/>
      <c r="AQ75" s="99" t="str">
        <f>IFERROR(AP75/AN75,"-")</f>
        <v>-</v>
      </c>
      <c r="AR75" s="100"/>
      <c r="AS75" s="101" t="str">
        <f>IFERROR(AR75/AN75,"-")</f>
        <v>-</v>
      </c>
      <c r="AT75" s="102"/>
      <c r="AU75" s="102"/>
      <c r="AV75" s="102"/>
      <c r="AW75" s="103"/>
      <c r="AX75" s="104">
        <f>IF(Q75=0,"",IF(AW75=0,"",(AW75/Q75)))</f>
        <v>0</v>
      </c>
      <c r="AY75" s="103"/>
      <c r="AZ75" s="105" t="str">
        <f>IFERROR(AY75/AW75,"-")</f>
        <v>-</v>
      </c>
      <c r="BA75" s="106"/>
      <c r="BB75" s="107" t="str">
        <f>IFERROR(BA75/AW75,"-")</f>
        <v>-</v>
      </c>
      <c r="BC75" s="108"/>
      <c r="BD75" s="108"/>
      <c r="BE75" s="108"/>
      <c r="BF75" s="109">
        <v>4</v>
      </c>
      <c r="BG75" s="110">
        <f>IF(Q75=0,"",IF(BF75=0,"",(BF75/Q75)))</f>
        <v>0.66666666666667</v>
      </c>
      <c r="BH75" s="109">
        <v>1</v>
      </c>
      <c r="BI75" s="111">
        <f>IFERROR(BH75/BF75,"-")</f>
        <v>0.25</v>
      </c>
      <c r="BJ75" s="112">
        <v>3000</v>
      </c>
      <c r="BK75" s="113">
        <f>IFERROR(BJ75/BF75,"-")</f>
        <v>750</v>
      </c>
      <c r="BL75" s="114">
        <v>1</v>
      </c>
      <c r="BM75" s="114"/>
      <c r="BN75" s="114"/>
      <c r="BO75" s="116"/>
      <c r="BP75" s="117">
        <f>IF(Q75=0,"",IF(BO75=0,"",(BO75/Q75)))</f>
        <v>0</v>
      </c>
      <c r="BQ75" s="118"/>
      <c r="BR75" s="119" t="str">
        <f>IFERROR(BQ75/BO75,"-")</f>
        <v>-</v>
      </c>
      <c r="BS75" s="120"/>
      <c r="BT75" s="121" t="str">
        <f>IFERROR(BS75/BO75,"-")</f>
        <v>-</v>
      </c>
      <c r="BU75" s="122"/>
      <c r="BV75" s="122"/>
      <c r="BW75" s="122"/>
      <c r="BX75" s="123">
        <v>2</v>
      </c>
      <c r="BY75" s="124">
        <f>IF(Q75=0,"",IF(BX75=0,"",(BX75/Q75)))</f>
        <v>0.33333333333333</v>
      </c>
      <c r="BZ75" s="125">
        <v>1</v>
      </c>
      <c r="CA75" s="126">
        <f>IFERROR(BZ75/BX75,"-")</f>
        <v>0.5</v>
      </c>
      <c r="CB75" s="127">
        <v>150000</v>
      </c>
      <c r="CC75" s="128">
        <f>IFERROR(CB75/BX75,"-")</f>
        <v>75000</v>
      </c>
      <c r="CD75" s="129"/>
      <c r="CE75" s="129"/>
      <c r="CF75" s="129">
        <v>1</v>
      </c>
      <c r="CG75" s="130"/>
      <c r="CH75" s="131">
        <f>IF(Q75=0,"",IF(CG75=0,"",(CG75/Q75)))</f>
        <v>0</v>
      </c>
      <c r="CI75" s="132"/>
      <c r="CJ75" s="133" t="str">
        <f>IFERROR(CI75/CG75,"-")</f>
        <v>-</v>
      </c>
      <c r="CK75" s="134"/>
      <c r="CL75" s="135" t="str">
        <f>IFERROR(CK75/CG75,"-")</f>
        <v>-</v>
      </c>
      <c r="CM75" s="136"/>
      <c r="CN75" s="136"/>
      <c r="CO75" s="136"/>
      <c r="CP75" s="137">
        <v>2</v>
      </c>
      <c r="CQ75" s="138">
        <v>153000</v>
      </c>
      <c r="CR75" s="138">
        <v>150000</v>
      </c>
      <c r="CS75" s="138"/>
      <c r="CT75" s="139" t="str">
        <f>IF(AND(CR75=0,CS75=0),"",IF(AND(CR75&lt;=100000,CS75&lt;=100000),"",IF(CR75/CQ75&gt;0.7,"男高",IF(CS75/CQ75&gt;0.7,"女高",""))))</f>
        <v>男高</v>
      </c>
    </row>
    <row r="76" spans="1:99">
      <c r="A76" s="78"/>
      <c r="B76" s="184" t="s">
        <v>209</v>
      </c>
      <c r="C76" s="184" t="s">
        <v>58</v>
      </c>
      <c r="D76" s="184"/>
      <c r="E76" s="184" t="s">
        <v>59</v>
      </c>
      <c r="F76" s="184" t="s">
        <v>60</v>
      </c>
      <c r="G76" s="184" t="s">
        <v>74</v>
      </c>
      <c r="H76" s="87"/>
      <c r="I76" s="87"/>
      <c r="J76" s="87"/>
      <c r="K76" s="176"/>
      <c r="L76" s="79">
        <v>31</v>
      </c>
      <c r="M76" s="79">
        <v>21</v>
      </c>
      <c r="N76" s="79">
        <v>1</v>
      </c>
      <c r="O76" s="88">
        <v>5</v>
      </c>
      <c r="P76" s="89">
        <v>1</v>
      </c>
      <c r="Q76" s="90">
        <f>O76+P76</f>
        <v>6</v>
      </c>
      <c r="R76" s="80">
        <f>IFERROR(Q76/N76,"-")</f>
        <v>6</v>
      </c>
      <c r="S76" s="79">
        <v>0</v>
      </c>
      <c r="T76" s="79">
        <v>1</v>
      </c>
      <c r="U76" s="80">
        <f>IFERROR(T76/(Q76),"-")</f>
        <v>0.16666666666667</v>
      </c>
      <c r="V76" s="81"/>
      <c r="W76" s="82">
        <v>0</v>
      </c>
      <c r="X76" s="80">
        <f>IF(Q76=0,"-",W76/Q76)</f>
        <v>0</v>
      </c>
      <c r="Y76" s="181">
        <v>0</v>
      </c>
      <c r="Z76" s="182">
        <f>IFERROR(Y76/Q76,"-")</f>
        <v>0</v>
      </c>
      <c r="AA76" s="182" t="str">
        <f>IFERROR(Y76/W76,"-")</f>
        <v>-</v>
      </c>
      <c r="AB76" s="176"/>
      <c r="AC76" s="83"/>
      <c r="AD76" s="77"/>
      <c r="AE76" s="91"/>
      <c r="AF76" s="92">
        <f>IF(Q76=0,"",IF(AE76=0,"",(AE76/Q76)))</f>
        <v>0</v>
      </c>
      <c r="AG76" s="91"/>
      <c r="AH76" s="93" t="str">
        <f>IFERROR(AG76/AE76,"-")</f>
        <v>-</v>
      </c>
      <c r="AI76" s="94"/>
      <c r="AJ76" s="95" t="str">
        <f>IFERROR(AI76/AE76,"-")</f>
        <v>-</v>
      </c>
      <c r="AK76" s="96"/>
      <c r="AL76" s="96"/>
      <c r="AM76" s="96"/>
      <c r="AN76" s="97"/>
      <c r="AO76" s="98">
        <f>IF(Q76=0,"",IF(AN76=0,"",(AN76/Q76)))</f>
        <v>0</v>
      </c>
      <c r="AP76" s="97"/>
      <c r="AQ76" s="99" t="str">
        <f>IFERROR(AP76/AN76,"-")</f>
        <v>-</v>
      </c>
      <c r="AR76" s="100"/>
      <c r="AS76" s="101" t="str">
        <f>IFERROR(AR76/AN76,"-")</f>
        <v>-</v>
      </c>
      <c r="AT76" s="102"/>
      <c r="AU76" s="102"/>
      <c r="AV76" s="102"/>
      <c r="AW76" s="103">
        <v>2</v>
      </c>
      <c r="AX76" s="104">
        <f>IF(Q76=0,"",IF(AW76=0,"",(AW76/Q76)))</f>
        <v>0.33333333333333</v>
      </c>
      <c r="AY76" s="103"/>
      <c r="AZ76" s="105">
        <f>IFERROR(AY76/AW76,"-")</f>
        <v>0</v>
      </c>
      <c r="BA76" s="106"/>
      <c r="BB76" s="107">
        <f>IFERROR(BA76/AW76,"-")</f>
        <v>0</v>
      </c>
      <c r="BC76" s="108"/>
      <c r="BD76" s="108"/>
      <c r="BE76" s="108"/>
      <c r="BF76" s="109">
        <v>1</v>
      </c>
      <c r="BG76" s="110">
        <f>IF(Q76=0,"",IF(BF76=0,"",(BF76/Q76)))</f>
        <v>0.16666666666667</v>
      </c>
      <c r="BH76" s="109"/>
      <c r="BI76" s="111">
        <f>IFERROR(BH76/BF76,"-")</f>
        <v>0</v>
      </c>
      <c r="BJ76" s="112"/>
      <c r="BK76" s="113">
        <f>IFERROR(BJ76/BF76,"-")</f>
        <v>0</v>
      </c>
      <c r="BL76" s="114"/>
      <c r="BM76" s="114"/>
      <c r="BN76" s="114"/>
      <c r="BO76" s="116">
        <v>1</v>
      </c>
      <c r="BP76" s="117">
        <f>IF(Q76=0,"",IF(BO76=0,"",(BO76/Q76)))</f>
        <v>0.16666666666667</v>
      </c>
      <c r="BQ76" s="118"/>
      <c r="BR76" s="119">
        <f>IFERROR(BQ76/BO76,"-")</f>
        <v>0</v>
      </c>
      <c r="BS76" s="120"/>
      <c r="BT76" s="121">
        <f>IFERROR(BS76/BO76,"-")</f>
        <v>0</v>
      </c>
      <c r="BU76" s="122"/>
      <c r="BV76" s="122"/>
      <c r="BW76" s="122"/>
      <c r="BX76" s="123">
        <v>2</v>
      </c>
      <c r="BY76" s="124">
        <f>IF(Q76=0,"",IF(BX76=0,"",(BX76/Q76)))</f>
        <v>0.33333333333333</v>
      </c>
      <c r="BZ76" s="125"/>
      <c r="CA76" s="126">
        <f>IFERROR(BZ76/BX76,"-")</f>
        <v>0</v>
      </c>
      <c r="CB76" s="127"/>
      <c r="CC76" s="128">
        <f>IFERROR(CB76/BX76,"-")</f>
        <v>0</v>
      </c>
      <c r="CD76" s="129"/>
      <c r="CE76" s="129"/>
      <c r="CF76" s="129"/>
      <c r="CG76" s="130"/>
      <c r="CH76" s="131">
        <f>IF(Q76=0,"",IF(CG76=0,"",(CG76/Q76)))</f>
        <v>0</v>
      </c>
      <c r="CI76" s="132"/>
      <c r="CJ76" s="133" t="str">
        <f>IFERROR(CI76/CG76,"-")</f>
        <v>-</v>
      </c>
      <c r="CK76" s="134"/>
      <c r="CL76" s="135" t="str">
        <f>IFERROR(CK76/CG76,"-")</f>
        <v>-</v>
      </c>
      <c r="CM76" s="136"/>
      <c r="CN76" s="136"/>
      <c r="CO76" s="136"/>
      <c r="CP76" s="137">
        <v>0</v>
      </c>
      <c r="CQ76" s="138">
        <v>0</v>
      </c>
      <c r="CR76" s="138"/>
      <c r="CS76" s="138"/>
      <c r="CT76" s="139" t="str">
        <f>IF(AND(CR76=0,CS76=0),"",IF(AND(CR76&lt;=100000,CS76&lt;=100000),"",IF(CR76/CQ76&gt;0.7,"男高",IF(CS76/CQ76&gt;0.7,"女高",""))))</f>
        <v/>
      </c>
    </row>
    <row r="77" spans="1:99">
      <c r="A77" s="78">
        <f>AC77</f>
        <v>0.88888888888889</v>
      </c>
      <c r="B77" s="184" t="s">
        <v>210</v>
      </c>
      <c r="C77" s="184" t="s">
        <v>58</v>
      </c>
      <c r="D77" s="184"/>
      <c r="E77" s="184" t="s">
        <v>148</v>
      </c>
      <c r="F77" s="184" t="s">
        <v>149</v>
      </c>
      <c r="G77" s="184" t="s">
        <v>61</v>
      </c>
      <c r="H77" s="87" t="s">
        <v>208</v>
      </c>
      <c r="I77" s="87" t="s">
        <v>85</v>
      </c>
      <c r="J77" s="186" t="s">
        <v>100</v>
      </c>
      <c r="K77" s="176">
        <v>90000</v>
      </c>
      <c r="L77" s="79">
        <v>12</v>
      </c>
      <c r="M77" s="79">
        <v>0</v>
      </c>
      <c r="N77" s="79">
        <v>29</v>
      </c>
      <c r="O77" s="88">
        <v>3</v>
      </c>
      <c r="P77" s="89">
        <v>0</v>
      </c>
      <c r="Q77" s="90">
        <f>O77+P77</f>
        <v>3</v>
      </c>
      <c r="R77" s="80">
        <f>IFERROR(Q77/N77,"-")</f>
        <v>0.10344827586207</v>
      </c>
      <c r="S77" s="79">
        <v>0</v>
      </c>
      <c r="T77" s="79">
        <v>1</v>
      </c>
      <c r="U77" s="80">
        <f>IFERROR(T77/(Q77),"-")</f>
        <v>0.33333333333333</v>
      </c>
      <c r="V77" s="81">
        <f>IFERROR(K77/SUM(Q77:Q78),"-")</f>
        <v>22500</v>
      </c>
      <c r="W77" s="82">
        <v>1</v>
      </c>
      <c r="X77" s="80">
        <f>IF(Q77=0,"-",W77/Q77)</f>
        <v>0.33333333333333</v>
      </c>
      <c r="Y77" s="181">
        <v>80000</v>
      </c>
      <c r="Z77" s="182">
        <f>IFERROR(Y77/Q77,"-")</f>
        <v>26666.666666667</v>
      </c>
      <c r="AA77" s="182">
        <f>IFERROR(Y77/W77,"-")</f>
        <v>80000</v>
      </c>
      <c r="AB77" s="176">
        <f>SUM(Y77:Y78)-SUM(K77:K78)</f>
        <v>-10000</v>
      </c>
      <c r="AC77" s="83">
        <f>SUM(Y77:Y78)/SUM(K77:K78)</f>
        <v>0.88888888888889</v>
      </c>
      <c r="AD77" s="77"/>
      <c r="AE77" s="91"/>
      <c r="AF77" s="92">
        <f>IF(Q77=0,"",IF(AE77=0,"",(AE77/Q77)))</f>
        <v>0</v>
      </c>
      <c r="AG77" s="91"/>
      <c r="AH77" s="93" t="str">
        <f>IFERROR(AG77/AE77,"-")</f>
        <v>-</v>
      </c>
      <c r="AI77" s="94"/>
      <c r="AJ77" s="95" t="str">
        <f>IFERROR(AI77/AE77,"-")</f>
        <v>-</v>
      </c>
      <c r="AK77" s="96"/>
      <c r="AL77" s="96"/>
      <c r="AM77" s="96"/>
      <c r="AN77" s="97"/>
      <c r="AO77" s="98">
        <f>IF(Q77=0,"",IF(AN77=0,"",(AN77/Q77)))</f>
        <v>0</v>
      </c>
      <c r="AP77" s="97"/>
      <c r="AQ77" s="99" t="str">
        <f>IFERROR(AP77/AN77,"-")</f>
        <v>-</v>
      </c>
      <c r="AR77" s="100"/>
      <c r="AS77" s="101" t="str">
        <f>IFERROR(AR77/AN77,"-")</f>
        <v>-</v>
      </c>
      <c r="AT77" s="102"/>
      <c r="AU77" s="102"/>
      <c r="AV77" s="102"/>
      <c r="AW77" s="103"/>
      <c r="AX77" s="104">
        <f>IF(Q77=0,"",IF(AW77=0,"",(AW77/Q77)))</f>
        <v>0</v>
      </c>
      <c r="AY77" s="103"/>
      <c r="AZ77" s="105" t="str">
        <f>IFERROR(AY77/AW77,"-")</f>
        <v>-</v>
      </c>
      <c r="BA77" s="106"/>
      <c r="BB77" s="107" t="str">
        <f>IFERROR(BA77/AW77,"-")</f>
        <v>-</v>
      </c>
      <c r="BC77" s="108"/>
      <c r="BD77" s="108"/>
      <c r="BE77" s="108"/>
      <c r="BF77" s="109">
        <v>2</v>
      </c>
      <c r="BG77" s="110">
        <f>IF(Q77=0,"",IF(BF77=0,"",(BF77/Q77)))</f>
        <v>0.66666666666667</v>
      </c>
      <c r="BH77" s="109"/>
      <c r="BI77" s="111">
        <f>IFERROR(BH77/BF77,"-")</f>
        <v>0</v>
      </c>
      <c r="BJ77" s="112"/>
      <c r="BK77" s="113">
        <f>IFERROR(BJ77/BF77,"-")</f>
        <v>0</v>
      </c>
      <c r="BL77" s="114"/>
      <c r="BM77" s="114"/>
      <c r="BN77" s="114"/>
      <c r="BO77" s="116"/>
      <c r="BP77" s="117">
        <f>IF(Q77=0,"",IF(BO77=0,"",(BO77/Q77)))</f>
        <v>0</v>
      </c>
      <c r="BQ77" s="118"/>
      <c r="BR77" s="119" t="str">
        <f>IFERROR(BQ77/BO77,"-")</f>
        <v>-</v>
      </c>
      <c r="BS77" s="120"/>
      <c r="BT77" s="121" t="str">
        <f>IFERROR(BS77/BO77,"-")</f>
        <v>-</v>
      </c>
      <c r="BU77" s="122"/>
      <c r="BV77" s="122"/>
      <c r="BW77" s="122"/>
      <c r="BX77" s="123">
        <v>1</v>
      </c>
      <c r="BY77" s="124">
        <f>IF(Q77=0,"",IF(BX77=0,"",(BX77/Q77)))</f>
        <v>0.33333333333333</v>
      </c>
      <c r="BZ77" s="125">
        <v>1</v>
      </c>
      <c r="CA77" s="126">
        <f>IFERROR(BZ77/BX77,"-")</f>
        <v>1</v>
      </c>
      <c r="CB77" s="127">
        <v>80000</v>
      </c>
      <c r="CC77" s="128">
        <f>IFERROR(CB77/BX77,"-")</f>
        <v>80000</v>
      </c>
      <c r="CD77" s="129"/>
      <c r="CE77" s="129"/>
      <c r="CF77" s="129">
        <v>1</v>
      </c>
      <c r="CG77" s="130"/>
      <c r="CH77" s="131">
        <f>IF(Q77=0,"",IF(CG77=0,"",(CG77/Q77)))</f>
        <v>0</v>
      </c>
      <c r="CI77" s="132"/>
      <c r="CJ77" s="133" t="str">
        <f>IFERROR(CI77/CG77,"-")</f>
        <v>-</v>
      </c>
      <c r="CK77" s="134"/>
      <c r="CL77" s="135" t="str">
        <f>IFERROR(CK77/CG77,"-")</f>
        <v>-</v>
      </c>
      <c r="CM77" s="136"/>
      <c r="CN77" s="136"/>
      <c r="CO77" s="136"/>
      <c r="CP77" s="137">
        <v>1</v>
      </c>
      <c r="CQ77" s="138">
        <v>80000</v>
      </c>
      <c r="CR77" s="138">
        <v>80000</v>
      </c>
      <c r="CS77" s="138"/>
      <c r="CT77" s="139" t="str">
        <f>IF(AND(CR77=0,CS77=0),"",IF(AND(CR77&lt;=100000,CS77&lt;=100000),"",IF(CR77/CQ77&gt;0.7,"男高",IF(CS77/CQ77&gt;0.7,"女高",""))))</f>
        <v/>
      </c>
    </row>
    <row r="78" spans="1:99">
      <c r="A78" s="78"/>
      <c r="B78" s="184" t="s">
        <v>211</v>
      </c>
      <c r="C78" s="184" t="s">
        <v>58</v>
      </c>
      <c r="D78" s="184"/>
      <c r="E78" s="184" t="s">
        <v>148</v>
      </c>
      <c r="F78" s="184" t="s">
        <v>149</v>
      </c>
      <c r="G78" s="184" t="s">
        <v>74</v>
      </c>
      <c r="H78" s="87"/>
      <c r="I78" s="87"/>
      <c r="J78" s="87"/>
      <c r="K78" s="176"/>
      <c r="L78" s="79">
        <v>15</v>
      </c>
      <c r="M78" s="79">
        <v>12</v>
      </c>
      <c r="N78" s="79">
        <v>11</v>
      </c>
      <c r="O78" s="88">
        <v>1</v>
      </c>
      <c r="P78" s="89">
        <v>0</v>
      </c>
      <c r="Q78" s="90">
        <f>O78+P78</f>
        <v>1</v>
      </c>
      <c r="R78" s="80">
        <f>IFERROR(Q78/N78,"-")</f>
        <v>0.090909090909091</v>
      </c>
      <c r="S78" s="79">
        <v>0</v>
      </c>
      <c r="T78" s="79">
        <v>0</v>
      </c>
      <c r="U78" s="80">
        <f>IFERROR(T78/(Q78),"-")</f>
        <v>0</v>
      </c>
      <c r="V78" s="81"/>
      <c r="W78" s="82">
        <v>0</v>
      </c>
      <c r="X78" s="80">
        <f>IF(Q78=0,"-",W78/Q78)</f>
        <v>0</v>
      </c>
      <c r="Y78" s="181">
        <v>0</v>
      </c>
      <c r="Z78" s="182">
        <f>IFERROR(Y78/Q78,"-")</f>
        <v>0</v>
      </c>
      <c r="AA78" s="182" t="str">
        <f>IFERROR(Y78/W78,"-")</f>
        <v>-</v>
      </c>
      <c r="AB78" s="176"/>
      <c r="AC78" s="83"/>
      <c r="AD78" s="77"/>
      <c r="AE78" s="91"/>
      <c r="AF78" s="92">
        <f>IF(Q78=0,"",IF(AE78=0,"",(AE78/Q78)))</f>
        <v>0</v>
      </c>
      <c r="AG78" s="91"/>
      <c r="AH78" s="93" t="str">
        <f>IFERROR(AG78/AE78,"-")</f>
        <v>-</v>
      </c>
      <c r="AI78" s="94"/>
      <c r="AJ78" s="95" t="str">
        <f>IFERROR(AI78/AE78,"-")</f>
        <v>-</v>
      </c>
      <c r="AK78" s="96"/>
      <c r="AL78" s="96"/>
      <c r="AM78" s="96"/>
      <c r="AN78" s="97"/>
      <c r="AO78" s="98">
        <f>IF(Q78=0,"",IF(AN78=0,"",(AN78/Q78)))</f>
        <v>0</v>
      </c>
      <c r="AP78" s="97"/>
      <c r="AQ78" s="99" t="str">
        <f>IFERROR(AP78/AN78,"-")</f>
        <v>-</v>
      </c>
      <c r="AR78" s="100"/>
      <c r="AS78" s="101" t="str">
        <f>IFERROR(AR78/AN78,"-")</f>
        <v>-</v>
      </c>
      <c r="AT78" s="102"/>
      <c r="AU78" s="102"/>
      <c r="AV78" s="102"/>
      <c r="AW78" s="103"/>
      <c r="AX78" s="104">
        <f>IF(Q78=0,"",IF(AW78=0,"",(AW78/Q78)))</f>
        <v>0</v>
      </c>
      <c r="AY78" s="103"/>
      <c r="AZ78" s="105" t="str">
        <f>IFERROR(AY78/AW78,"-")</f>
        <v>-</v>
      </c>
      <c r="BA78" s="106"/>
      <c r="BB78" s="107" t="str">
        <f>IFERROR(BA78/AW78,"-")</f>
        <v>-</v>
      </c>
      <c r="BC78" s="108"/>
      <c r="BD78" s="108"/>
      <c r="BE78" s="108"/>
      <c r="BF78" s="109">
        <v>1</v>
      </c>
      <c r="BG78" s="110">
        <f>IF(Q78=0,"",IF(BF78=0,"",(BF78/Q78)))</f>
        <v>1</v>
      </c>
      <c r="BH78" s="109"/>
      <c r="BI78" s="111">
        <f>IFERROR(BH78/BF78,"-")</f>
        <v>0</v>
      </c>
      <c r="BJ78" s="112"/>
      <c r="BK78" s="113">
        <f>IFERROR(BJ78/BF78,"-")</f>
        <v>0</v>
      </c>
      <c r="BL78" s="114"/>
      <c r="BM78" s="114"/>
      <c r="BN78" s="114"/>
      <c r="BO78" s="116"/>
      <c r="BP78" s="117">
        <f>IF(Q78=0,"",IF(BO78=0,"",(BO78/Q78)))</f>
        <v>0</v>
      </c>
      <c r="BQ78" s="118"/>
      <c r="BR78" s="119" t="str">
        <f>IFERROR(BQ78/BO78,"-")</f>
        <v>-</v>
      </c>
      <c r="BS78" s="120"/>
      <c r="BT78" s="121" t="str">
        <f>IFERROR(BS78/BO78,"-")</f>
        <v>-</v>
      </c>
      <c r="BU78" s="122"/>
      <c r="BV78" s="122"/>
      <c r="BW78" s="122"/>
      <c r="BX78" s="123"/>
      <c r="BY78" s="124">
        <f>IF(Q78=0,"",IF(BX78=0,"",(BX78/Q78)))</f>
        <v>0</v>
      </c>
      <c r="BZ78" s="125"/>
      <c r="CA78" s="126" t="str">
        <f>IFERROR(BZ78/BX78,"-")</f>
        <v>-</v>
      </c>
      <c r="CB78" s="127"/>
      <c r="CC78" s="128" t="str">
        <f>IFERROR(CB78/BX78,"-")</f>
        <v>-</v>
      </c>
      <c r="CD78" s="129"/>
      <c r="CE78" s="129"/>
      <c r="CF78" s="129"/>
      <c r="CG78" s="130"/>
      <c r="CH78" s="131">
        <f>IF(Q78=0,"",IF(CG78=0,"",(CG78/Q78)))</f>
        <v>0</v>
      </c>
      <c r="CI78" s="132"/>
      <c r="CJ78" s="133" t="str">
        <f>IFERROR(CI78/CG78,"-")</f>
        <v>-</v>
      </c>
      <c r="CK78" s="134"/>
      <c r="CL78" s="135" t="str">
        <f>IFERROR(CK78/CG78,"-")</f>
        <v>-</v>
      </c>
      <c r="CM78" s="136"/>
      <c r="CN78" s="136"/>
      <c r="CO78" s="136"/>
      <c r="CP78" s="137">
        <v>0</v>
      </c>
      <c r="CQ78" s="138">
        <v>0</v>
      </c>
      <c r="CR78" s="138"/>
      <c r="CS78" s="138"/>
      <c r="CT78" s="139" t="str">
        <f>IF(AND(CR78=0,CS78=0),"",IF(AND(CR78&lt;=100000,CS78&lt;=100000),"",IF(CR78/CQ78&gt;0.7,"男高",IF(CS78/CQ78&gt;0.7,"女高",""))))</f>
        <v/>
      </c>
    </row>
    <row r="79" spans="1:99">
      <c r="A79" s="78">
        <f>AC79</f>
        <v>0.61052631578947</v>
      </c>
      <c r="B79" s="184" t="s">
        <v>212</v>
      </c>
      <c r="C79" s="184" t="s">
        <v>58</v>
      </c>
      <c r="D79" s="184"/>
      <c r="E79" s="184" t="s">
        <v>59</v>
      </c>
      <c r="F79" s="184" t="s">
        <v>60</v>
      </c>
      <c r="G79" s="184" t="s">
        <v>61</v>
      </c>
      <c r="H79" s="87" t="s">
        <v>213</v>
      </c>
      <c r="I79" s="87" t="s">
        <v>63</v>
      </c>
      <c r="J79" s="186" t="s">
        <v>105</v>
      </c>
      <c r="K79" s="176">
        <v>190000</v>
      </c>
      <c r="L79" s="79">
        <v>11</v>
      </c>
      <c r="M79" s="79">
        <v>0</v>
      </c>
      <c r="N79" s="79">
        <v>33</v>
      </c>
      <c r="O79" s="88">
        <v>5</v>
      </c>
      <c r="P79" s="89">
        <v>0</v>
      </c>
      <c r="Q79" s="90">
        <f>O79+P79</f>
        <v>5</v>
      </c>
      <c r="R79" s="80">
        <f>IFERROR(Q79/N79,"-")</f>
        <v>0.15151515151515</v>
      </c>
      <c r="S79" s="79">
        <v>1</v>
      </c>
      <c r="T79" s="79">
        <v>3</v>
      </c>
      <c r="U79" s="80">
        <f>IFERROR(T79/(Q79),"-")</f>
        <v>0.6</v>
      </c>
      <c r="V79" s="81">
        <f>IFERROR(K79/SUM(Q79:Q80),"-")</f>
        <v>15833.333333333</v>
      </c>
      <c r="W79" s="82">
        <v>2</v>
      </c>
      <c r="X79" s="80">
        <f>IF(Q79=0,"-",W79/Q79)</f>
        <v>0.4</v>
      </c>
      <c r="Y79" s="181">
        <v>110000</v>
      </c>
      <c r="Z79" s="182">
        <f>IFERROR(Y79/Q79,"-")</f>
        <v>22000</v>
      </c>
      <c r="AA79" s="182">
        <f>IFERROR(Y79/W79,"-")</f>
        <v>55000</v>
      </c>
      <c r="AB79" s="176">
        <f>SUM(Y79:Y80)-SUM(K79:K80)</f>
        <v>-74000</v>
      </c>
      <c r="AC79" s="83">
        <f>SUM(Y79:Y80)/SUM(K79:K80)</f>
        <v>0.61052631578947</v>
      </c>
      <c r="AD79" s="77"/>
      <c r="AE79" s="91"/>
      <c r="AF79" s="92">
        <f>IF(Q79=0,"",IF(AE79=0,"",(AE79/Q79)))</f>
        <v>0</v>
      </c>
      <c r="AG79" s="91"/>
      <c r="AH79" s="93" t="str">
        <f>IFERROR(AG79/AE79,"-")</f>
        <v>-</v>
      </c>
      <c r="AI79" s="94"/>
      <c r="AJ79" s="95" t="str">
        <f>IFERROR(AI79/AE79,"-")</f>
        <v>-</v>
      </c>
      <c r="AK79" s="96"/>
      <c r="AL79" s="96"/>
      <c r="AM79" s="96"/>
      <c r="AN79" s="97"/>
      <c r="AO79" s="98">
        <f>IF(Q79=0,"",IF(AN79=0,"",(AN79/Q79)))</f>
        <v>0</v>
      </c>
      <c r="AP79" s="97"/>
      <c r="AQ79" s="99" t="str">
        <f>IFERROR(AP79/AN79,"-")</f>
        <v>-</v>
      </c>
      <c r="AR79" s="100"/>
      <c r="AS79" s="101" t="str">
        <f>IFERROR(AR79/AN79,"-")</f>
        <v>-</v>
      </c>
      <c r="AT79" s="102"/>
      <c r="AU79" s="102"/>
      <c r="AV79" s="102"/>
      <c r="AW79" s="103"/>
      <c r="AX79" s="104">
        <f>IF(Q79=0,"",IF(AW79=0,"",(AW79/Q79)))</f>
        <v>0</v>
      </c>
      <c r="AY79" s="103"/>
      <c r="AZ79" s="105" t="str">
        <f>IFERROR(AY79/AW79,"-")</f>
        <v>-</v>
      </c>
      <c r="BA79" s="106"/>
      <c r="BB79" s="107" t="str">
        <f>IFERROR(BA79/AW79,"-")</f>
        <v>-</v>
      </c>
      <c r="BC79" s="108"/>
      <c r="BD79" s="108"/>
      <c r="BE79" s="108"/>
      <c r="BF79" s="109">
        <v>1</v>
      </c>
      <c r="BG79" s="110">
        <f>IF(Q79=0,"",IF(BF79=0,"",(BF79/Q79)))</f>
        <v>0.2</v>
      </c>
      <c r="BH79" s="109"/>
      <c r="BI79" s="111">
        <f>IFERROR(BH79/BF79,"-")</f>
        <v>0</v>
      </c>
      <c r="BJ79" s="112"/>
      <c r="BK79" s="113">
        <f>IFERROR(BJ79/BF79,"-")</f>
        <v>0</v>
      </c>
      <c r="BL79" s="114"/>
      <c r="BM79" s="114"/>
      <c r="BN79" s="114"/>
      <c r="BO79" s="116">
        <v>3</v>
      </c>
      <c r="BP79" s="117">
        <f>IF(Q79=0,"",IF(BO79=0,"",(BO79/Q79)))</f>
        <v>0.6</v>
      </c>
      <c r="BQ79" s="118">
        <v>1</v>
      </c>
      <c r="BR79" s="119">
        <f>IFERROR(BQ79/BO79,"-")</f>
        <v>0.33333333333333</v>
      </c>
      <c r="BS79" s="120">
        <v>107000</v>
      </c>
      <c r="BT79" s="121">
        <f>IFERROR(BS79/BO79,"-")</f>
        <v>35666.666666667</v>
      </c>
      <c r="BU79" s="122"/>
      <c r="BV79" s="122"/>
      <c r="BW79" s="122">
        <v>1</v>
      </c>
      <c r="BX79" s="123">
        <v>1</v>
      </c>
      <c r="BY79" s="124">
        <f>IF(Q79=0,"",IF(BX79=0,"",(BX79/Q79)))</f>
        <v>0.2</v>
      </c>
      <c r="BZ79" s="125">
        <v>1</v>
      </c>
      <c r="CA79" s="126">
        <f>IFERROR(BZ79/BX79,"-")</f>
        <v>1</v>
      </c>
      <c r="CB79" s="127">
        <v>3000</v>
      </c>
      <c r="CC79" s="128">
        <f>IFERROR(CB79/BX79,"-")</f>
        <v>3000</v>
      </c>
      <c r="CD79" s="129">
        <v>1</v>
      </c>
      <c r="CE79" s="129"/>
      <c r="CF79" s="129"/>
      <c r="CG79" s="130"/>
      <c r="CH79" s="131">
        <f>IF(Q79=0,"",IF(CG79=0,"",(CG79/Q79)))</f>
        <v>0</v>
      </c>
      <c r="CI79" s="132"/>
      <c r="CJ79" s="133" t="str">
        <f>IFERROR(CI79/CG79,"-")</f>
        <v>-</v>
      </c>
      <c r="CK79" s="134"/>
      <c r="CL79" s="135" t="str">
        <f>IFERROR(CK79/CG79,"-")</f>
        <v>-</v>
      </c>
      <c r="CM79" s="136"/>
      <c r="CN79" s="136"/>
      <c r="CO79" s="136"/>
      <c r="CP79" s="137">
        <v>2</v>
      </c>
      <c r="CQ79" s="138">
        <v>110000</v>
      </c>
      <c r="CR79" s="138">
        <v>107000</v>
      </c>
      <c r="CS79" s="138"/>
      <c r="CT79" s="139" t="str">
        <f>IF(AND(CR79=0,CS79=0),"",IF(AND(CR79&lt;=100000,CS79&lt;=100000),"",IF(CR79/CQ79&gt;0.7,"男高",IF(CS79/CQ79&gt;0.7,"女高",""))))</f>
        <v>男高</v>
      </c>
    </row>
    <row r="80" spans="1:99">
      <c r="A80" s="78"/>
      <c r="B80" s="184" t="s">
        <v>214</v>
      </c>
      <c r="C80" s="184" t="s">
        <v>58</v>
      </c>
      <c r="D80" s="184"/>
      <c r="E80" s="184" t="s">
        <v>59</v>
      </c>
      <c r="F80" s="184" t="s">
        <v>60</v>
      </c>
      <c r="G80" s="184" t="s">
        <v>74</v>
      </c>
      <c r="H80" s="87"/>
      <c r="I80" s="87"/>
      <c r="J80" s="87"/>
      <c r="K80" s="176"/>
      <c r="L80" s="79">
        <v>36</v>
      </c>
      <c r="M80" s="79">
        <v>23</v>
      </c>
      <c r="N80" s="79">
        <v>4</v>
      </c>
      <c r="O80" s="88">
        <v>7</v>
      </c>
      <c r="P80" s="89">
        <v>0</v>
      </c>
      <c r="Q80" s="90">
        <f>O80+P80</f>
        <v>7</v>
      </c>
      <c r="R80" s="80">
        <f>IFERROR(Q80/N80,"-")</f>
        <v>1.75</v>
      </c>
      <c r="S80" s="79">
        <v>0</v>
      </c>
      <c r="T80" s="79">
        <v>2</v>
      </c>
      <c r="U80" s="80">
        <f>IFERROR(T80/(Q80),"-")</f>
        <v>0.28571428571429</v>
      </c>
      <c r="V80" s="81"/>
      <c r="W80" s="82">
        <v>1</v>
      </c>
      <c r="X80" s="80">
        <f>IF(Q80=0,"-",W80/Q80)</f>
        <v>0.14285714285714</v>
      </c>
      <c r="Y80" s="181">
        <v>6000</v>
      </c>
      <c r="Z80" s="182">
        <f>IFERROR(Y80/Q80,"-")</f>
        <v>857.14285714286</v>
      </c>
      <c r="AA80" s="182">
        <f>IFERROR(Y80/W80,"-")</f>
        <v>6000</v>
      </c>
      <c r="AB80" s="176"/>
      <c r="AC80" s="83"/>
      <c r="AD80" s="77"/>
      <c r="AE80" s="91"/>
      <c r="AF80" s="92">
        <f>IF(Q80=0,"",IF(AE80=0,"",(AE80/Q80)))</f>
        <v>0</v>
      </c>
      <c r="AG80" s="91"/>
      <c r="AH80" s="93" t="str">
        <f>IFERROR(AG80/AE80,"-")</f>
        <v>-</v>
      </c>
      <c r="AI80" s="94"/>
      <c r="AJ80" s="95" t="str">
        <f>IFERROR(AI80/AE80,"-")</f>
        <v>-</v>
      </c>
      <c r="AK80" s="96"/>
      <c r="AL80" s="96"/>
      <c r="AM80" s="96"/>
      <c r="AN80" s="97"/>
      <c r="AO80" s="98">
        <f>IF(Q80=0,"",IF(AN80=0,"",(AN80/Q80)))</f>
        <v>0</v>
      </c>
      <c r="AP80" s="97"/>
      <c r="AQ80" s="99" t="str">
        <f>IFERROR(AP80/AN80,"-")</f>
        <v>-</v>
      </c>
      <c r="AR80" s="100"/>
      <c r="AS80" s="101" t="str">
        <f>IFERROR(AR80/AN80,"-")</f>
        <v>-</v>
      </c>
      <c r="AT80" s="102"/>
      <c r="AU80" s="102"/>
      <c r="AV80" s="102"/>
      <c r="AW80" s="103"/>
      <c r="AX80" s="104">
        <f>IF(Q80=0,"",IF(AW80=0,"",(AW80/Q80)))</f>
        <v>0</v>
      </c>
      <c r="AY80" s="103"/>
      <c r="AZ80" s="105" t="str">
        <f>IFERROR(AY80/AW80,"-")</f>
        <v>-</v>
      </c>
      <c r="BA80" s="106"/>
      <c r="BB80" s="107" t="str">
        <f>IFERROR(BA80/AW80,"-")</f>
        <v>-</v>
      </c>
      <c r="BC80" s="108"/>
      <c r="BD80" s="108"/>
      <c r="BE80" s="108"/>
      <c r="BF80" s="109">
        <v>2</v>
      </c>
      <c r="BG80" s="110">
        <f>IF(Q80=0,"",IF(BF80=0,"",(BF80/Q80)))</f>
        <v>0.28571428571429</v>
      </c>
      <c r="BH80" s="109"/>
      <c r="BI80" s="111">
        <f>IFERROR(BH80/BF80,"-")</f>
        <v>0</v>
      </c>
      <c r="BJ80" s="112"/>
      <c r="BK80" s="113">
        <f>IFERROR(BJ80/BF80,"-")</f>
        <v>0</v>
      </c>
      <c r="BL80" s="114"/>
      <c r="BM80" s="114"/>
      <c r="BN80" s="114"/>
      <c r="BO80" s="116">
        <v>3</v>
      </c>
      <c r="BP80" s="117">
        <f>IF(Q80=0,"",IF(BO80=0,"",(BO80/Q80)))</f>
        <v>0.42857142857143</v>
      </c>
      <c r="BQ80" s="118">
        <v>1</v>
      </c>
      <c r="BR80" s="119">
        <f>IFERROR(BQ80/BO80,"-")</f>
        <v>0.33333333333333</v>
      </c>
      <c r="BS80" s="120">
        <v>6000</v>
      </c>
      <c r="BT80" s="121">
        <f>IFERROR(BS80/BO80,"-")</f>
        <v>2000</v>
      </c>
      <c r="BU80" s="122"/>
      <c r="BV80" s="122">
        <v>1</v>
      </c>
      <c r="BW80" s="122"/>
      <c r="BX80" s="123">
        <v>1</v>
      </c>
      <c r="BY80" s="124">
        <f>IF(Q80=0,"",IF(BX80=0,"",(BX80/Q80)))</f>
        <v>0.14285714285714</v>
      </c>
      <c r="BZ80" s="125"/>
      <c r="CA80" s="126">
        <f>IFERROR(BZ80/BX80,"-")</f>
        <v>0</v>
      </c>
      <c r="CB80" s="127"/>
      <c r="CC80" s="128">
        <f>IFERROR(CB80/BX80,"-")</f>
        <v>0</v>
      </c>
      <c r="CD80" s="129"/>
      <c r="CE80" s="129"/>
      <c r="CF80" s="129"/>
      <c r="CG80" s="130">
        <v>1</v>
      </c>
      <c r="CH80" s="131">
        <f>IF(Q80=0,"",IF(CG80=0,"",(CG80/Q80)))</f>
        <v>0.14285714285714</v>
      </c>
      <c r="CI80" s="132"/>
      <c r="CJ80" s="133">
        <f>IFERROR(CI80/CG80,"-")</f>
        <v>0</v>
      </c>
      <c r="CK80" s="134"/>
      <c r="CL80" s="135">
        <f>IFERROR(CK80/CG80,"-")</f>
        <v>0</v>
      </c>
      <c r="CM80" s="136"/>
      <c r="CN80" s="136"/>
      <c r="CO80" s="136"/>
      <c r="CP80" s="137">
        <v>1</v>
      </c>
      <c r="CQ80" s="138">
        <v>6000</v>
      </c>
      <c r="CR80" s="138">
        <v>6000</v>
      </c>
      <c r="CS80" s="138"/>
      <c r="CT80" s="139" t="str">
        <f>IF(AND(CR80=0,CS80=0),"",IF(AND(CR80&lt;=100000,CS80&lt;=100000),"",IF(CR80/CQ80&gt;0.7,"男高",IF(CS80/CQ80&gt;0.7,"女高",""))))</f>
        <v/>
      </c>
    </row>
    <row r="81" spans="1:99">
      <c r="A81" s="78">
        <f>AC81</f>
        <v>11.9875</v>
      </c>
      <c r="B81" s="184" t="s">
        <v>215</v>
      </c>
      <c r="C81" s="184" t="s">
        <v>58</v>
      </c>
      <c r="D81" s="184"/>
      <c r="E81" s="184" t="s">
        <v>216</v>
      </c>
      <c r="F81" s="184" t="s">
        <v>217</v>
      </c>
      <c r="G81" s="184" t="s">
        <v>61</v>
      </c>
      <c r="H81" s="87" t="s">
        <v>186</v>
      </c>
      <c r="I81" s="87" t="s">
        <v>85</v>
      </c>
      <c r="J81" s="185" t="s">
        <v>79</v>
      </c>
      <c r="K81" s="176">
        <v>80000</v>
      </c>
      <c r="L81" s="79">
        <v>6</v>
      </c>
      <c r="M81" s="79">
        <v>0</v>
      </c>
      <c r="N81" s="79">
        <v>23</v>
      </c>
      <c r="O81" s="88">
        <v>3</v>
      </c>
      <c r="P81" s="89">
        <v>0</v>
      </c>
      <c r="Q81" s="90">
        <f>O81+P81</f>
        <v>3</v>
      </c>
      <c r="R81" s="80">
        <f>IFERROR(Q81/N81,"-")</f>
        <v>0.1304347826087</v>
      </c>
      <c r="S81" s="79">
        <v>0</v>
      </c>
      <c r="T81" s="79">
        <v>1</v>
      </c>
      <c r="U81" s="80">
        <f>IFERROR(T81/(Q81),"-")</f>
        <v>0.33333333333333</v>
      </c>
      <c r="V81" s="81">
        <f>IFERROR(K81/SUM(Q81:Q82),"-")</f>
        <v>11428.571428571</v>
      </c>
      <c r="W81" s="82">
        <v>0</v>
      </c>
      <c r="X81" s="80">
        <f>IF(Q81=0,"-",W81/Q81)</f>
        <v>0</v>
      </c>
      <c r="Y81" s="181">
        <v>0</v>
      </c>
      <c r="Z81" s="182">
        <f>IFERROR(Y81/Q81,"-")</f>
        <v>0</v>
      </c>
      <c r="AA81" s="182" t="str">
        <f>IFERROR(Y81/W81,"-")</f>
        <v>-</v>
      </c>
      <c r="AB81" s="176">
        <f>SUM(Y81:Y82)-SUM(K81:K82)</f>
        <v>879000</v>
      </c>
      <c r="AC81" s="83">
        <f>SUM(Y81:Y82)/SUM(K81:K82)</f>
        <v>11.9875</v>
      </c>
      <c r="AD81" s="77"/>
      <c r="AE81" s="91"/>
      <c r="AF81" s="92">
        <f>IF(Q81=0,"",IF(AE81=0,"",(AE81/Q81)))</f>
        <v>0</v>
      </c>
      <c r="AG81" s="91"/>
      <c r="AH81" s="93" t="str">
        <f>IFERROR(AG81/AE81,"-")</f>
        <v>-</v>
      </c>
      <c r="AI81" s="94"/>
      <c r="AJ81" s="95" t="str">
        <f>IFERROR(AI81/AE81,"-")</f>
        <v>-</v>
      </c>
      <c r="AK81" s="96"/>
      <c r="AL81" s="96"/>
      <c r="AM81" s="96"/>
      <c r="AN81" s="97"/>
      <c r="AO81" s="98">
        <f>IF(Q81=0,"",IF(AN81=0,"",(AN81/Q81)))</f>
        <v>0</v>
      </c>
      <c r="AP81" s="97"/>
      <c r="AQ81" s="99" t="str">
        <f>IFERROR(AP81/AN81,"-")</f>
        <v>-</v>
      </c>
      <c r="AR81" s="100"/>
      <c r="AS81" s="101" t="str">
        <f>IFERROR(AR81/AN81,"-")</f>
        <v>-</v>
      </c>
      <c r="AT81" s="102"/>
      <c r="AU81" s="102"/>
      <c r="AV81" s="102"/>
      <c r="AW81" s="103">
        <v>1</v>
      </c>
      <c r="AX81" s="104">
        <f>IF(Q81=0,"",IF(AW81=0,"",(AW81/Q81)))</f>
        <v>0.33333333333333</v>
      </c>
      <c r="AY81" s="103"/>
      <c r="AZ81" s="105">
        <f>IFERROR(AY81/AW81,"-")</f>
        <v>0</v>
      </c>
      <c r="BA81" s="106"/>
      <c r="BB81" s="107">
        <f>IFERROR(BA81/AW81,"-")</f>
        <v>0</v>
      </c>
      <c r="BC81" s="108"/>
      <c r="BD81" s="108"/>
      <c r="BE81" s="108"/>
      <c r="BF81" s="109">
        <v>1</v>
      </c>
      <c r="BG81" s="110">
        <f>IF(Q81=0,"",IF(BF81=0,"",(BF81/Q81)))</f>
        <v>0.33333333333333</v>
      </c>
      <c r="BH81" s="109"/>
      <c r="BI81" s="111">
        <f>IFERROR(BH81/BF81,"-")</f>
        <v>0</v>
      </c>
      <c r="BJ81" s="112"/>
      <c r="BK81" s="113">
        <f>IFERROR(BJ81/BF81,"-")</f>
        <v>0</v>
      </c>
      <c r="BL81" s="114"/>
      <c r="BM81" s="114"/>
      <c r="BN81" s="114"/>
      <c r="BO81" s="116">
        <v>1</v>
      </c>
      <c r="BP81" s="117">
        <f>IF(Q81=0,"",IF(BO81=0,"",(BO81/Q81)))</f>
        <v>0.33333333333333</v>
      </c>
      <c r="BQ81" s="118"/>
      <c r="BR81" s="119">
        <f>IFERROR(BQ81/BO81,"-")</f>
        <v>0</v>
      </c>
      <c r="BS81" s="120"/>
      <c r="BT81" s="121">
        <f>IFERROR(BS81/BO81,"-")</f>
        <v>0</v>
      </c>
      <c r="BU81" s="122"/>
      <c r="BV81" s="122"/>
      <c r="BW81" s="122"/>
      <c r="BX81" s="123"/>
      <c r="BY81" s="124">
        <f>IF(Q81=0,"",IF(BX81=0,"",(BX81/Q81)))</f>
        <v>0</v>
      </c>
      <c r="BZ81" s="125"/>
      <c r="CA81" s="126" t="str">
        <f>IFERROR(BZ81/BX81,"-")</f>
        <v>-</v>
      </c>
      <c r="CB81" s="127"/>
      <c r="CC81" s="128" t="str">
        <f>IFERROR(CB81/BX81,"-")</f>
        <v>-</v>
      </c>
      <c r="CD81" s="129"/>
      <c r="CE81" s="129"/>
      <c r="CF81" s="129"/>
      <c r="CG81" s="130"/>
      <c r="CH81" s="131">
        <f>IF(Q81=0,"",IF(CG81=0,"",(CG81/Q81)))</f>
        <v>0</v>
      </c>
      <c r="CI81" s="132"/>
      <c r="CJ81" s="133" t="str">
        <f>IFERROR(CI81/CG81,"-")</f>
        <v>-</v>
      </c>
      <c r="CK81" s="134"/>
      <c r="CL81" s="135" t="str">
        <f>IFERROR(CK81/CG81,"-")</f>
        <v>-</v>
      </c>
      <c r="CM81" s="136"/>
      <c r="CN81" s="136"/>
      <c r="CO81" s="136"/>
      <c r="CP81" s="137">
        <v>0</v>
      </c>
      <c r="CQ81" s="138">
        <v>0</v>
      </c>
      <c r="CR81" s="138"/>
      <c r="CS81" s="138"/>
      <c r="CT81" s="139" t="str">
        <f>IF(AND(CR81=0,CS81=0),"",IF(AND(CR81&lt;=100000,CS81&lt;=100000),"",IF(CR81/CQ81&gt;0.7,"男高",IF(CS81/CQ81&gt;0.7,"女高",""))))</f>
        <v/>
      </c>
    </row>
    <row r="82" spans="1:99">
      <c r="A82" s="78"/>
      <c r="B82" s="184" t="s">
        <v>218</v>
      </c>
      <c r="C82" s="184" t="s">
        <v>58</v>
      </c>
      <c r="D82" s="184"/>
      <c r="E82" s="184" t="s">
        <v>216</v>
      </c>
      <c r="F82" s="184" t="s">
        <v>217</v>
      </c>
      <c r="G82" s="184" t="s">
        <v>74</v>
      </c>
      <c r="H82" s="87"/>
      <c r="I82" s="87"/>
      <c r="J82" s="87"/>
      <c r="K82" s="176"/>
      <c r="L82" s="79">
        <v>17</v>
      </c>
      <c r="M82" s="79">
        <v>12</v>
      </c>
      <c r="N82" s="79">
        <v>6</v>
      </c>
      <c r="O82" s="88">
        <v>4</v>
      </c>
      <c r="P82" s="89">
        <v>0</v>
      </c>
      <c r="Q82" s="90">
        <f>O82+P82</f>
        <v>4</v>
      </c>
      <c r="R82" s="80">
        <f>IFERROR(Q82/N82,"-")</f>
        <v>0.66666666666667</v>
      </c>
      <c r="S82" s="79">
        <v>1</v>
      </c>
      <c r="T82" s="79">
        <v>1</v>
      </c>
      <c r="U82" s="80">
        <f>IFERROR(T82/(Q82),"-")</f>
        <v>0.25</v>
      </c>
      <c r="V82" s="81"/>
      <c r="W82" s="82">
        <v>2</v>
      </c>
      <c r="X82" s="80">
        <f>IF(Q82=0,"-",W82/Q82)</f>
        <v>0.5</v>
      </c>
      <c r="Y82" s="181">
        <v>959000</v>
      </c>
      <c r="Z82" s="182">
        <f>IFERROR(Y82/Q82,"-")</f>
        <v>239750</v>
      </c>
      <c r="AA82" s="182">
        <f>IFERROR(Y82/W82,"-")</f>
        <v>479500</v>
      </c>
      <c r="AB82" s="176"/>
      <c r="AC82" s="83"/>
      <c r="AD82" s="77"/>
      <c r="AE82" s="91">
        <v>1</v>
      </c>
      <c r="AF82" s="92">
        <f>IF(Q82=0,"",IF(AE82=0,"",(AE82/Q82)))</f>
        <v>0.25</v>
      </c>
      <c r="AG82" s="91">
        <v>1</v>
      </c>
      <c r="AH82" s="93">
        <f>IFERROR(AG82/AE82,"-")</f>
        <v>1</v>
      </c>
      <c r="AI82" s="94">
        <v>958000</v>
      </c>
      <c r="AJ82" s="95">
        <f>IFERROR(AI82/AE82,"-")</f>
        <v>958000</v>
      </c>
      <c r="AK82" s="96"/>
      <c r="AL82" s="96"/>
      <c r="AM82" s="96">
        <v>1</v>
      </c>
      <c r="AN82" s="97"/>
      <c r="AO82" s="98">
        <f>IF(Q82=0,"",IF(AN82=0,"",(AN82/Q82)))</f>
        <v>0</v>
      </c>
      <c r="AP82" s="97"/>
      <c r="AQ82" s="99" t="str">
        <f>IFERROR(AP82/AN82,"-")</f>
        <v>-</v>
      </c>
      <c r="AR82" s="100"/>
      <c r="AS82" s="101" t="str">
        <f>IFERROR(AR82/AN82,"-")</f>
        <v>-</v>
      </c>
      <c r="AT82" s="102"/>
      <c r="AU82" s="102"/>
      <c r="AV82" s="102"/>
      <c r="AW82" s="103"/>
      <c r="AX82" s="104">
        <f>IF(Q82=0,"",IF(AW82=0,"",(AW82/Q82)))</f>
        <v>0</v>
      </c>
      <c r="AY82" s="103"/>
      <c r="AZ82" s="105" t="str">
        <f>IFERROR(AY82/AW82,"-")</f>
        <v>-</v>
      </c>
      <c r="BA82" s="106"/>
      <c r="BB82" s="107" t="str">
        <f>IFERROR(BA82/AW82,"-")</f>
        <v>-</v>
      </c>
      <c r="BC82" s="108"/>
      <c r="BD82" s="108"/>
      <c r="BE82" s="108"/>
      <c r="BF82" s="109"/>
      <c r="BG82" s="110">
        <f>IF(Q82=0,"",IF(BF82=0,"",(BF82/Q82)))</f>
        <v>0</v>
      </c>
      <c r="BH82" s="109"/>
      <c r="BI82" s="111" t="str">
        <f>IFERROR(BH82/BF82,"-")</f>
        <v>-</v>
      </c>
      <c r="BJ82" s="112"/>
      <c r="BK82" s="113" t="str">
        <f>IFERROR(BJ82/BF82,"-")</f>
        <v>-</v>
      </c>
      <c r="BL82" s="114"/>
      <c r="BM82" s="114"/>
      <c r="BN82" s="114"/>
      <c r="BO82" s="116">
        <v>3</v>
      </c>
      <c r="BP82" s="117">
        <f>IF(Q82=0,"",IF(BO82=0,"",(BO82/Q82)))</f>
        <v>0.75</v>
      </c>
      <c r="BQ82" s="118">
        <v>1</v>
      </c>
      <c r="BR82" s="119">
        <f>IFERROR(BQ82/BO82,"-")</f>
        <v>0.33333333333333</v>
      </c>
      <c r="BS82" s="120">
        <v>1000</v>
      </c>
      <c r="BT82" s="121">
        <f>IFERROR(BS82/BO82,"-")</f>
        <v>333.33333333333</v>
      </c>
      <c r="BU82" s="122">
        <v>1</v>
      </c>
      <c r="BV82" s="122"/>
      <c r="BW82" s="122"/>
      <c r="BX82" s="123"/>
      <c r="BY82" s="124">
        <f>IF(Q82=0,"",IF(BX82=0,"",(BX82/Q82)))</f>
        <v>0</v>
      </c>
      <c r="BZ82" s="125"/>
      <c r="CA82" s="126" t="str">
        <f>IFERROR(BZ82/BX82,"-")</f>
        <v>-</v>
      </c>
      <c r="CB82" s="127"/>
      <c r="CC82" s="128" t="str">
        <f>IFERROR(CB82/BX82,"-")</f>
        <v>-</v>
      </c>
      <c r="CD82" s="129"/>
      <c r="CE82" s="129"/>
      <c r="CF82" s="129"/>
      <c r="CG82" s="130"/>
      <c r="CH82" s="131">
        <f>IF(Q82=0,"",IF(CG82=0,"",(CG82/Q82)))</f>
        <v>0</v>
      </c>
      <c r="CI82" s="132"/>
      <c r="CJ82" s="133" t="str">
        <f>IFERROR(CI82/CG82,"-")</f>
        <v>-</v>
      </c>
      <c r="CK82" s="134"/>
      <c r="CL82" s="135" t="str">
        <f>IFERROR(CK82/CG82,"-")</f>
        <v>-</v>
      </c>
      <c r="CM82" s="136"/>
      <c r="CN82" s="136"/>
      <c r="CO82" s="136"/>
      <c r="CP82" s="137">
        <v>2</v>
      </c>
      <c r="CQ82" s="138">
        <v>959000</v>
      </c>
      <c r="CR82" s="138">
        <v>958000</v>
      </c>
      <c r="CS82" s="138"/>
      <c r="CT82" s="139" t="str">
        <f>IF(AND(CR82=0,CS82=0),"",IF(AND(CR82&lt;=100000,CS82&lt;=100000),"",IF(CR82/CQ82&gt;0.7,"男高",IF(CS82/CQ82&gt;0.7,"女高",""))))</f>
        <v>男高</v>
      </c>
    </row>
    <row r="83" spans="1:99">
      <c r="A83" s="78">
        <f>AC83</f>
        <v>0.14210526315789</v>
      </c>
      <c r="B83" s="184" t="s">
        <v>219</v>
      </c>
      <c r="C83" s="184" t="s">
        <v>58</v>
      </c>
      <c r="D83" s="184"/>
      <c r="E83" s="184" t="s">
        <v>59</v>
      </c>
      <c r="F83" s="184" t="s">
        <v>60</v>
      </c>
      <c r="G83" s="184" t="s">
        <v>61</v>
      </c>
      <c r="H83" s="87" t="s">
        <v>213</v>
      </c>
      <c r="I83" s="87" t="s">
        <v>63</v>
      </c>
      <c r="J83" s="186" t="s">
        <v>96</v>
      </c>
      <c r="K83" s="176">
        <v>190000</v>
      </c>
      <c r="L83" s="79">
        <v>5</v>
      </c>
      <c r="M83" s="79">
        <v>0</v>
      </c>
      <c r="N83" s="79">
        <v>29</v>
      </c>
      <c r="O83" s="88">
        <v>4</v>
      </c>
      <c r="P83" s="89">
        <v>0</v>
      </c>
      <c r="Q83" s="90">
        <f>O83+P83</f>
        <v>4</v>
      </c>
      <c r="R83" s="80">
        <f>IFERROR(Q83/N83,"-")</f>
        <v>0.13793103448276</v>
      </c>
      <c r="S83" s="79">
        <v>0</v>
      </c>
      <c r="T83" s="79">
        <v>1</v>
      </c>
      <c r="U83" s="80">
        <f>IFERROR(T83/(Q83),"-")</f>
        <v>0.25</v>
      </c>
      <c r="V83" s="81">
        <f>IFERROR(K83/SUM(Q83:Q84),"-")</f>
        <v>21111.111111111</v>
      </c>
      <c r="W83" s="82">
        <v>0</v>
      </c>
      <c r="X83" s="80">
        <f>IF(Q83=0,"-",W83/Q83)</f>
        <v>0</v>
      </c>
      <c r="Y83" s="181">
        <v>0</v>
      </c>
      <c r="Z83" s="182">
        <f>IFERROR(Y83/Q83,"-")</f>
        <v>0</v>
      </c>
      <c r="AA83" s="182" t="str">
        <f>IFERROR(Y83/W83,"-")</f>
        <v>-</v>
      </c>
      <c r="AB83" s="176">
        <f>SUM(Y83:Y84)-SUM(K83:K84)</f>
        <v>-163000</v>
      </c>
      <c r="AC83" s="83">
        <f>SUM(Y83:Y84)/SUM(K83:K84)</f>
        <v>0.14210526315789</v>
      </c>
      <c r="AD83" s="77"/>
      <c r="AE83" s="91"/>
      <c r="AF83" s="92">
        <f>IF(Q83=0,"",IF(AE83=0,"",(AE83/Q83)))</f>
        <v>0</v>
      </c>
      <c r="AG83" s="91"/>
      <c r="AH83" s="93" t="str">
        <f>IFERROR(AG83/AE83,"-")</f>
        <v>-</v>
      </c>
      <c r="AI83" s="94"/>
      <c r="AJ83" s="95" t="str">
        <f>IFERROR(AI83/AE83,"-")</f>
        <v>-</v>
      </c>
      <c r="AK83" s="96"/>
      <c r="AL83" s="96"/>
      <c r="AM83" s="96"/>
      <c r="AN83" s="97"/>
      <c r="AO83" s="98">
        <f>IF(Q83=0,"",IF(AN83=0,"",(AN83/Q83)))</f>
        <v>0</v>
      </c>
      <c r="AP83" s="97"/>
      <c r="AQ83" s="99" t="str">
        <f>IFERROR(AP83/AN83,"-")</f>
        <v>-</v>
      </c>
      <c r="AR83" s="100"/>
      <c r="AS83" s="101" t="str">
        <f>IFERROR(AR83/AN83,"-")</f>
        <v>-</v>
      </c>
      <c r="AT83" s="102"/>
      <c r="AU83" s="102"/>
      <c r="AV83" s="102"/>
      <c r="AW83" s="103"/>
      <c r="AX83" s="104">
        <f>IF(Q83=0,"",IF(AW83=0,"",(AW83/Q83)))</f>
        <v>0</v>
      </c>
      <c r="AY83" s="103"/>
      <c r="AZ83" s="105" t="str">
        <f>IFERROR(AY83/AW83,"-")</f>
        <v>-</v>
      </c>
      <c r="BA83" s="106"/>
      <c r="BB83" s="107" t="str">
        <f>IFERROR(BA83/AW83,"-")</f>
        <v>-</v>
      </c>
      <c r="BC83" s="108"/>
      <c r="BD83" s="108"/>
      <c r="BE83" s="108"/>
      <c r="BF83" s="109">
        <v>3</v>
      </c>
      <c r="BG83" s="110">
        <f>IF(Q83=0,"",IF(BF83=0,"",(BF83/Q83)))</f>
        <v>0.75</v>
      </c>
      <c r="BH83" s="109"/>
      <c r="BI83" s="111">
        <f>IFERROR(BH83/BF83,"-")</f>
        <v>0</v>
      </c>
      <c r="BJ83" s="112"/>
      <c r="BK83" s="113">
        <f>IFERROR(BJ83/BF83,"-")</f>
        <v>0</v>
      </c>
      <c r="BL83" s="114"/>
      <c r="BM83" s="114"/>
      <c r="BN83" s="114"/>
      <c r="BO83" s="116">
        <v>1</v>
      </c>
      <c r="BP83" s="117">
        <f>IF(Q83=0,"",IF(BO83=0,"",(BO83/Q83)))</f>
        <v>0.25</v>
      </c>
      <c r="BQ83" s="118"/>
      <c r="BR83" s="119">
        <f>IFERROR(BQ83/BO83,"-")</f>
        <v>0</v>
      </c>
      <c r="BS83" s="120"/>
      <c r="BT83" s="121">
        <f>IFERROR(BS83/BO83,"-")</f>
        <v>0</v>
      </c>
      <c r="BU83" s="122"/>
      <c r="BV83" s="122"/>
      <c r="BW83" s="122"/>
      <c r="BX83" s="123"/>
      <c r="BY83" s="124">
        <f>IF(Q83=0,"",IF(BX83=0,"",(BX83/Q83)))</f>
        <v>0</v>
      </c>
      <c r="BZ83" s="125"/>
      <c r="CA83" s="126" t="str">
        <f>IFERROR(BZ83/BX83,"-")</f>
        <v>-</v>
      </c>
      <c r="CB83" s="127"/>
      <c r="CC83" s="128" t="str">
        <f>IFERROR(CB83/BX83,"-")</f>
        <v>-</v>
      </c>
      <c r="CD83" s="129"/>
      <c r="CE83" s="129"/>
      <c r="CF83" s="129"/>
      <c r="CG83" s="130"/>
      <c r="CH83" s="131">
        <f>IF(Q83=0,"",IF(CG83=0,"",(CG83/Q83)))</f>
        <v>0</v>
      </c>
      <c r="CI83" s="132"/>
      <c r="CJ83" s="133" t="str">
        <f>IFERROR(CI83/CG83,"-")</f>
        <v>-</v>
      </c>
      <c r="CK83" s="134"/>
      <c r="CL83" s="135" t="str">
        <f>IFERROR(CK83/CG83,"-")</f>
        <v>-</v>
      </c>
      <c r="CM83" s="136"/>
      <c r="CN83" s="136"/>
      <c r="CO83" s="136"/>
      <c r="CP83" s="137">
        <v>0</v>
      </c>
      <c r="CQ83" s="138">
        <v>0</v>
      </c>
      <c r="CR83" s="138"/>
      <c r="CS83" s="138"/>
      <c r="CT83" s="139" t="str">
        <f>IF(AND(CR83=0,CS83=0),"",IF(AND(CR83&lt;=100000,CS83&lt;=100000),"",IF(CR83/CQ83&gt;0.7,"男高",IF(CS83/CQ83&gt;0.7,"女高",""))))</f>
        <v/>
      </c>
    </row>
    <row r="84" spans="1:99">
      <c r="A84" s="78"/>
      <c r="B84" s="184" t="s">
        <v>220</v>
      </c>
      <c r="C84" s="184" t="s">
        <v>58</v>
      </c>
      <c r="D84" s="184"/>
      <c r="E84" s="184" t="s">
        <v>59</v>
      </c>
      <c r="F84" s="184" t="s">
        <v>60</v>
      </c>
      <c r="G84" s="184" t="s">
        <v>74</v>
      </c>
      <c r="H84" s="87"/>
      <c r="I84" s="87"/>
      <c r="J84" s="87"/>
      <c r="K84" s="176"/>
      <c r="L84" s="79">
        <v>35</v>
      </c>
      <c r="M84" s="79">
        <v>25</v>
      </c>
      <c r="N84" s="79">
        <v>11</v>
      </c>
      <c r="O84" s="88">
        <v>5</v>
      </c>
      <c r="P84" s="89">
        <v>0</v>
      </c>
      <c r="Q84" s="90">
        <f>O84+P84</f>
        <v>5</v>
      </c>
      <c r="R84" s="80">
        <f>IFERROR(Q84/N84,"-")</f>
        <v>0.45454545454545</v>
      </c>
      <c r="S84" s="79">
        <v>2</v>
      </c>
      <c r="T84" s="79">
        <v>1</v>
      </c>
      <c r="U84" s="80">
        <f>IFERROR(T84/(Q84),"-")</f>
        <v>0.2</v>
      </c>
      <c r="V84" s="81"/>
      <c r="W84" s="82">
        <v>2</v>
      </c>
      <c r="X84" s="80">
        <f>IF(Q84=0,"-",W84/Q84)</f>
        <v>0.4</v>
      </c>
      <c r="Y84" s="181">
        <v>27000</v>
      </c>
      <c r="Z84" s="182">
        <f>IFERROR(Y84/Q84,"-")</f>
        <v>5400</v>
      </c>
      <c r="AA84" s="182">
        <f>IFERROR(Y84/W84,"-")</f>
        <v>13500</v>
      </c>
      <c r="AB84" s="176"/>
      <c r="AC84" s="83"/>
      <c r="AD84" s="77"/>
      <c r="AE84" s="91"/>
      <c r="AF84" s="92">
        <f>IF(Q84=0,"",IF(AE84=0,"",(AE84/Q84)))</f>
        <v>0</v>
      </c>
      <c r="AG84" s="91"/>
      <c r="AH84" s="93" t="str">
        <f>IFERROR(AG84/AE84,"-")</f>
        <v>-</v>
      </c>
      <c r="AI84" s="94"/>
      <c r="AJ84" s="95" t="str">
        <f>IFERROR(AI84/AE84,"-")</f>
        <v>-</v>
      </c>
      <c r="AK84" s="96"/>
      <c r="AL84" s="96"/>
      <c r="AM84" s="96"/>
      <c r="AN84" s="97"/>
      <c r="AO84" s="98">
        <f>IF(Q84=0,"",IF(AN84=0,"",(AN84/Q84)))</f>
        <v>0</v>
      </c>
      <c r="AP84" s="97"/>
      <c r="AQ84" s="99" t="str">
        <f>IFERROR(AP84/AN84,"-")</f>
        <v>-</v>
      </c>
      <c r="AR84" s="100"/>
      <c r="AS84" s="101" t="str">
        <f>IFERROR(AR84/AN84,"-")</f>
        <v>-</v>
      </c>
      <c r="AT84" s="102"/>
      <c r="AU84" s="102"/>
      <c r="AV84" s="102"/>
      <c r="AW84" s="103"/>
      <c r="AX84" s="104">
        <f>IF(Q84=0,"",IF(AW84=0,"",(AW84/Q84)))</f>
        <v>0</v>
      </c>
      <c r="AY84" s="103"/>
      <c r="AZ84" s="105" t="str">
        <f>IFERROR(AY84/AW84,"-")</f>
        <v>-</v>
      </c>
      <c r="BA84" s="106"/>
      <c r="BB84" s="107" t="str">
        <f>IFERROR(BA84/AW84,"-")</f>
        <v>-</v>
      </c>
      <c r="BC84" s="108"/>
      <c r="BD84" s="108"/>
      <c r="BE84" s="108"/>
      <c r="BF84" s="109">
        <v>1</v>
      </c>
      <c r="BG84" s="110">
        <f>IF(Q84=0,"",IF(BF84=0,"",(BF84/Q84)))</f>
        <v>0.2</v>
      </c>
      <c r="BH84" s="109"/>
      <c r="BI84" s="111">
        <f>IFERROR(BH84/BF84,"-")</f>
        <v>0</v>
      </c>
      <c r="BJ84" s="112"/>
      <c r="BK84" s="113">
        <f>IFERROR(BJ84/BF84,"-")</f>
        <v>0</v>
      </c>
      <c r="BL84" s="114"/>
      <c r="BM84" s="114"/>
      <c r="BN84" s="114"/>
      <c r="BO84" s="116">
        <v>2</v>
      </c>
      <c r="BP84" s="117">
        <f>IF(Q84=0,"",IF(BO84=0,"",(BO84/Q84)))</f>
        <v>0.4</v>
      </c>
      <c r="BQ84" s="118"/>
      <c r="BR84" s="119">
        <f>IFERROR(BQ84/BO84,"-")</f>
        <v>0</v>
      </c>
      <c r="BS84" s="120"/>
      <c r="BT84" s="121">
        <f>IFERROR(BS84/BO84,"-")</f>
        <v>0</v>
      </c>
      <c r="BU84" s="122"/>
      <c r="BV84" s="122"/>
      <c r="BW84" s="122"/>
      <c r="BX84" s="123">
        <v>2</v>
      </c>
      <c r="BY84" s="124">
        <f>IF(Q84=0,"",IF(BX84=0,"",(BX84/Q84)))</f>
        <v>0.4</v>
      </c>
      <c r="BZ84" s="125">
        <v>2</v>
      </c>
      <c r="CA84" s="126">
        <f>IFERROR(BZ84/BX84,"-")</f>
        <v>1</v>
      </c>
      <c r="CB84" s="127">
        <v>27000</v>
      </c>
      <c r="CC84" s="128">
        <f>IFERROR(CB84/BX84,"-")</f>
        <v>13500</v>
      </c>
      <c r="CD84" s="129"/>
      <c r="CE84" s="129">
        <v>1</v>
      </c>
      <c r="CF84" s="129">
        <v>1</v>
      </c>
      <c r="CG84" s="130"/>
      <c r="CH84" s="131">
        <f>IF(Q84=0,"",IF(CG84=0,"",(CG84/Q84)))</f>
        <v>0</v>
      </c>
      <c r="CI84" s="132"/>
      <c r="CJ84" s="133" t="str">
        <f>IFERROR(CI84/CG84,"-")</f>
        <v>-</v>
      </c>
      <c r="CK84" s="134"/>
      <c r="CL84" s="135" t="str">
        <f>IFERROR(CK84/CG84,"-")</f>
        <v>-</v>
      </c>
      <c r="CM84" s="136"/>
      <c r="CN84" s="136"/>
      <c r="CO84" s="136"/>
      <c r="CP84" s="137">
        <v>2</v>
      </c>
      <c r="CQ84" s="138">
        <v>27000</v>
      </c>
      <c r="CR84" s="138">
        <v>17000</v>
      </c>
      <c r="CS84" s="138"/>
      <c r="CT84" s="139" t="str">
        <f>IF(AND(CR84=0,CS84=0),"",IF(AND(CR84&lt;=100000,CS84&lt;=100000),"",IF(CR84/CQ84&gt;0.7,"男高",IF(CS84/CQ84&gt;0.7,"女高",""))))</f>
        <v/>
      </c>
    </row>
    <row r="85" spans="1:99">
      <c r="A85" s="78">
        <f>AC85</f>
        <v>0.728125</v>
      </c>
      <c r="B85" s="184" t="s">
        <v>221</v>
      </c>
      <c r="C85" s="184" t="s">
        <v>58</v>
      </c>
      <c r="D85" s="184"/>
      <c r="E85" s="184" t="s">
        <v>222</v>
      </c>
      <c r="F85" s="184" t="s">
        <v>223</v>
      </c>
      <c r="G85" s="184" t="s">
        <v>61</v>
      </c>
      <c r="H85" s="87" t="s">
        <v>213</v>
      </c>
      <c r="I85" s="87" t="s">
        <v>95</v>
      </c>
      <c r="J85" s="185" t="s">
        <v>175</v>
      </c>
      <c r="K85" s="176">
        <v>320000</v>
      </c>
      <c r="L85" s="79">
        <v>30</v>
      </c>
      <c r="M85" s="79">
        <v>0</v>
      </c>
      <c r="N85" s="79">
        <v>90</v>
      </c>
      <c r="O85" s="88">
        <v>14</v>
      </c>
      <c r="P85" s="89">
        <v>0</v>
      </c>
      <c r="Q85" s="90">
        <f>O85+P85</f>
        <v>14</v>
      </c>
      <c r="R85" s="80">
        <f>IFERROR(Q85/N85,"-")</f>
        <v>0.15555555555556</v>
      </c>
      <c r="S85" s="79">
        <v>1</v>
      </c>
      <c r="T85" s="79">
        <v>7</v>
      </c>
      <c r="U85" s="80">
        <f>IFERROR(T85/(Q85),"-")</f>
        <v>0.5</v>
      </c>
      <c r="V85" s="81">
        <f>IFERROR(K85/SUM(Q85:Q86),"-")</f>
        <v>11851.851851852</v>
      </c>
      <c r="W85" s="82">
        <v>4</v>
      </c>
      <c r="X85" s="80">
        <f>IF(Q85=0,"-",W85/Q85)</f>
        <v>0.28571428571429</v>
      </c>
      <c r="Y85" s="181">
        <v>147000</v>
      </c>
      <c r="Z85" s="182">
        <f>IFERROR(Y85/Q85,"-")</f>
        <v>10500</v>
      </c>
      <c r="AA85" s="182">
        <f>IFERROR(Y85/W85,"-")</f>
        <v>36750</v>
      </c>
      <c r="AB85" s="176">
        <f>SUM(Y85:Y86)-SUM(K85:K86)</f>
        <v>-87000</v>
      </c>
      <c r="AC85" s="83">
        <f>SUM(Y85:Y86)/SUM(K85:K86)</f>
        <v>0.728125</v>
      </c>
      <c r="AD85" s="77"/>
      <c r="AE85" s="91"/>
      <c r="AF85" s="92">
        <f>IF(Q85=0,"",IF(AE85=0,"",(AE85/Q85)))</f>
        <v>0</v>
      </c>
      <c r="AG85" s="91"/>
      <c r="AH85" s="93" t="str">
        <f>IFERROR(AG85/AE85,"-")</f>
        <v>-</v>
      </c>
      <c r="AI85" s="94"/>
      <c r="AJ85" s="95" t="str">
        <f>IFERROR(AI85/AE85,"-")</f>
        <v>-</v>
      </c>
      <c r="AK85" s="96"/>
      <c r="AL85" s="96"/>
      <c r="AM85" s="96"/>
      <c r="AN85" s="97"/>
      <c r="AO85" s="98">
        <f>IF(Q85=0,"",IF(AN85=0,"",(AN85/Q85)))</f>
        <v>0</v>
      </c>
      <c r="AP85" s="97"/>
      <c r="AQ85" s="99" t="str">
        <f>IFERROR(AP85/AN85,"-")</f>
        <v>-</v>
      </c>
      <c r="AR85" s="100"/>
      <c r="AS85" s="101" t="str">
        <f>IFERROR(AR85/AN85,"-")</f>
        <v>-</v>
      </c>
      <c r="AT85" s="102"/>
      <c r="AU85" s="102"/>
      <c r="AV85" s="102"/>
      <c r="AW85" s="103">
        <v>2</v>
      </c>
      <c r="AX85" s="104">
        <f>IF(Q85=0,"",IF(AW85=0,"",(AW85/Q85)))</f>
        <v>0.14285714285714</v>
      </c>
      <c r="AY85" s="103"/>
      <c r="AZ85" s="105">
        <f>IFERROR(AY85/AW85,"-")</f>
        <v>0</v>
      </c>
      <c r="BA85" s="106"/>
      <c r="BB85" s="107">
        <f>IFERROR(BA85/AW85,"-")</f>
        <v>0</v>
      </c>
      <c r="BC85" s="108"/>
      <c r="BD85" s="108"/>
      <c r="BE85" s="108"/>
      <c r="BF85" s="109">
        <v>4</v>
      </c>
      <c r="BG85" s="110">
        <f>IF(Q85=0,"",IF(BF85=0,"",(BF85/Q85)))</f>
        <v>0.28571428571429</v>
      </c>
      <c r="BH85" s="109">
        <v>1</v>
      </c>
      <c r="BI85" s="111">
        <f>IFERROR(BH85/BF85,"-")</f>
        <v>0.25</v>
      </c>
      <c r="BJ85" s="112">
        <v>5000</v>
      </c>
      <c r="BK85" s="113">
        <f>IFERROR(BJ85/BF85,"-")</f>
        <v>1250</v>
      </c>
      <c r="BL85" s="114">
        <v>1</v>
      </c>
      <c r="BM85" s="114"/>
      <c r="BN85" s="114"/>
      <c r="BO85" s="116">
        <v>7</v>
      </c>
      <c r="BP85" s="117">
        <f>IF(Q85=0,"",IF(BO85=0,"",(BO85/Q85)))</f>
        <v>0.5</v>
      </c>
      <c r="BQ85" s="118">
        <v>2</v>
      </c>
      <c r="BR85" s="119">
        <f>IFERROR(BQ85/BO85,"-")</f>
        <v>0.28571428571429</v>
      </c>
      <c r="BS85" s="120">
        <v>136000</v>
      </c>
      <c r="BT85" s="121">
        <f>IFERROR(BS85/BO85,"-")</f>
        <v>19428.571428571</v>
      </c>
      <c r="BU85" s="122">
        <v>1</v>
      </c>
      <c r="BV85" s="122"/>
      <c r="BW85" s="122">
        <v>1</v>
      </c>
      <c r="BX85" s="123">
        <v>1</v>
      </c>
      <c r="BY85" s="124">
        <f>IF(Q85=0,"",IF(BX85=0,"",(BX85/Q85)))</f>
        <v>0.071428571428571</v>
      </c>
      <c r="BZ85" s="125">
        <v>1</v>
      </c>
      <c r="CA85" s="126">
        <f>IFERROR(BZ85/BX85,"-")</f>
        <v>1</v>
      </c>
      <c r="CB85" s="127">
        <v>6000</v>
      </c>
      <c r="CC85" s="128">
        <f>IFERROR(CB85/BX85,"-")</f>
        <v>6000</v>
      </c>
      <c r="CD85" s="129"/>
      <c r="CE85" s="129">
        <v>1</v>
      </c>
      <c r="CF85" s="129"/>
      <c r="CG85" s="130"/>
      <c r="CH85" s="131">
        <f>IF(Q85=0,"",IF(CG85=0,"",(CG85/Q85)))</f>
        <v>0</v>
      </c>
      <c r="CI85" s="132"/>
      <c r="CJ85" s="133" t="str">
        <f>IFERROR(CI85/CG85,"-")</f>
        <v>-</v>
      </c>
      <c r="CK85" s="134"/>
      <c r="CL85" s="135" t="str">
        <f>IFERROR(CK85/CG85,"-")</f>
        <v>-</v>
      </c>
      <c r="CM85" s="136"/>
      <c r="CN85" s="136"/>
      <c r="CO85" s="136"/>
      <c r="CP85" s="137">
        <v>4</v>
      </c>
      <c r="CQ85" s="138">
        <v>147000</v>
      </c>
      <c r="CR85" s="138">
        <v>134000</v>
      </c>
      <c r="CS85" s="138"/>
      <c r="CT85" s="139" t="str">
        <f>IF(AND(CR85=0,CS85=0),"",IF(AND(CR85&lt;=100000,CS85&lt;=100000),"",IF(CR85/CQ85&gt;0.7,"男高",IF(CS85/CQ85&gt;0.7,"女高",""))))</f>
        <v>男高</v>
      </c>
    </row>
    <row r="86" spans="1:99">
      <c r="A86" s="78"/>
      <c r="B86" s="184" t="s">
        <v>224</v>
      </c>
      <c r="C86" s="184" t="s">
        <v>58</v>
      </c>
      <c r="D86" s="184"/>
      <c r="E86" s="184" t="s">
        <v>222</v>
      </c>
      <c r="F86" s="184" t="s">
        <v>223</v>
      </c>
      <c r="G86" s="184" t="s">
        <v>74</v>
      </c>
      <c r="H86" s="87"/>
      <c r="I86" s="87"/>
      <c r="J86" s="87"/>
      <c r="K86" s="176"/>
      <c r="L86" s="79">
        <v>54</v>
      </c>
      <c r="M86" s="79">
        <v>34</v>
      </c>
      <c r="N86" s="79">
        <v>10</v>
      </c>
      <c r="O86" s="88">
        <v>13</v>
      </c>
      <c r="P86" s="89">
        <v>0</v>
      </c>
      <c r="Q86" s="90">
        <f>O86+P86</f>
        <v>13</v>
      </c>
      <c r="R86" s="80">
        <f>IFERROR(Q86/N86,"-")</f>
        <v>1.3</v>
      </c>
      <c r="S86" s="79">
        <v>3</v>
      </c>
      <c r="T86" s="79">
        <v>2</v>
      </c>
      <c r="U86" s="80">
        <f>IFERROR(T86/(Q86),"-")</f>
        <v>0.15384615384615</v>
      </c>
      <c r="V86" s="81"/>
      <c r="W86" s="82">
        <v>3</v>
      </c>
      <c r="X86" s="80">
        <f>IF(Q86=0,"-",W86/Q86)</f>
        <v>0.23076923076923</v>
      </c>
      <c r="Y86" s="181">
        <v>86000</v>
      </c>
      <c r="Z86" s="182">
        <f>IFERROR(Y86/Q86,"-")</f>
        <v>6615.3846153846</v>
      </c>
      <c r="AA86" s="182">
        <f>IFERROR(Y86/W86,"-")</f>
        <v>28666.666666667</v>
      </c>
      <c r="AB86" s="176"/>
      <c r="AC86" s="83"/>
      <c r="AD86" s="77"/>
      <c r="AE86" s="91"/>
      <c r="AF86" s="92">
        <f>IF(Q86=0,"",IF(AE86=0,"",(AE86/Q86)))</f>
        <v>0</v>
      </c>
      <c r="AG86" s="91"/>
      <c r="AH86" s="93" t="str">
        <f>IFERROR(AG86/AE86,"-")</f>
        <v>-</v>
      </c>
      <c r="AI86" s="94"/>
      <c r="AJ86" s="95" t="str">
        <f>IFERROR(AI86/AE86,"-")</f>
        <v>-</v>
      </c>
      <c r="AK86" s="96"/>
      <c r="AL86" s="96"/>
      <c r="AM86" s="96"/>
      <c r="AN86" s="97"/>
      <c r="AO86" s="98">
        <f>IF(Q86=0,"",IF(AN86=0,"",(AN86/Q86)))</f>
        <v>0</v>
      </c>
      <c r="AP86" s="97"/>
      <c r="AQ86" s="99" t="str">
        <f>IFERROR(AP86/AN86,"-")</f>
        <v>-</v>
      </c>
      <c r="AR86" s="100"/>
      <c r="AS86" s="101" t="str">
        <f>IFERROR(AR86/AN86,"-")</f>
        <v>-</v>
      </c>
      <c r="AT86" s="102"/>
      <c r="AU86" s="102"/>
      <c r="AV86" s="102"/>
      <c r="AW86" s="103"/>
      <c r="AX86" s="104">
        <f>IF(Q86=0,"",IF(AW86=0,"",(AW86/Q86)))</f>
        <v>0</v>
      </c>
      <c r="AY86" s="103"/>
      <c r="AZ86" s="105" t="str">
        <f>IFERROR(AY86/AW86,"-")</f>
        <v>-</v>
      </c>
      <c r="BA86" s="106"/>
      <c r="BB86" s="107" t="str">
        <f>IFERROR(BA86/AW86,"-")</f>
        <v>-</v>
      </c>
      <c r="BC86" s="108"/>
      <c r="BD86" s="108"/>
      <c r="BE86" s="108"/>
      <c r="BF86" s="109">
        <v>3</v>
      </c>
      <c r="BG86" s="110">
        <f>IF(Q86=0,"",IF(BF86=0,"",(BF86/Q86)))</f>
        <v>0.23076923076923</v>
      </c>
      <c r="BH86" s="109"/>
      <c r="BI86" s="111">
        <f>IFERROR(BH86/BF86,"-")</f>
        <v>0</v>
      </c>
      <c r="BJ86" s="112"/>
      <c r="BK86" s="113">
        <f>IFERROR(BJ86/BF86,"-")</f>
        <v>0</v>
      </c>
      <c r="BL86" s="114"/>
      <c r="BM86" s="114"/>
      <c r="BN86" s="114"/>
      <c r="BO86" s="116">
        <v>4</v>
      </c>
      <c r="BP86" s="117">
        <f>IF(Q86=0,"",IF(BO86=0,"",(BO86/Q86)))</f>
        <v>0.30769230769231</v>
      </c>
      <c r="BQ86" s="118">
        <v>2</v>
      </c>
      <c r="BR86" s="119">
        <f>IFERROR(BQ86/BO86,"-")</f>
        <v>0.5</v>
      </c>
      <c r="BS86" s="120">
        <v>66000</v>
      </c>
      <c r="BT86" s="121">
        <f>IFERROR(BS86/BO86,"-")</f>
        <v>16500</v>
      </c>
      <c r="BU86" s="122">
        <v>1</v>
      </c>
      <c r="BV86" s="122"/>
      <c r="BW86" s="122">
        <v>1</v>
      </c>
      <c r="BX86" s="123">
        <v>5</v>
      </c>
      <c r="BY86" s="124">
        <f>IF(Q86=0,"",IF(BX86=0,"",(BX86/Q86)))</f>
        <v>0.38461538461538</v>
      </c>
      <c r="BZ86" s="125"/>
      <c r="CA86" s="126">
        <f>IFERROR(BZ86/BX86,"-")</f>
        <v>0</v>
      </c>
      <c r="CB86" s="127"/>
      <c r="CC86" s="128">
        <f>IFERROR(CB86/BX86,"-")</f>
        <v>0</v>
      </c>
      <c r="CD86" s="129"/>
      <c r="CE86" s="129"/>
      <c r="CF86" s="129"/>
      <c r="CG86" s="130">
        <v>1</v>
      </c>
      <c r="CH86" s="131">
        <f>IF(Q86=0,"",IF(CG86=0,"",(CG86/Q86)))</f>
        <v>0.076923076923077</v>
      </c>
      <c r="CI86" s="132">
        <v>1</v>
      </c>
      <c r="CJ86" s="133">
        <f>IFERROR(CI86/CG86,"-")</f>
        <v>1</v>
      </c>
      <c r="CK86" s="134">
        <v>20000</v>
      </c>
      <c r="CL86" s="135">
        <f>IFERROR(CK86/CG86,"-")</f>
        <v>20000</v>
      </c>
      <c r="CM86" s="136"/>
      <c r="CN86" s="136"/>
      <c r="CO86" s="136">
        <v>1</v>
      </c>
      <c r="CP86" s="137">
        <v>3</v>
      </c>
      <c r="CQ86" s="138">
        <v>86000</v>
      </c>
      <c r="CR86" s="138">
        <v>56000</v>
      </c>
      <c r="CS86" s="138"/>
      <c r="CT86" s="139" t="str">
        <f>IF(AND(CR86=0,CS86=0),"",IF(AND(CR86&lt;=100000,CS86&lt;=100000),"",IF(CR86/CQ86&gt;0.7,"男高",IF(CS86/CQ86&gt;0.7,"女高",""))))</f>
        <v/>
      </c>
    </row>
    <row r="87" spans="1:99">
      <c r="A87" s="78">
        <f>AC87</f>
        <v>0.4125</v>
      </c>
      <c r="B87" s="184" t="s">
        <v>225</v>
      </c>
      <c r="C87" s="184" t="s">
        <v>58</v>
      </c>
      <c r="D87" s="184"/>
      <c r="E87" s="184" t="s">
        <v>222</v>
      </c>
      <c r="F87" s="184" t="s">
        <v>223</v>
      </c>
      <c r="G87" s="184" t="s">
        <v>61</v>
      </c>
      <c r="H87" s="87" t="s">
        <v>226</v>
      </c>
      <c r="I87" s="87" t="s">
        <v>227</v>
      </c>
      <c r="J87" s="87" t="s">
        <v>139</v>
      </c>
      <c r="K87" s="176">
        <v>80000</v>
      </c>
      <c r="L87" s="79">
        <v>4</v>
      </c>
      <c r="M87" s="79">
        <v>0</v>
      </c>
      <c r="N87" s="79">
        <v>84</v>
      </c>
      <c r="O87" s="88">
        <v>1</v>
      </c>
      <c r="P87" s="89">
        <v>0</v>
      </c>
      <c r="Q87" s="90">
        <f>O87+P87</f>
        <v>1</v>
      </c>
      <c r="R87" s="80">
        <f>IFERROR(Q87/N87,"-")</f>
        <v>0.011904761904762</v>
      </c>
      <c r="S87" s="79">
        <v>0</v>
      </c>
      <c r="T87" s="79">
        <v>0</v>
      </c>
      <c r="U87" s="80">
        <f>IFERROR(T87/(Q87),"-")</f>
        <v>0</v>
      </c>
      <c r="V87" s="81">
        <f>IFERROR(K87/SUM(Q87:Q88),"-")</f>
        <v>11428.571428571</v>
      </c>
      <c r="W87" s="82">
        <v>0</v>
      </c>
      <c r="X87" s="80">
        <f>IF(Q87=0,"-",W87/Q87)</f>
        <v>0</v>
      </c>
      <c r="Y87" s="181">
        <v>0</v>
      </c>
      <c r="Z87" s="182">
        <f>IFERROR(Y87/Q87,"-")</f>
        <v>0</v>
      </c>
      <c r="AA87" s="182" t="str">
        <f>IFERROR(Y87/W87,"-")</f>
        <v>-</v>
      </c>
      <c r="AB87" s="176">
        <f>SUM(Y87:Y88)-SUM(K87:K88)</f>
        <v>-47000</v>
      </c>
      <c r="AC87" s="83">
        <f>SUM(Y87:Y88)/SUM(K87:K88)</f>
        <v>0.4125</v>
      </c>
      <c r="AD87" s="77"/>
      <c r="AE87" s="91"/>
      <c r="AF87" s="92">
        <f>IF(Q87=0,"",IF(AE87=0,"",(AE87/Q87)))</f>
        <v>0</v>
      </c>
      <c r="AG87" s="91"/>
      <c r="AH87" s="93" t="str">
        <f>IFERROR(AG87/AE87,"-")</f>
        <v>-</v>
      </c>
      <c r="AI87" s="94"/>
      <c r="AJ87" s="95" t="str">
        <f>IFERROR(AI87/AE87,"-")</f>
        <v>-</v>
      </c>
      <c r="AK87" s="96"/>
      <c r="AL87" s="96"/>
      <c r="AM87" s="96"/>
      <c r="AN87" s="97"/>
      <c r="AO87" s="98">
        <f>IF(Q87=0,"",IF(AN87=0,"",(AN87/Q87)))</f>
        <v>0</v>
      </c>
      <c r="AP87" s="97"/>
      <c r="AQ87" s="99" t="str">
        <f>IFERROR(AP87/AN87,"-")</f>
        <v>-</v>
      </c>
      <c r="AR87" s="100"/>
      <c r="AS87" s="101" t="str">
        <f>IFERROR(AR87/AN87,"-")</f>
        <v>-</v>
      </c>
      <c r="AT87" s="102"/>
      <c r="AU87" s="102"/>
      <c r="AV87" s="102"/>
      <c r="AW87" s="103"/>
      <c r="AX87" s="104">
        <f>IF(Q87=0,"",IF(AW87=0,"",(AW87/Q87)))</f>
        <v>0</v>
      </c>
      <c r="AY87" s="103"/>
      <c r="AZ87" s="105" t="str">
        <f>IFERROR(AY87/AW87,"-")</f>
        <v>-</v>
      </c>
      <c r="BA87" s="106"/>
      <c r="BB87" s="107" t="str">
        <f>IFERROR(BA87/AW87,"-")</f>
        <v>-</v>
      </c>
      <c r="BC87" s="108"/>
      <c r="BD87" s="108"/>
      <c r="BE87" s="108"/>
      <c r="BF87" s="109"/>
      <c r="BG87" s="110">
        <f>IF(Q87=0,"",IF(BF87=0,"",(BF87/Q87)))</f>
        <v>0</v>
      </c>
      <c r="BH87" s="109"/>
      <c r="BI87" s="111" t="str">
        <f>IFERROR(BH87/BF87,"-")</f>
        <v>-</v>
      </c>
      <c r="BJ87" s="112"/>
      <c r="BK87" s="113" t="str">
        <f>IFERROR(BJ87/BF87,"-")</f>
        <v>-</v>
      </c>
      <c r="BL87" s="114"/>
      <c r="BM87" s="114"/>
      <c r="BN87" s="114"/>
      <c r="BO87" s="116">
        <v>1</v>
      </c>
      <c r="BP87" s="117">
        <f>IF(Q87=0,"",IF(BO87=0,"",(BO87/Q87)))</f>
        <v>1</v>
      </c>
      <c r="BQ87" s="118"/>
      <c r="BR87" s="119">
        <f>IFERROR(BQ87/BO87,"-")</f>
        <v>0</v>
      </c>
      <c r="BS87" s="120"/>
      <c r="BT87" s="121">
        <f>IFERROR(BS87/BO87,"-")</f>
        <v>0</v>
      </c>
      <c r="BU87" s="122"/>
      <c r="BV87" s="122"/>
      <c r="BW87" s="122"/>
      <c r="BX87" s="123"/>
      <c r="BY87" s="124">
        <f>IF(Q87=0,"",IF(BX87=0,"",(BX87/Q87)))</f>
        <v>0</v>
      </c>
      <c r="BZ87" s="125"/>
      <c r="CA87" s="126" t="str">
        <f>IFERROR(BZ87/BX87,"-")</f>
        <v>-</v>
      </c>
      <c r="CB87" s="127"/>
      <c r="CC87" s="128" t="str">
        <f>IFERROR(CB87/BX87,"-")</f>
        <v>-</v>
      </c>
      <c r="CD87" s="129"/>
      <c r="CE87" s="129"/>
      <c r="CF87" s="129"/>
      <c r="CG87" s="130"/>
      <c r="CH87" s="131">
        <f>IF(Q87=0,"",IF(CG87=0,"",(CG87/Q87)))</f>
        <v>0</v>
      </c>
      <c r="CI87" s="132"/>
      <c r="CJ87" s="133" t="str">
        <f>IFERROR(CI87/CG87,"-")</f>
        <v>-</v>
      </c>
      <c r="CK87" s="134"/>
      <c r="CL87" s="135" t="str">
        <f>IFERROR(CK87/CG87,"-")</f>
        <v>-</v>
      </c>
      <c r="CM87" s="136"/>
      <c r="CN87" s="136"/>
      <c r="CO87" s="136"/>
      <c r="CP87" s="137">
        <v>0</v>
      </c>
      <c r="CQ87" s="138">
        <v>0</v>
      </c>
      <c r="CR87" s="138"/>
      <c r="CS87" s="138"/>
      <c r="CT87" s="139" t="str">
        <f>IF(AND(CR87=0,CS87=0),"",IF(AND(CR87&lt;=100000,CS87&lt;=100000),"",IF(CR87/CQ87&gt;0.7,"男高",IF(CS87/CQ87&gt;0.7,"女高",""))))</f>
        <v/>
      </c>
    </row>
    <row r="88" spans="1:99">
      <c r="A88" s="78"/>
      <c r="B88" s="184" t="s">
        <v>228</v>
      </c>
      <c r="C88" s="184" t="s">
        <v>58</v>
      </c>
      <c r="D88" s="184"/>
      <c r="E88" s="184" t="s">
        <v>222</v>
      </c>
      <c r="F88" s="184" t="s">
        <v>223</v>
      </c>
      <c r="G88" s="184" t="s">
        <v>74</v>
      </c>
      <c r="H88" s="87"/>
      <c r="I88" s="87"/>
      <c r="J88" s="87"/>
      <c r="K88" s="176"/>
      <c r="L88" s="79">
        <v>18</v>
      </c>
      <c r="M88" s="79">
        <v>15</v>
      </c>
      <c r="N88" s="79">
        <v>2</v>
      </c>
      <c r="O88" s="88">
        <v>6</v>
      </c>
      <c r="P88" s="89">
        <v>0</v>
      </c>
      <c r="Q88" s="90">
        <f>O88+P88</f>
        <v>6</v>
      </c>
      <c r="R88" s="80">
        <f>IFERROR(Q88/N88,"-")</f>
        <v>3</v>
      </c>
      <c r="S88" s="79">
        <v>0</v>
      </c>
      <c r="T88" s="79">
        <v>3</v>
      </c>
      <c r="U88" s="80">
        <f>IFERROR(T88/(Q88),"-")</f>
        <v>0.5</v>
      </c>
      <c r="V88" s="81"/>
      <c r="W88" s="82">
        <v>2</v>
      </c>
      <c r="X88" s="80">
        <f>IF(Q88=0,"-",W88/Q88)</f>
        <v>0.33333333333333</v>
      </c>
      <c r="Y88" s="181">
        <v>33000</v>
      </c>
      <c r="Z88" s="182">
        <f>IFERROR(Y88/Q88,"-")</f>
        <v>5500</v>
      </c>
      <c r="AA88" s="182">
        <f>IFERROR(Y88/W88,"-")</f>
        <v>16500</v>
      </c>
      <c r="AB88" s="176"/>
      <c r="AC88" s="83"/>
      <c r="AD88" s="77"/>
      <c r="AE88" s="91"/>
      <c r="AF88" s="92">
        <f>IF(Q88=0,"",IF(AE88=0,"",(AE88/Q88)))</f>
        <v>0</v>
      </c>
      <c r="AG88" s="91"/>
      <c r="AH88" s="93" t="str">
        <f>IFERROR(AG88/AE88,"-")</f>
        <v>-</v>
      </c>
      <c r="AI88" s="94"/>
      <c r="AJ88" s="95" t="str">
        <f>IFERROR(AI88/AE88,"-")</f>
        <v>-</v>
      </c>
      <c r="AK88" s="96"/>
      <c r="AL88" s="96"/>
      <c r="AM88" s="96"/>
      <c r="AN88" s="97"/>
      <c r="AO88" s="98">
        <f>IF(Q88=0,"",IF(AN88=0,"",(AN88/Q88)))</f>
        <v>0</v>
      </c>
      <c r="AP88" s="97"/>
      <c r="AQ88" s="99" t="str">
        <f>IFERROR(AP88/AN88,"-")</f>
        <v>-</v>
      </c>
      <c r="AR88" s="100"/>
      <c r="AS88" s="101" t="str">
        <f>IFERROR(AR88/AN88,"-")</f>
        <v>-</v>
      </c>
      <c r="AT88" s="102"/>
      <c r="AU88" s="102"/>
      <c r="AV88" s="102"/>
      <c r="AW88" s="103">
        <v>1</v>
      </c>
      <c r="AX88" s="104">
        <f>IF(Q88=0,"",IF(AW88=0,"",(AW88/Q88)))</f>
        <v>0.16666666666667</v>
      </c>
      <c r="AY88" s="103"/>
      <c r="AZ88" s="105">
        <f>IFERROR(AY88/AW88,"-")</f>
        <v>0</v>
      </c>
      <c r="BA88" s="106"/>
      <c r="BB88" s="107">
        <f>IFERROR(BA88/AW88,"-")</f>
        <v>0</v>
      </c>
      <c r="BC88" s="108"/>
      <c r="BD88" s="108"/>
      <c r="BE88" s="108"/>
      <c r="BF88" s="109"/>
      <c r="BG88" s="110">
        <f>IF(Q88=0,"",IF(BF88=0,"",(BF88/Q88)))</f>
        <v>0</v>
      </c>
      <c r="BH88" s="109"/>
      <c r="BI88" s="111" t="str">
        <f>IFERROR(BH88/BF88,"-")</f>
        <v>-</v>
      </c>
      <c r="BJ88" s="112"/>
      <c r="BK88" s="113" t="str">
        <f>IFERROR(BJ88/BF88,"-")</f>
        <v>-</v>
      </c>
      <c r="BL88" s="114"/>
      <c r="BM88" s="114"/>
      <c r="BN88" s="114"/>
      <c r="BO88" s="116">
        <v>4</v>
      </c>
      <c r="BP88" s="117">
        <f>IF(Q88=0,"",IF(BO88=0,"",(BO88/Q88)))</f>
        <v>0.66666666666667</v>
      </c>
      <c r="BQ88" s="118">
        <v>2</v>
      </c>
      <c r="BR88" s="119">
        <f>IFERROR(BQ88/BO88,"-")</f>
        <v>0.5</v>
      </c>
      <c r="BS88" s="120">
        <v>33000</v>
      </c>
      <c r="BT88" s="121">
        <f>IFERROR(BS88/BO88,"-")</f>
        <v>8250</v>
      </c>
      <c r="BU88" s="122">
        <v>1</v>
      </c>
      <c r="BV88" s="122"/>
      <c r="BW88" s="122">
        <v>1</v>
      </c>
      <c r="BX88" s="123">
        <v>1</v>
      </c>
      <c r="BY88" s="124">
        <f>IF(Q88=0,"",IF(BX88=0,"",(BX88/Q88)))</f>
        <v>0.16666666666667</v>
      </c>
      <c r="BZ88" s="125"/>
      <c r="CA88" s="126">
        <f>IFERROR(BZ88/BX88,"-")</f>
        <v>0</v>
      </c>
      <c r="CB88" s="127"/>
      <c r="CC88" s="128">
        <f>IFERROR(CB88/BX88,"-")</f>
        <v>0</v>
      </c>
      <c r="CD88" s="129"/>
      <c r="CE88" s="129"/>
      <c r="CF88" s="129"/>
      <c r="CG88" s="130"/>
      <c r="CH88" s="131">
        <f>IF(Q88=0,"",IF(CG88=0,"",(CG88/Q88)))</f>
        <v>0</v>
      </c>
      <c r="CI88" s="132"/>
      <c r="CJ88" s="133" t="str">
        <f>IFERROR(CI88/CG88,"-")</f>
        <v>-</v>
      </c>
      <c r="CK88" s="134"/>
      <c r="CL88" s="135" t="str">
        <f>IFERROR(CK88/CG88,"-")</f>
        <v>-</v>
      </c>
      <c r="CM88" s="136"/>
      <c r="CN88" s="136"/>
      <c r="CO88" s="136"/>
      <c r="CP88" s="137">
        <v>2</v>
      </c>
      <c r="CQ88" s="138">
        <v>33000</v>
      </c>
      <c r="CR88" s="138">
        <v>30000</v>
      </c>
      <c r="CS88" s="138"/>
      <c r="CT88" s="139" t="str">
        <f>IF(AND(CR88=0,CS88=0),"",IF(AND(CR88&lt;=100000,CS88&lt;=100000),"",IF(CR88/CQ88&gt;0.7,"男高",IF(CS88/CQ88&gt;0.7,"女高",""))))</f>
        <v/>
      </c>
    </row>
    <row r="89" spans="1:99">
      <c r="A89" s="78">
        <f>AC89</f>
        <v>0.084615384615385</v>
      </c>
      <c r="B89" s="184" t="s">
        <v>229</v>
      </c>
      <c r="C89" s="184" t="s">
        <v>58</v>
      </c>
      <c r="D89" s="184"/>
      <c r="E89" s="184" t="s">
        <v>103</v>
      </c>
      <c r="F89" s="184" t="s">
        <v>230</v>
      </c>
      <c r="G89" s="184" t="s">
        <v>61</v>
      </c>
      <c r="H89" s="87" t="s">
        <v>231</v>
      </c>
      <c r="I89" s="87" t="s">
        <v>85</v>
      </c>
      <c r="J89" s="87"/>
      <c r="K89" s="176">
        <v>260000</v>
      </c>
      <c r="L89" s="79">
        <v>13</v>
      </c>
      <c r="M89" s="79">
        <v>0</v>
      </c>
      <c r="N89" s="79">
        <v>64</v>
      </c>
      <c r="O89" s="88">
        <v>6</v>
      </c>
      <c r="P89" s="89">
        <v>0</v>
      </c>
      <c r="Q89" s="90">
        <f>O89+P89</f>
        <v>6</v>
      </c>
      <c r="R89" s="80">
        <f>IFERROR(Q89/N89,"-")</f>
        <v>0.09375</v>
      </c>
      <c r="S89" s="79">
        <v>0</v>
      </c>
      <c r="T89" s="79">
        <v>5</v>
      </c>
      <c r="U89" s="80">
        <f>IFERROR(T89/(Q89),"-")</f>
        <v>0.83333333333333</v>
      </c>
      <c r="V89" s="81">
        <f>IFERROR(K89/SUM(Q89:Q90),"-")</f>
        <v>32500</v>
      </c>
      <c r="W89" s="82">
        <v>4</v>
      </c>
      <c r="X89" s="80">
        <f>IF(Q89=0,"-",W89/Q89)</f>
        <v>0.66666666666667</v>
      </c>
      <c r="Y89" s="181">
        <v>22000</v>
      </c>
      <c r="Z89" s="182">
        <f>IFERROR(Y89/Q89,"-")</f>
        <v>3666.6666666667</v>
      </c>
      <c r="AA89" s="182">
        <f>IFERROR(Y89/W89,"-")</f>
        <v>5500</v>
      </c>
      <c r="AB89" s="176">
        <f>SUM(Y89:Y90)-SUM(K89:K90)</f>
        <v>-238000</v>
      </c>
      <c r="AC89" s="83">
        <f>SUM(Y89:Y90)/SUM(K89:K90)</f>
        <v>0.084615384615385</v>
      </c>
      <c r="AD89" s="77"/>
      <c r="AE89" s="91"/>
      <c r="AF89" s="92">
        <f>IF(Q89=0,"",IF(AE89=0,"",(AE89/Q89)))</f>
        <v>0</v>
      </c>
      <c r="AG89" s="91"/>
      <c r="AH89" s="93" t="str">
        <f>IFERROR(AG89/AE89,"-")</f>
        <v>-</v>
      </c>
      <c r="AI89" s="94"/>
      <c r="AJ89" s="95" t="str">
        <f>IFERROR(AI89/AE89,"-")</f>
        <v>-</v>
      </c>
      <c r="AK89" s="96"/>
      <c r="AL89" s="96"/>
      <c r="AM89" s="96"/>
      <c r="AN89" s="97"/>
      <c r="AO89" s="98">
        <f>IF(Q89=0,"",IF(AN89=0,"",(AN89/Q89)))</f>
        <v>0</v>
      </c>
      <c r="AP89" s="97"/>
      <c r="AQ89" s="99" t="str">
        <f>IFERROR(AP89/AN89,"-")</f>
        <v>-</v>
      </c>
      <c r="AR89" s="100"/>
      <c r="AS89" s="101" t="str">
        <f>IFERROR(AR89/AN89,"-")</f>
        <v>-</v>
      </c>
      <c r="AT89" s="102"/>
      <c r="AU89" s="102"/>
      <c r="AV89" s="102"/>
      <c r="AW89" s="103"/>
      <c r="AX89" s="104">
        <f>IF(Q89=0,"",IF(AW89=0,"",(AW89/Q89)))</f>
        <v>0</v>
      </c>
      <c r="AY89" s="103"/>
      <c r="AZ89" s="105" t="str">
        <f>IFERROR(AY89/AW89,"-")</f>
        <v>-</v>
      </c>
      <c r="BA89" s="106"/>
      <c r="BB89" s="107" t="str">
        <f>IFERROR(BA89/AW89,"-")</f>
        <v>-</v>
      </c>
      <c r="BC89" s="108"/>
      <c r="BD89" s="108"/>
      <c r="BE89" s="108"/>
      <c r="BF89" s="109">
        <v>2</v>
      </c>
      <c r="BG89" s="110">
        <f>IF(Q89=0,"",IF(BF89=0,"",(BF89/Q89)))</f>
        <v>0.33333333333333</v>
      </c>
      <c r="BH89" s="109">
        <v>1</v>
      </c>
      <c r="BI89" s="111">
        <f>IFERROR(BH89/BF89,"-")</f>
        <v>0.5</v>
      </c>
      <c r="BJ89" s="112">
        <v>10000</v>
      </c>
      <c r="BK89" s="113">
        <f>IFERROR(BJ89/BF89,"-")</f>
        <v>5000</v>
      </c>
      <c r="BL89" s="114">
        <v>1</v>
      </c>
      <c r="BM89" s="114"/>
      <c r="BN89" s="114"/>
      <c r="BO89" s="116">
        <v>3</v>
      </c>
      <c r="BP89" s="117">
        <f>IF(Q89=0,"",IF(BO89=0,"",(BO89/Q89)))</f>
        <v>0.5</v>
      </c>
      <c r="BQ89" s="118">
        <v>3</v>
      </c>
      <c r="BR89" s="119">
        <f>IFERROR(BQ89/BO89,"-")</f>
        <v>1</v>
      </c>
      <c r="BS89" s="120">
        <v>12000</v>
      </c>
      <c r="BT89" s="121">
        <f>IFERROR(BS89/BO89,"-")</f>
        <v>4000</v>
      </c>
      <c r="BU89" s="122">
        <v>2</v>
      </c>
      <c r="BV89" s="122">
        <v>1</v>
      </c>
      <c r="BW89" s="122"/>
      <c r="BX89" s="123">
        <v>1</v>
      </c>
      <c r="BY89" s="124">
        <f>IF(Q89=0,"",IF(BX89=0,"",(BX89/Q89)))</f>
        <v>0.16666666666667</v>
      </c>
      <c r="BZ89" s="125"/>
      <c r="CA89" s="126">
        <f>IFERROR(BZ89/BX89,"-")</f>
        <v>0</v>
      </c>
      <c r="CB89" s="127"/>
      <c r="CC89" s="128">
        <f>IFERROR(CB89/BX89,"-")</f>
        <v>0</v>
      </c>
      <c r="CD89" s="129"/>
      <c r="CE89" s="129"/>
      <c r="CF89" s="129"/>
      <c r="CG89" s="130"/>
      <c r="CH89" s="131">
        <f>IF(Q89=0,"",IF(CG89=0,"",(CG89/Q89)))</f>
        <v>0</v>
      </c>
      <c r="CI89" s="132"/>
      <c r="CJ89" s="133" t="str">
        <f>IFERROR(CI89/CG89,"-")</f>
        <v>-</v>
      </c>
      <c r="CK89" s="134"/>
      <c r="CL89" s="135" t="str">
        <f>IFERROR(CK89/CG89,"-")</f>
        <v>-</v>
      </c>
      <c r="CM89" s="136"/>
      <c r="CN89" s="136"/>
      <c r="CO89" s="136"/>
      <c r="CP89" s="137">
        <v>4</v>
      </c>
      <c r="CQ89" s="138">
        <v>22000</v>
      </c>
      <c r="CR89" s="138">
        <v>10000</v>
      </c>
      <c r="CS89" s="138"/>
      <c r="CT89" s="139" t="str">
        <f>IF(AND(CR89=0,CS89=0),"",IF(AND(CR89&lt;=100000,CS89&lt;=100000),"",IF(CR89/CQ89&gt;0.7,"男高",IF(CS89/CQ89&gt;0.7,"女高",""))))</f>
        <v/>
      </c>
    </row>
    <row r="90" spans="1:99">
      <c r="A90" s="78"/>
      <c r="B90" s="184" t="s">
        <v>232</v>
      </c>
      <c r="C90" s="184" t="s">
        <v>58</v>
      </c>
      <c r="D90" s="184"/>
      <c r="E90" s="184" t="s">
        <v>103</v>
      </c>
      <c r="F90" s="184" t="s">
        <v>230</v>
      </c>
      <c r="G90" s="184" t="s">
        <v>74</v>
      </c>
      <c r="H90" s="87"/>
      <c r="I90" s="87"/>
      <c r="J90" s="87"/>
      <c r="K90" s="176"/>
      <c r="L90" s="79">
        <v>84</v>
      </c>
      <c r="M90" s="79">
        <v>11</v>
      </c>
      <c r="N90" s="79">
        <v>0</v>
      </c>
      <c r="O90" s="88">
        <v>2</v>
      </c>
      <c r="P90" s="89">
        <v>0</v>
      </c>
      <c r="Q90" s="90">
        <f>O90+P90</f>
        <v>2</v>
      </c>
      <c r="R90" s="80" t="str">
        <f>IFERROR(Q90/N90,"-")</f>
        <v>-</v>
      </c>
      <c r="S90" s="79">
        <v>0</v>
      </c>
      <c r="T90" s="79">
        <v>0</v>
      </c>
      <c r="U90" s="80">
        <f>IFERROR(T90/(Q90),"-")</f>
        <v>0</v>
      </c>
      <c r="V90" s="81"/>
      <c r="W90" s="82">
        <v>0</v>
      </c>
      <c r="X90" s="80">
        <f>IF(Q90=0,"-",W90/Q90)</f>
        <v>0</v>
      </c>
      <c r="Y90" s="181">
        <v>0</v>
      </c>
      <c r="Z90" s="182">
        <f>IFERROR(Y90/Q90,"-")</f>
        <v>0</v>
      </c>
      <c r="AA90" s="182" t="str">
        <f>IFERROR(Y90/W90,"-")</f>
        <v>-</v>
      </c>
      <c r="AB90" s="176"/>
      <c r="AC90" s="83"/>
      <c r="AD90" s="77"/>
      <c r="AE90" s="91"/>
      <c r="AF90" s="92">
        <f>IF(Q90=0,"",IF(AE90=0,"",(AE90/Q90)))</f>
        <v>0</v>
      </c>
      <c r="AG90" s="91"/>
      <c r="AH90" s="93" t="str">
        <f>IFERROR(AG90/AE90,"-")</f>
        <v>-</v>
      </c>
      <c r="AI90" s="94"/>
      <c r="AJ90" s="95" t="str">
        <f>IFERROR(AI90/AE90,"-")</f>
        <v>-</v>
      </c>
      <c r="AK90" s="96"/>
      <c r="AL90" s="96"/>
      <c r="AM90" s="96"/>
      <c r="AN90" s="97"/>
      <c r="AO90" s="98">
        <f>IF(Q90=0,"",IF(AN90=0,"",(AN90/Q90)))</f>
        <v>0</v>
      </c>
      <c r="AP90" s="97"/>
      <c r="AQ90" s="99" t="str">
        <f>IFERROR(AP90/AN90,"-")</f>
        <v>-</v>
      </c>
      <c r="AR90" s="100"/>
      <c r="AS90" s="101" t="str">
        <f>IFERROR(AR90/AN90,"-")</f>
        <v>-</v>
      </c>
      <c r="AT90" s="102"/>
      <c r="AU90" s="102"/>
      <c r="AV90" s="102"/>
      <c r="AW90" s="103"/>
      <c r="AX90" s="104">
        <f>IF(Q90=0,"",IF(AW90=0,"",(AW90/Q90)))</f>
        <v>0</v>
      </c>
      <c r="AY90" s="103"/>
      <c r="AZ90" s="105" t="str">
        <f>IFERROR(AY90/AW90,"-")</f>
        <v>-</v>
      </c>
      <c r="BA90" s="106"/>
      <c r="BB90" s="107" t="str">
        <f>IFERROR(BA90/AW90,"-")</f>
        <v>-</v>
      </c>
      <c r="BC90" s="108"/>
      <c r="BD90" s="108"/>
      <c r="BE90" s="108"/>
      <c r="BF90" s="109">
        <v>2</v>
      </c>
      <c r="BG90" s="110">
        <f>IF(Q90=0,"",IF(BF90=0,"",(BF90/Q90)))</f>
        <v>1</v>
      </c>
      <c r="BH90" s="109"/>
      <c r="BI90" s="111">
        <f>IFERROR(BH90/BF90,"-")</f>
        <v>0</v>
      </c>
      <c r="BJ90" s="112"/>
      <c r="BK90" s="113">
        <f>IFERROR(BJ90/BF90,"-")</f>
        <v>0</v>
      </c>
      <c r="BL90" s="114"/>
      <c r="BM90" s="114"/>
      <c r="BN90" s="114"/>
      <c r="BO90" s="116"/>
      <c r="BP90" s="117">
        <f>IF(Q90=0,"",IF(BO90=0,"",(BO90/Q90)))</f>
        <v>0</v>
      </c>
      <c r="BQ90" s="118"/>
      <c r="BR90" s="119" t="str">
        <f>IFERROR(BQ90/BO90,"-")</f>
        <v>-</v>
      </c>
      <c r="BS90" s="120"/>
      <c r="BT90" s="121" t="str">
        <f>IFERROR(BS90/BO90,"-")</f>
        <v>-</v>
      </c>
      <c r="BU90" s="122"/>
      <c r="BV90" s="122"/>
      <c r="BW90" s="122"/>
      <c r="BX90" s="123"/>
      <c r="BY90" s="124">
        <f>IF(Q90=0,"",IF(BX90=0,"",(BX90/Q90)))</f>
        <v>0</v>
      </c>
      <c r="BZ90" s="125"/>
      <c r="CA90" s="126" t="str">
        <f>IFERROR(BZ90/BX90,"-")</f>
        <v>-</v>
      </c>
      <c r="CB90" s="127"/>
      <c r="CC90" s="128" t="str">
        <f>IFERROR(CB90/BX90,"-")</f>
        <v>-</v>
      </c>
      <c r="CD90" s="129"/>
      <c r="CE90" s="129"/>
      <c r="CF90" s="129"/>
      <c r="CG90" s="130"/>
      <c r="CH90" s="131">
        <f>IF(Q90=0,"",IF(CG90=0,"",(CG90/Q90)))</f>
        <v>0</v>
      </c>
      <c r="CI90" s="132"/>
      <c r="CJ90" s="133" t="str">
        <f>IFERROR(CI90/CG90,"-")</f>
        <v>-</v>
      </c>
      <c r="CK90" s="134"/>
      <c r="CL90" s="135" t="str">
        <f>IFERROR(CK90/CG90,"-")</f>
        <v>-</v>
      </c>
      <c r="CM90" s="136"/>
      <c r="CN90" s="136"/>
      <c r="CO90" s="136"/>
      <c r="CP90" s="137">
        <v>0</v>
      </c>
      <c r="CQ90" s="138">
        <v>0</v>
      </c>
      <c r="CR90" s="138"/>
      <c r="CS90" s="138"/>
      <c r="CT90" s="139" t="str">
        <f>IF(AND(CR90=0,CS90=0),"",IF(AND(CR90&lt;=100000,CS90&lt;=100000),"",IF(CR90/CQ90&gt;0.7,"男高",IF(CS90/CQ90&gt;0.7,"女高",""))))</f>
        <v/>
      </c>
    </row>
    <row r="91" spans="1:99">
      <c r="A91" s="30"/>
      <c r="B91" s="84"/>
      <c r="C91" s="84"/>
      <c r="D91" s="85"/>
      <c r="E91" s="85"/>
      <c r="F91" s="85"/>
      <c r="G91" s="86"/>
      <c r="H91" s="87"/>
      <c r="I91" s="87"/>
      <c r="J91" s="87"/>
      <c r="K91" s="177"/>
      <c r="L91" s="34"/>
      <c r="M91" s="34"/>
      <c r="N91" s="31"/>
      <c r="O91" s="23"/>
      <c r="P91" s="23"/>
      <c r="Q91" s="23"/>
      <c r="R91" s="32"/>
      <c r="S91" s="32"/>
      <c r="T91" s="23"/>
      <c r="U91" s="32"/>
      <c r="V91" s="25"/>
      <c r="W91" s="25"/>
      <c r="X91" s="25"/>
      <c r="Y91" s="183"/>
      <c r="Z91" s="183"/>
      <c r="AA91" s="183"/>
      <c r="AB91" s="183"/>
      <c r="AC91" s="33"/>
      <c r="AD91" s="57"/>
      <c r="AE91" s="61"/>
      <c r="AF91" s="62"/>
      <c r="AG91" s="61"/>
      <c r="AH91" s="65"/>
      <c r="AI91" s="66"/>
      <c r="AJ91" s="67"/>
      <c r="AK91" s="68"/>
      <c r="AL91" s="68"/>
      <c r="AM91" s="68"/>
      <c r="AN91" s="61"/>
      <c r="AO91" s="62"/>
      <c r="AP91" s="61"/>
      <c r="AQ91" s="65"/>
      <c r="AR91" s="66"/>
      <c r="AS91" s="67"/>
      <c r="AT91" s="68"/>
      <c r="AU91" s="68"/>
      <c r="AV91" s="68"/>
      <c r="AW91" s="61"/>
      <c r="AX91" s="62"/>
      <c r="AY91" s="61"/>
      <c r="AZ91" s="65"/>
      <c r="BA91" s="66"/>
      <c r="BB91" s="67"/>
      <c r="BC91" s="68"/>
      <c r="BD91" s="68"/>
      <c r="BE91" s="68"/>
      <c r="BF91" s="61"/>
      <c r="BG91" s="62"/>
      <c r="BH91" s="61"/>
      <c r="BI91" s="65"/>
      <c r="BJ91" s="66"/>
      <c r="BK91" s="67"/>
      <c r="BL91" s="68"/>
      <c r="BM91" s="68"/>
      <c r="BN91" s="68"/>
      <c r="BO91" s="63"/>
      <c r="BP91" s="64"/>
      <c r="BQ91" s="61"/>
      <c r="BR91" s="65"/>
      <c r="BS91" s="66"/>
      <c r="BT91" s="67"/>
      <c r="BU91" s="68"/>
      <c r="BV91" s="68"/>
      <c r="BW91" s="68"/>
      <c r="BX91" s="63"/>
      <c r="BY91" s="64"/>
      <c r="BZ91" s="61"/>
      <c r="CA91" s="65"/>
      <c r="CB91" s="66"/>
      <c r="CC91" s="67"/>
      <c r="CD91" s="68"/>
      <c r="CE91" s="68"/>
      <c r="CF91" s="68"/>
      <c r="CG91" s="63"/>
      <c r="CH91" s="64"/>
      <c r="CI91" s="61"/>
      <c r="CJ91" s="65"/>
      <c r="CK91" s="66"/>
      <c r="CL91" s="67"/>
      <c r="CM91" s="68"/>
      <c r="CN91" s="68"/>
      <c r="CO91" s="68"/>
      <c r="CP91" s="69"/>
      <c r="CQ91" s="66"/>
      <c r="CR91" s="66"/>
      <c r="CS91" s="66"/>
      <c r="CT91" s="70"/>
    </row>
    <row r="92" spans="1:99">
      <c r="A92" s="30"/>
      <c r="B92" s="37"/>
      <c r="C92" s="37"/>
      <c r="D92" s="21"/>
      <c r="E92" s="21"/>
      <c r="F92" s="21"/>
      <c r="G92" s="22"/>
      <c r="H92" s="36"/>
      <c r="I92" s="36"/>
      <c r="J92" s="73"/>
      <c r="K92" s="178"/>
      <c r="L92" s="34"/>
      <c r="M92" s="34"/>
      <c r="N92" s="31"/>
      <c r="O92" s="23"/>
      <c r="P92" s="23"/>
      <c r="Q92" s="23"/>
      <c r="R92" s="32"/>
      <c r="S92" s="32"/>
      <c r="T92" s="23"/>
      <c r="U92" s="32"/>
      <c r="V92" s="25"/>
      <c r="W92" s="25"/>
      <c r="X92" s="25"/>
      <c r="Y92" s="183"/>
      <c r="Z92" s="183"/>
      <c r="AA92" s="183"/>
      <c r="AB92" s="183"/>
      <c r="AC92" s="33"/>
      <c r="AD92" s="59"/>
      <c r="AE92" s="61"/>
      <c r="AF92" s="62"/>
      <c r="AG92" s="61"/>
      <c r="AH92" s="65"/>
      <c r="AI92" s="66"/>
      <c r="AJ92" s="67"/>
      <c r="AK92" s="68"/>
      <c r="AL92" s="68"/>
      <c r="AM92" s="68"/>
      <c r="AN92" s="61"/>
      <c r="AO92" s="62"/>
      <c r="AP92" s="61"/>
      <c r="AQ92" s="65"/>
      <c r="AR92" s="66"/>
      <c r="AS92" s="67"/>
      <c r="AT92" s="68"/>
      <c r="AU92" s="68"/>
      <c r="AV92" s="68"/>
      <c r="AW92" s="61"/>
      <c r="AX92" s="62"/>
      <c r="AY92" s="61"/>
      <c r="AZ92" s="65"/>
      <c r="BA92" s="66"/>
      <c r="BB92" s="67"/>
      <c r="BC92" s="68"/>
      <c r="BD92" s="68"/>
      <c r="BE92" s="68"/>
      <c r="BF92" s="61"/>
      <c r="BG92" s="62"/>
      <c r="BH92" s="61"/>
      <c r="BI92" s="65"/>
      <c r="BJ92" s="66"/>
      <c r="BK92" s="67"/>
      <c r="BL92" s="68"/>
      <c r="BM92" s="68"/>
      <c r="BN92" s="68"/>
      <c r="BO92" s="63"/>
      <c r="BP92" s="64"/>
      <c r="BQ92" s="61"/>
      <c r="BR92" s="65"/>
      <c r="BS92" s="66"/>
      <c r="BT92" s="67"/>
      <c r="BU92" s="68"/>
      <c r="BV92" s="68"/>
      <c r="BW92" s="68"/>
      <c r="BX92" s="63"/>
      <c r="BY92" s="64"/>
      <c r="BZ92" s="61"/>
      <c r="CA92" s="65"/>
      <c r="CB92" s="66"/>
      <c r="CC92" s="67"/>
      <c r="CD92" s="68"/>
      <c r="CE92" s="68"/>
      <c r="CF92" s="68"/>
      <c r="CG92" s="63"/>
      <c r="CH92" s="64"/>
      <c r="CI92" s="61"/>
      <c r="CJ92" s="65"/>
      <c r="CK92" s="66"/>
      <c r="CL92" s="67"/>
      <c r="CM92" s="68"/>
      <c r="CN92" s="68"/>
      <c r="CO92" s="68"/>
      <c r="CP92" s="69"/>
      <c r="CQ92" s="66"/>
      <c r="CR92" s="66"/>
      <c r="CS92" s="66"/>
      <c r="CT92" s="70"/>
    </row>
    <row r="93" spans="1:99">
      <c r="A93" s="19">
        <f>AC93</f>
        <v>1.6146820027064</v>
      </c>
      <c r="B93" s="39"/>
      <c r="C93" s="39"/>
      <c r="D93" s="39"/>
      <c r="E93" s="39"/>
      <c r="F93" s="39"/>
      <c r="G93" s="39"/>
      <c r="H93" s="40" t="s">
        <v>233</v>
      </c>
      <c r="I93" s="40"/>
      <c r="J93" s="40"/>
      <c r="K93" s="179">
        <f>SUM(K6:K92)</f>
        <v>7390000</v>
      </c>
      <c r="L93" s="41">
        <f>SUM(L6:L92)</f>
        <v>2308</v>
      </c>
      <c r="M93" s="41">
        <f>SUM(M6:M92)</f>
        <v>1091</v>
      </c>
      <c r="N93" s="41">
        <f>SUM(N6:N92)</f>
        <v>3029</v>
      </c>
      <c r="O93" s="41">
        <f>SUM(O6:O92)</f>
        <v>564</v>
      </c>
      <c r="P93" s="41">
        <f>SUM(P6:P92)</f>
        <v>4</v>
      </c>
      <c r="Q93" s="41">
        <f>SUM(Q6:Q92)</f>
        <v>568</v>
      </c>
      <c r="R93" s="42">
        <f>IFERROR(Q93/N93,"-")</f>
        <v>0.18752063387257</v>
      </c>
      <c r="S93" s="76">
        <f>SUM(S6:S92)</f>
        <v>61</v>
      </c>
      <c r="T93" s="76">
        <f>SUM(T6:T92)</f>
        <v>183</v>
      </c>
      <c r="U93" s="42">
        <f>IFERROR(S93/Q93,"-")</f>
        <v>0.10739436619718</v>
      </c>
      <c r="V93" s="43">
        <f>IFERROR(K93/Q93,"-")</f>
        <v>13010.563380282</v>
      </c>
      <c r="W93" s="44">
        <f>SUM(W6:W92)</f>
        <v>143</v>
      </c>
      <c r="X93" s="42">
        <f>IFERROR(W93/Q93,"-")</f>
        <v>0.25176056338028</v>
      </c>
      <c r="Y93" s="179">
        <f>SUM(Y6:Y92)</f>
        <v>11932500</v>
      </c>
      <c r="Z93" s="179">
        <f>IFERROR(Y93/Q93,"-")</f>
        <v>21007.922535211</v>
      </c>
      <c r="AA93" s="179">
        <f>IFERROR(Y93/W93,"-")</f>
        <v>83444.055944056</v>
      </c>
      <c r="AB93" s="179">
        <f>Y93-K93</f>
        <v>4542500</v>
      </c>
      <c r="AC93" s="45">
        <f>Y93/K93</f>
        <v>1.6146820027064</v>
      </c>
      <c r="AD93" s="58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  <c r="AQ93" s="60"/>
      <c r="AR93" s="60"/>
      <c r="AS93" s="60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0"/>
      <c r="BE93" s="60"/>
      <c r="BF93" s="60"/>
      <c r="BG93" s="60"/>
      <c r="BH93" s="60"/>
      <c r="BI93" s="60"/>
      <c r="BJ93" s="60"/>
      <c r="BK93" s="60"/>
      <c r="BL93" s="60"/>
      <c r="BM93" s="60"/>
      <c r="BN93" s="60"/>
      <c r="BO93" s="60"/>
      <c r="BP93" s="60"/>
      <c r="BQ93" s="60"/>
      <c r="BR93" s="60"/>
      <c r="BS93" s="60"/>
      <c r="BT93" s="60"/>
      <c r="BU93" s="60"/>
      <c r="BV93" s="60"/>
      <c r="BW93" s="60"/>
      <c r="BX93" s="60"/>
      <c r="BY93" s="60"/>
      <c r="BZ93" s="60"/>
      <c r="CA93" s="60"/>
      <c r="CB93" s="60"/>
      <c r="CC93" s="60"/>
      <c r="CD93" s="60"/>
      <c r="CE93" s="60"/>
      <c r="CF93" s="60"/>
      <c r="CG93" s="60"/>
      <c r="CH93" s="60"/>
      <c r="CI93" s="60"/>
      <c r="CJ93" s="60"/>
      <c r="CK93" s="60"/>
      <c r="CL93" s="60"/>
      <c r="CM93" s="60"/>
      <c r="CN93" s="60"/>
      <c r="CO93" s="60"/>
      <c r="CP93" s="60"/>
      <c r="CQ93" s="60"/>
      <c r="CR93" s="60"/>
      <c r="CS93" s="60"/>
      <c r="CT93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18"/>
    <mergeCell ref="K17:K18"/>
    <mergeCell ref="V17:V18"/>
    <mergeCell ref="AB17:AB18"/>
    <mergeCell ref="AC17:AC18"/>
    <mergeCell ref="A19:A20"/>
    <mergeCell ref="K19:K20"/>
    <mergeCell ref="V19:V20"/>
    <mergeCell ref="AB19:AB20"/>
    <mergeCell ref="AC19:AC20"/>
    <mergeCell ref="A21:A22"/>
    <mergeCell ref="K21:K22"/>
    <mergeCell ref="V21:V22"/>
    <mergeCell ref="AB21:AB22"/>
    <mergeCell ref="AC21:AC22"/>
    <mergeCell ref="A23:A27"/>
    <mergeCell ref="K23:K27"/>
    <mergeCell ref="V23:V27"/>
    <mergeCell ref="AB23:AB27"/>
    <mergeCell ref="AC23:AC27"/>
    <mergeCell ref="A28:A31"/>
    <mergeCell ref="K28:K31"/>
    <mergeCell ref="V28:V31"/>
    <mergeCell ref="AB28:AB31"/>
    <mergeCell ref="AC28:AC31"/>
    <mergeCell ref="A32:A33"/>
    <mergeCell ref="K32:K33"/>
    <mergeCell ref="V32:V33"/>
    <mergeCell ref="AB32:AB33"/>
    <mergeCell ref="AC32:AC33"/>
    <mergeCell ref="A34:A35"/>
    <mergeCell ref="K34:K35"/>
    <mergeCell ref="V34:V35"/>
    <mergeCell ref="AB34:AB35"/>
    <mergeCell ref="AC34:AC35"/>
    <mergeCell ref="A36:A37"/>
    <mergeCell ref="K36:K37"/>
    <mergeCell ref="V36:V37"/>
    <mergeCell ref="AB36:AB37"/>
    <mergeCell ref="AC36:AC37"/>
    <mergeCell ref="A38:A39"/>
    <mergeCell ref="K38:K39"/>
    <mergeCell ref="V38:V39"/>
    <mergeCell ref="AB38:AB39"/>
    <mergeCell ref="AC38:AC39"/>
    <mergeCell ref="A40:A41"/>
    <mergeCell ref="K40:K41"/>
    <mergeCell ref="V40:V41"/>
    <mergeCell ref="AB40:AB41"/>
    <mergeCell ref="AC40:AC41"/>
    <mergeCell ref="A42:A43"/>
    <mergeCell ref="K42:K43"/>
    <mergeCell ref="V42:V43"/>
    <mergeCell ref="AB42:AB43"/>
    <mergeCell ref="AC42:AC43"/>
    <mergeCell ref="A44:A45"/>
    <mergeCell ref="K44:K45"/>
    <mergeCell ref="V44:V45"/>
    <mergeCell ref="AB44:AB45"/>
    <mergeCell ref="AC44:AC45"/>
    <mergeCell ref="A46:A47"/>
    <mergeCell ref="K46:K47"/>
    <mergeCell ref="V46:V47"/>
    <mergeCell ref="AB46:AB47"/>
    <mergeCell ref="AC46:AC47"/>
    <mergeCell ref="A48:A49"/>
    <mergeCell ref="K48:K49"/>
    <mergeCell ref="V48:V49"/>
    <mergeCell ref="AB48:AB49"/>
    <mergeCell ref="AC48:AC49"/>
    <mergeCell ref="A50:A51"/>
    <mergeCell ref="K50:K51"/>
    <mergeCell ref="V50:V51"/>
    <mergeCell ref="AB50:AB51"/>
    <mergeCell ref="AC50:AC51"/>
    <mergeCell ref="A52:A53"/>
    <mergeCell ref="K52:K53"/>
    <mergeCell ref="V52:V53"/>
    <mergeCell ref="AB52:AB53"/>
    <mergeCell ref="AC52:AC53"/>
    <mergeCell ref="A54:A55"/>
    <mergeCell ref="K54:K55"/>
    <mergeCell ref="V54:V55"/>
    <mergeCell ref="AB54:AB55"/>
    <mergeCell ref="AC54:AC55"/>
    <mergeCell ref="A56:A57"/>
    <mergeCell ref="K56:K57"/>
    <mergeCell ref="V56:V57"/>
    <mergeCell ref="AB56:AB57"/>
    <mergeCell ref="AC56:AC57"/>
    <mergeCell ref="A58:A59"/>
    <mergeCell ref="K58:K59"/>
    <mergeCell ref="V58:V59"/>
    <mergeCell ref="AB58:AB59"/>
    <mergeCell ref="AC58:AC59"/>
    <mergeCell ref="A60:A61"/>
    <mergeCell ref="K60:K61"/>
    <mergeCell ref="V60:V61"/>
    <mergeCell ref="AB60:AB61"/>
    <mergeCell ref="AC60:AC61"/>
    <mergeCell ref="A62:A63"/>
    <mergeCell ref="K62:K63"/>
    <mergeCell ref="V62:V63"/>
    <mergeCell ref="AB62:AB63"/>
    <mergeCell ref="AC62:AC63"/>
    <mergeCell ref="A64:A65"/>
    <mergeCell ref="K64:K65"/>
    <mergeCell ref="V64:V65"/>
    <mergeCell ref="AB64:AB65"/>
    <mergeCell ref="AC64:AC65"/>
    <mergeCell ref="A66:A67"/>
    <mergeCell ref="K66:K67"/>
    <mergeCell ref="V66:V67"/>
    <mergeCell ref="AB66:AB67"/>
    <mergeCell ref="AC66:AC67"/>
    <mergeCell ref="A68:A69"/>
    <mergeCell ref="K68:K69"/>
    <mergeCell ref="V68:V69"/>
    <mergeCell ref="AB68:AB69"/>
    <mergeCell ref="AC68:AC69"/>
    <mergeCell ref="A70:A74"/>
    <mergeCell ref="K70:K74"/>
    <mergeCell ref="V70:V74"/>
    <mergeCell ref="AB70:AB74"/>
    <mergeCell ref="AC70:AC74"/>
    <mergeCell ref="A75:A76"/>
    <mergeCell ref="K75:K76"/>
    <mergeCell ref="V75:V76"/>
    <mergeCell ref="AB75:AB76"/>
    <mergeCell ref="AC75:AC76"/>
    <mergeCell ref="A77:A78"/>
    <mergeCell ref="K77:K78"/>
    <mergeCell ref="V77:V78"/>
    <mergeCell ref="AB77:AB78"/>
    <mergeCell ref="AC77:AC78"/>
    <mergeCell ref="A79:A80"/>
    <mergeCell ref="K79:K80"/>
    <mergeCell ref="V79:V80"/>
    <mergeCell ref="AB79:AB80"/>
    <mergeCell ref="AC79:AC80"/>
    <mergeCell ref="A81:A82"/>
    <mergeCell ref="K81:K82"/>
    <mergeCell ref="V81:V82"/>
    <mergeCell ref="AB81:AB82"/>
    <mergeCell ref="AC81:AC82"/>
    <mergeCell ref="A83:A84"/>
    <mergeCell ref="K83:K84"/>
    <mergeCell ref="V83:V84"/>
    <mergeCell ref="AB83:AB84"/>
    <mergeCell ref="AC83:AC84"/>
    <mergeCell ref="A85:A86"/>
    <mergeCell ref="K85:K86"/>
    <mergeCell ref="V85:V86"/>
    <mergeCell ref="AB85:AB86"/>
    <mergeCell ref="AC85:AC86"/>
    <mergeCell ref="A87:A88"/>
    <mergeCell ref="K87:K88"/>
    <mergeCell ref="V87:V88"/>
    <mergeCell ref="AB87:AB88"/>
    <mergeCell ref="AC87:AC88"/>
    <mergeCell ref="A89:A90"/>
    <mergeCell ref="K89:K90"/>
    <mergeCell ref="V89:V90"/>
    <mergeCell ref="AB89:AB90"/>
    <mergeCell ref="AC89:AC90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234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2.6363636363636</v>
      </c>
      <c r="B6" s="184" t="s">
        <v>235</v>
      </c>
      <c r="C6" s="184" t="s">
        <v>58</v>
      </c>
      <c r="D6" s="184" t="s">
        <v>236</v>
      </c>
      <c r="E6" s="184" t="s">
        <v>237</v>
      </c>
      <c r="F6" s="184"/>
      <c r="G6" s="184" t="s">
        <v>238</v>
      </c>
      <c r="H6" s="87" t="s">
        <v>239</v>
      </c>
      <c r="I6" s="87" t="s">
        <v>240</v>
      </c>
      <c r="J6" s="87" t="s">
        <v>241</v>
      </c>
      <c r="K6" s="176">
        <v>275000</v>
      </c>
      <c r="L6" s="79">
        <v>43</v>
      </c>
      <c r="M6" s="79">
        <v>0</v>
      </c>
      <c r="N6" s="79">
        <v>163</v>
      </c>
      <c r="O6" s="88">
        <v>26</v>
      </c>
      <c r="P6" s="89">
        <v>0</v>
      </c>
      <c r="Q6" s="90">
        <f>O6+P6</f>
        <v>26</v>
      </c>
      <c r="R6" s="80">
        <f>IFERROR(Q6/N6,"-")</f>
        <v>0.15950920245399</v>
      </c>
      <c r="S6" s="79">
        <v>0</v>
      </c>
      <c r="T6" s="79">
        <v>17</v>
      </c>
      <c r="U6" s="80">
        <f>IFERROR(T6/(Q6),"-")</f>
        <v>0.65384615384615</v>
      </c>
      <c r="V6" s="81">
        <f>IFERROR(K6/SUM(Q6:Q7),"-")</f>
        <v>5392.1568627451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450000</v>
      </c>
      <c r="AC6" s="83">
        <f>SUM(Y6:Y7)/SUM(K6:K7)</f>
        <v>2.6363636363636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7</v>
      </c>
      <c r="AO6" s="98">
        <f>IF(Q6=0,"",IF(AN6=0,"",(AN6/Q6)))</f>
        <v>0.26923076923077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3</v>
      </c>
      <c r="AX6" s="104">
        <f>IF(Q6=0,"",IF(AW6=0,"",(AW6/Q6)))</f>
        <v>0.11538461538462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11</v>
      </c>
      <c r="BG6" s="110">
        <f>IF(Q6=0,"",IF(BF6=0,"",(BF6/Q6)))</f>
        <v>0.42307692307692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3</v>
      </c>
      <c r="BP6" s="117">
        <f>IF(Q6=0,"",IF(BO6=0,"",(BO6/Q6)))</f>
        <v>0.11538461538462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1</v>
      </c>
      <c r="BY6" s="124">
        <f>IF(Q6=0,"",IF(BX6=0,"",(BX6/Q6)))</f>
        <v>0.038461538461538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>
        <v>1</v>
      </c>
      <c r="CH6" s="131">
        <f>IF(Q6=0,"",IF(CG6=0,"",(CG6/Q6)))</f>
        <v>0.038461538461538</v>
      </c>
      <c r="CI6" s="132"/>
      <c r="CJ6" s="133">
        <f>IFERROR(CI6/CG6,"-")</f>
        <v>0</v>
      </c>
      <c r="CK6" s="134"/>
      <c r="CL6" s="135">
        <f>IFERROR(CK6/CG6,"-")</f>
        <v>0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242</v>
      </c>
      <c r="C7" s="184" t="s">
        <v>58</v>
      </c>
      <c r="D7" s="184"/>
      <c r="E7" s="184"/>
      <c r="F7" s="184"/>
      <c r="G7" s="184" t="s">
        <v>74</v>
      </c>
      <c r="H7" s="87"/>
      <c r="I7" s="87"/>
      <c r="J7" s="87"/>
      <c r="K7" s="176"/>
      <c r="L7" s="79">
        <v>59</v>
      </c>
      <c r="M7" s="79">
        <v>48</v>
      </c>
      <c r="N7" s="79">
        <v>18</v>
      </c>
      <c r="O7" s="88">
        <v>25</v>
      </c>
      <c r="P7" s="89">
        <v>0</v>
      </c>
      <c r="Q7" s="90">
        <f>O7+P7</f>
        <v>25</v>
      </c>
      <c r="R7" s="80">
        <f>IFERROR(Q7/N7,"-")</f>
        <v>1.3888888888889</v>
      </c>
      <c r="S7" s="79">
        <v>5</v>
      </c>
      <c r="T7" s="79">
        <v>5</v>
      </c>
      <c r="U7" s="80">
        <f>IFERROR(T7/(Q7),"-")</f>
        <v>0.2</v>
      </c>
      <c r="V7" s="81"/>
      <c r="W7" s="82">
        <v>8</v>
      </c>
      <c r="X7" s="80">
        <f>IF(Q7=0,"-",W7/Q7)</f>
        <v>0.32</v>
      </c>
      <c r="Y7" s="181">
        <v>725000</v>
      </c>
      <c r="Z7" s="182">
        <f>IFERROR(Y7/Q7,"-")</f>
        <v>29000</v>
      </c>
      <c r="AA7" s="182">
        <f>IFERROR(Y7/W7,"-")</f>
        <v>90625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>
        <v>2</v>
      </c>
      <c r="AX7" s="104">
        <f>IF(Q7=0,"",IF(AW7=0,"",(AW7/Q7)))</f>
        <v>0.08</v>
      </c>
      <c r="AY7" s="103">
        <v>1</v>
      </c>
      <c r="AZ7" s="105">
        <f>IFERROR(AY7/AW7,"-")</f>
        <v>0.5</v>
      </c>
      <c r="BA7" s="106">
        <v>3000</v>
      </c>
      <c r="BB7" s="107">
        <f>IFERROR(BA7/AW7,"-")</f>
        <v>1500</v>
      </c>
      <c r="BC7" s="108">
        <v>1</v>
      </c>
      <c r="BD7" s="108"/>
      <c r="BE7" s="108"/>
      <c r="BF7" s="109">
        <v>4</v>
      </c>
      <c r="BG7" s="110">
        <f>IF(Q7=0,"",IF(BF7=0,"",(BF7/Q7)))</f>
        <v>0.16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8</v>
      </c>
      <c r="BP7" s="117">
        <f>IF(Q7=0,"",IF(BO7=0,"",(BO7/Q7)))</f>
        <v>0.32</v>
      </c>
      <c r="BQ7" s="118">
        <v>3</v>
      </c>
      <c r="BR7" s="119">
        <f>IFERROR(BQ7/BO7,"-")</f>
        <v>0.375</v>
      </c>
      <c r="BS7" s="120">
        <v>626000</v>
      </c>
      <c r="BT7" s="121">
        <f>IFERROR(BS7/BO7,"-")</f>
        <v>78250</v>
      </c>
      <c r="BU7" s="122"/>
      <c r="BV7" s="122"/>
      <c r="BW7" s="122">
        <v>3</v>
      </c>
      <c r="BX7" s="123">
        <v>10</v>
      </c>
      <c r="BY7" s="124">
        <f>IF(Q7=0,"",IF(BX7=0,"",(BX7/Q7)))</f>
        <v>0.4</v>
      </c>
      <c r="BZ7" s="125">
        <v>3</v>
      </c>
      <c r="CA7" s="126">
        <f>IFERROR(BZ7/BX7,"-")</f>
        <v>0.3</v>
      </c>
      <c r="CB7" s="127">
        <v>63000</v>
      </c>
      <c r="CC7" s="128">
        <f>IFERROR(CB7/BX7,"-")</f>
        <v>6300</v>
      </c>
      <c r="CD7" s="129"/>
      <c r="CE7" s="129">
        <v>1</v>
      </c>
      <c r="CF7" s="129">
        <v>2</v>
      </c>
      <c r="CG7" s="130">
        <v>1</v>
      </c>
      <c r="CH7" s="131">
        <f>IF(Q7=0,"",IF(CG7=0,"",(CG7/Q7)))</f>
        <v>0.04</v>
      </c>
      <c r="CI7" s="132">
        <v>1</v>
      </c>
      <c r="CJ7" s="133">
        <f>IFERROR(CI7/CG7,"-")</f>
        <v>1</v>
      </c>
      <c r="CK7" s="134">
        <v>36000</v>
      </c>
      <c r="CL7" s="135">
        <f>IFERROR(CK7/CG7,"-")</f>
        <v>36000</v>
      </c>
      <c r="CM7" s="136"/>
      <c r="CN7" s="136"/>
      <c r="CO7" s="136">
        <v>1</v>
      </c>
      <c r="CP7" s="137">
        <v>8</v>
      </c>
      <c r="CQ7" s="138">
        <v>725000</v>
      </c>
      <c r="CR7" s="138">
        <v>576000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>
        <f>AC8</f>
        <v>2.735</v>
      </c>
      <c r="B8" s="184" t="s">
        <v>243</v>
      </c>
      <c r="C8" s="184" t="s">
        <v>58</v>
      </c>
      <c r="D8" s="184" t="s">
        <v>244</v>
      </c>
      <c r="E8" s="184" t="s">
        <v>237</v>
      </c>
      <c r="F8" s="184"/>
      <c r="G8" s="184" t="s">
        <v>238</v>
      </c>
      <c r="H8" s="87" t="s">
        <v>245</v>
      </c>
      <c r="I8" s="87" t="s">
        <v>240</v>
      </c>
      <c r="J8" s="87" t="s">
        <v>246</v>
      </c>
      <c r="K8" s="176">
        <v>200000</v>
      </c>
      <c r="L8" s="79">
        <v>37</v>
      </c>
      <c r="M8" s="79">
        <v>0</v>
      </c>
      <c r="N8" s="79">
        <v>137</v>
      </c>
      <c r="O8" s="88">
        <v>14</v>
      </c>
      <c r="P8" s="89">
        <v>0</v>
      </c>
      <c r="Q8" s="90">
        <f>O8+P8</f>
        <v>14</v>
      </c>
      <c r="R8" s="80">
        <f>IFERROR(Q8/N8,"-")</f>
        <v>0.1021897810219</v>
      </c>
      <c r="S8" s="79">
        <v>1</v>
      </c>
      <c r="T8" s="79">
        <v>6</v>
      </c>
      <c r="U8" s="80">
        <f>IFERROR(T8/(Q8),"-")</f>
        <v>0.42857142857143</v>
      </c>
      <c r="V8" s="81">
        <f>IFERROR(K8/SUM(Q8:Q9),"-")</f>
        <v>6666.6666666667</v>
      </c>
      <c r="W8" s="82">
        <v>3</v>
      </c>
      <c r="X8" s="80">
        <f>IF(Q8=0,"-",W8/Q8)</f>
        <v>0.21428571428571</v>
      </c>
      <c r="Y8" s="181">
        <v>37000</v>
      </c>
      <c r="Z8" s="182">
        <f>IFERROR(Y8/Q8,"-")</f>
        <v>2642.8571428571</v>
      </c>
      <c r="AA8" s="182">
        <f>IFERROR(Y8/W8,"-")</f>
        <v>12333.333333333</v>
      </c>
      <c r="AB8" s="176">
        <f>SUM(Y8:Y9)-SUM(K8:K9)</f>
        <v>347000</v>
      </c>
      <c r="AC8" s="83">
        <f>SUM(Y8:Y9)/SUM(K8:K9)</f>
        <v>2.735</v>
      </c>
      <c r="AD8" s="77"/>
      <c r="AE8" s="91">
        <v>1</v>
      </c>
      <c r="AF8" s="92">
        <f>IF(Q8=0,"",IF(AE8=0,"",(AE8/Q8)))</f>
        <v>0.071428571428571</v>
      </c>
      <c r="AG8" s="91"/>
      <c r="AH8" s="93">
        <f>IFERROR(AG8/AE8,"-")</f>
        <v>0</v>
      </c>
      <c r="AI8" s="94"/>
      <c r="AJ8" s="95">
        <f>IFERROR(AI8/AE8,"-")</f>
        <v>0</v>
      </c>
      <c r="AK8" s="96"/>
      <c r="AL8" s="96"/>
      <c r="AM8" s="96"/>
      <c r="AN8" s="97">
        <v>1</v>
      </c>
      <c r="AO8" s="98">
        <f>IF(Q8=0,"",IF(AN8=0,"",(AN8/Q8)))</f>
        <v>0.071428571428571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>
        <v>1</v>
      </c>
      <c r="AX8" s="104">
        <f>IF(Q8=0,"",IF(AW8=0,"",(AW8/Q8)))</f>
        <v>0.071428571428571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3</v>
      </c>
      <c r="BG8" s="110">
        <f>IF(Q8=0,"",IF(BF8=0,"",(BF8/Q8)))</f>
        <v>0.21428571428571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6</v>
      </c>
      <c r="BP8" s="117">
        <f>IF(Q8=0,"",IF(BO8=0,"",(BO8/Q8)))</f>
        <v>0.42857142857143</v>
      </c>
      <c r="BQ8" s="118">
        <v>2</v>
      </c>
      <c r="BR8" s="119">
        <f>IFERROR(BQ8/BO8,"-")</f>
        <v>0.33333333333333</v>
      </c>
      <c r="BS8" s="120">
        <v>34000</v>
      </c>
      <c r="BT8" s="121">
        <f>IFERROR(BS8/BO8,"-")</f>
        <v>5666.6666666667</v>
      </c>
      <c r="BU8" s="122">
        <v>1</v>
      </c>
      <c r="BV8" s="122"/>
      <c r="BW8" s="122">
        <v>1</v>
      </c>
      <c r="BX8" s="123">
        <v>2</v>
      </c>
      <c r="BY8" s="124">
        <f>IF(Q8=0,"",IF(BX8=0,"",(BX8/Q8)))</f>
        <v>0.14285714285714</v>
      </c>
      <c r="BZ8" s="125">
        <v>1</v>
      </c>
      <c r="CA8" s="126">
        <f>IFERROR(BZ8/BX8,"-")</f>
        <v>0.5</v>
      </c>
      <c r="CB8" s="127">
        <v>3000</v>
      </c>
      <c r="CC8" s="128">
        <f>IFERROR(CB8/BX8,"-")</f>
        <v>1500</v>
      </c>
      <c r="CD8" s="129">
        <v>1</v>
      </c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3</v>
      </c>
      <c r="CQ8" s="138">
        <v>37000</v>
      </c>
      <c r="CR8" s="138">
        <v>33000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247</v>
      </c>
      <c r="C9" s="184" t="s">
        <v>58</v>
      </c>
      <c r="D9" s="184"/>
      <c r="E9" s="184"/>
      <c r="F9" s="184"/>
      <c r="G9" s="184" t="s">
        <v>74</v>
      </c>
      <c r="H9" s="87"/>
      <c r="I9" s="87"/>
      <c r="J9" s="87"/>
      <c r="K9" s="176"/>
      <c r="L9" s="79">
        <v>112</v>
      </c>
      <c r="M9" s="79">
        <v>57</v>
      </c>
      <c r="N9" s="79">
        <v>20</v>
      </c>
      <c r="O9" s="88">
        <v>16</v>
      </c>
      <c r="P9" s="89">
        <v>0</v>
      </c>
      <c r="Q9" s="90">
        <f>O9+P9</f>
        <v>16</v>
      </c>
      <c r="R9" s="80">
        <f>IFERROR(Q9/N9,"-")</f>
        <v>0.8</v>
      </c>
      <c r="S9" s="79">
        <v>5</v>
      </c>
      <c r="T9" s="79">
        <v>5</v>
      </c>
      <c r="U9" s="80">
        <f>IFERROR(T9/(Q9),"-")</f>
        <v>0.3125</v>
      </c>
      <c r="V9" s="81"/>
      <c r="W9" s="82">
        <v>7</v>
      </c>
      <c r="X9" s="80">
        <f>IF(Q9=0,"-",W9/Q9)</f>
        <v>0.4375</v>
      </c>
      <c r="Y9" s="181">
        <v>510000</v>
      </c>
      <c r="Z9" s="182">
        <f>IFERROR(Y9/Q9,"-")</f>
        <v>31875</v>
      </c>
      <c r="AA9" s="182">
        <f>IFERROR(Y9/W9,"-")</f>
        <v>72857.142857143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>
        <v>1</v>
      </c>
      <c r="AX9" s="104">
        <f>IF(Q9=0,"",IF(AW9=0,"",(AW9/Q9)))</f>
        <v>0.0625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2</v>
      </c>
      <c r="BG9" s="110">
        <f>IF(Q9=0,"",IF(BF9=0,"",(BF9/Q9)))</f>
        <v>0.125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4</v>
      </c>
      <c r="BP9" s="117">
        <f>IF(Q9=0,"",IF(BO9=0,"",(BO9/Q9)))</f>
        <v>0.25</v>
      </c>
      <c r="BQ9" s="118">
        <v>2</v>
      </c>
      <c r="BR9" s="119">
        <f>IFERROR(BQ9/BO9,"-")</f>
        <v>0.5</v>
      </c>
      <c r="BS9" s="120">
        <v>12000</v>
      </c>
      <c r="BT9" s="121">
        <f>IFERROR(BS9/BO9,"-")</f>
        <v>3000</v>
      </c>
      <c r="BU9" s="122">
        <v>1</v>
      </c>
      <c r="BV9" s="122"/>
      <c r="BW9" s="122">
        <v>1</v>
      </c>
      <c r="BX9" s="123">
        <v>8</v>
      </c>
      <c r="BY9" s="124">
        <f>IF(Q9=0,"",IF(BX9=0,"",(BX9/Q9)))</f>
        <v>0.5</v>
      </c>
      <c r="BZ9" s="125">
        <v>4</v>
      </c>
      <c r="CA9" s="126">
        <f>IFERROR(BZ9/BX9,"-")</f>
        <v>0.5</v>
      </c>
      <c r="CB9" s="127">
        <v>257000</v>
      </c>
      <c r="CC9" s="128">
        <f>IFERROR(CB9/BX9,"-")</f>
        <v>32125</v>
      </c>
      <c r="CD9" s="129"/>
      <c r="CE9" s="129">
        <v>1</v>
      </c>
      <c r="CF9" s="129">
        <v>3</v>
      </c>
      <c r="CG9" s="130">
        <v>1</v>
      </c>
      <c r="CH9" s="131">
        <f>IF(Q9=0,"",IF(CG9=0,"",(CG9/Q9)))</f>
        <v>0.0625</v>
      </c>
      <c r="CI9" s="132">
        <v>1</v>
      </c>
      <c r="CJ9" s="133">
        <f>IFERROR(CI9/CG9,"-")</f>
        <v>1</v>
      </c>
      <c r="CK9" s="134">
        <v>241000</v>
      </c>
      <c r="CL9" s="135">
        <f>IFERROR(CK9/CG9,"-")</f>
        <v>241000</v>
      </c>
      <c r="CM9" s="136"/>
      <c r="CN9" s="136"/>
      <c r="CO9" s="136">
        <v>1</v>
      </c>
      <c r="CP9" s="137">
        <v>7</v>
      </c>
      <c r="CQ9" s="138">
        <v>510000</v>
      </c>
      <c r="CR9" s="138">
        <v>241000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0.86857142857143</v>
      </c>
      <c r="B10" s="184" t="s">
        <v>248</v>
      </c>
      <c r="C10" s="184" t="s">
        <v>58</v>
      </c>
      <c r="D10" s="184" t="s">
        <v>249</v>
      </c>
      <c r="E10" s="184" t="s">
        <v>250</v>
      </c>
      <c r="F10" s="184"/>
      <c r="G10" s="184" t="s">
        <v>238</v>
      </c>
      <c r="H10" s="87" t="s">
        <v>251</v>
      </c>
      <c r="I10" s="87" t="s">
        <v>252</v>
      </c>
      <c r="J10" s="87" t="s">
        <v>139</v>
      </c>
      <c r="K10" s="176">
        <v>175000</v>
      </c>
      <c r="L10" s="79">
        <v>22</v>
      </c>
      <c r="M10" s="79">
        <v>0</v>
      </c>
      <c r="N10" s="79">
        <v>75</v>
      </c>
      <c r="O10" s="88">
        <v>7</v>
      </c>
      <c r="P10" s="89">
        <v>0</v>
      </c>
      <c r="Q10" s="90">
        <f>O10+P10</f>
        <v>7</v>
      </c>
      <c r="R10" s="80">
        <f>IFERROR(Q10/N10,"-")</f>
        <v>0.093333333333333</v>
      </c>
      <c r="S10" s="79">
        <v>0</v>
      </c>
      <c r="T10" s="79">
        <v>2</v>
      </c>
      <c r="U10" s="80">
        <f>IFERROR(T10/(Q10),"-")</f>
        <v>0.28571428571429</v>
      </c>
      <c r="V10" s="81">
        <f>IFERROR(K10/SUM(Q10:Q13),"-")</f>
        <v>7608.6956521739</v>
      </c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>
        <f>SUM(Y10:Y13)-SUM(K10:K13)</f>
        <v>-23000</v>
      </c>
      <c r="AC10" s="83">
        <f>SUM(Y10:Y13)/SUM(K10:K13)</f>
        <v>0.86857142857143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>
        <v>1</v>
      </c>
      <c r="AX10" s="104">
        <f>IF(Q10=0,"",IF(AW10=0,"",(AW10/Q10)))</f>
        <v>0.14285714285714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2</v>
      </c>
      <c r="BG10" s="110">
        <f>IF(Q10=0,"",IF(BF10=0,"",(BF10/Q10)))</f>
        <v>0.28571428571429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3</v>
      </c>
      <c r="BP10" s="117">
        <f>IF(Q10=0,"",IF(BO10=0,"",(BO10/Q10)))</f>
        <v>0.42857142857143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>
        <v>1</v>
      </c>
      <c r="BY10" s="124">
        <f>IF(Q10=0,"",IF(BX10=0,"",(BX10/Q10)))</f>
        <v>0.14285714285714</v>
      </c>
      <c r="BZ10" s="125"/>
      <c r="CA10" s="126">
        <f>IFERROR(BZ10/BX10,"-")</f>
        <v>0</v>
      </c>
      <c r="CB10" s="127"/>
      <c r="CC10" s="128">
        <f>IFERROR(CB10/BX10,"-")</f>
        <v>0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253</v>
      </c>
      <c r="C11" s="184" t="s">
        <v>58</v>
      </c>
      <c r="D11" s="184"/>
      <c r="E11" s="184"/>
      <c r="F11" s="184"/>
      <c r="G11" s="184" t="s">
        <v>74</v>
      </c>
      <c r="H11" s="87"/>
      <c r="I11" s="87"/>
      <c r="J11" s="87"/>
      <c r="K11" s="176"/>
      <c r="L11" s="79">
        <v>55</v>
      </c>
      <c r="M11" s="79">
        <v>35</v>
      </c>
      <c r="N11" s="79">
        <v>16</v>
      </c>
      <c r="O11" s="88">
        <v>5</v>
      </c>
      <c r="P11" s="89">
        <v>0</v>
      </c>
      <c r="Q11" s="90">
        <f>O11+P11</f>
        <v>5</v>
      </c>
      <c r="R11" s="80">
        <f>IFERROR(Q11/N11,"-")</f>
        <v>0.3125</v>
      </c>
      <c r="S11" s="79">
        <v>1</v>
      </c>
      <c r="T11" s="79">
        <v>2</v>
      </c>
      <c r="U11" s="80">
        <f>IFERROR(T11/(Q11),"-")</f>
        <v>0.4</v>
      </c>
      <c r="V11" s="81"/>
      <c r="W11" s="82">
        <v>1</v>
      </c>
      <c r="X11" s="80">
        <f>IF(Q11=0,"-",W11/Q11)</f>
        <v>0.2</v>
      </c>
      <c r="Y11" s="181">
        <v>70000</v>
      </c>
      <c r="Z11" s="182">
        <f>IFERROR(Y11/Q11,"-")</f>
        <v>14000</v>
      </c>
      <c r="AA11" s="182">
        <f>IFERROR(Y11/W11,"-")</f>
        <v>70000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>
        <v>1</v>
      </c>
      <c r="AX11" s="104">
        <f>IF(Q11=0,"",IF(AW11=0,"",(AW11/Q11)))</f>
        <v>0.2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>
        <v>2</v>
      </c>
      <c r="BP11" s="117">
        <f>IF(Q11=0,"",IF(BO11=0,"",(BO11/Q11)))</f>
        <v>0.4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1</v>
      </c>
      <c r="BY11" s="124">
        <f>IF(Q11=0,"",IF(BX11=0,"",(BX11/Q11)))</f>
        <v>0.2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>
        <v>1</v>
      </c>
      <c r="CH11" s="131">
        <f>IF(Q11=0,"",IF(CG11=0,"",(CG11/Q11)))</f>
        <v>0.2</v>
      </c>
      <c r="CI11" s="132">
        <v>1</v>
      </c>
      <c r="CJ11" s="133">
        <f>IFERROR(CI11/CG11,"-")</f>
        <v>1</v>
      </c>
      <c r="CK11" s="134">
        <v>70000</v>
      </c>
      <c r="CL11" s="135">
        <f>IFERROR(CK11/CG11,"-")</f>
        <v>70000</v>
      </c>
      <c r="CM11" s="136"/>
      <c r="CN11" s="136"/>
      <c r="CO11" s="136">
        <v>1</v>
      </c>
      <c r="CP11" s="137">
        <v>1</v>
      </c>
      <c r="CQ11" s="138">
        <v>70000</v>
      </c>
      <c r="CR11" s="138">
        <v>70000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254</v>
      </c>
      <c r="C12" s="184" t="s">
        <v>58</v>
      </c>
      <c r="D12" s="184" t="s">
        <v>249</v>
      </c>
      <c r="E12" s="184" t="s">
        <v>255</v>
      </c>
      <c r="F12" s="184"/>
      <c r="G12" s="184" t="s">
        <v>238</v>
      </c>
      <c r="H12" s="87" t="s">
        <v>251</v>
      </c>
      <c r="I12" s="87" t="s">
        <v>252</v>
      </c>
      <c r="J12" s="87"/>
      <c r="K12" s="176"/>
      <c r="L12" s="79">
        <v>14</v>
      </c>
      <c r="M12" s="79">
        <v>0</v>
      </c>
      <c r="N12" s="79">
        <v>65</v>
      </c>
      <c r="O12" s="88">
        <v>3</v>
      </c>
      <c r="P12" s="89">
        <v>1</v>
      </c>
      <c r="Q12" s="90">
        <f>O12+P12</f>
        <v>4</v>
      </c>
      <c r="R12" s="80">
        <f>IFERROR(Q12/N12,"-")</f>
        <v>0.061538461538462</v>
      </c>
      <c r="S12" s="79">
        <v>0</v>
      </c>
      <c r="T12" s="79">
        <v>0</v>
      </c>
      <c r="U12" s="80">
        <f>IFERROR(T12/(Q12),"-")</f>
        <v>0</v>
      </c>
      <c r="V12" s="81"/>
      <c r="W12" s="82">
        <v>0</v>
      </c>
      <c r="X12" s="80">
        <f>IF(Q12=0,"-",W12/Q12)</f>
        <v>0</v>
      </c>
      <c r="Y12" s="181">
        <v>0</v>
      </c>
      <c r="Z12" s="182">
        <f>IFERROR(Y12/Q12,"-")</f>
        <v>0</v>
      </c>
      <c r="AA12" s="182" t="str">
        <f>IFERROR(Y12/W12,"-")</f>
        <v>-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1</v>
      </c>
      <c r="BG12" s="110">
        <f>IF(Q12=0,"",IF(BF12=0,"",(BF12/Q12)))</f>
        <v>0.25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2</v>
      </c>
      <c r="BP12" s="117">
        <f>IF(Q12=0,"",IF(BO12=0,"",(BO12/Q12)))</f>
        <v>0.5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>
        <v>1</v>
      </c>
      <c r="CH12" s="131">
        <f>IF(Q12=0,"",IF(CG12=0,"",(CG12/Q12)))</f>
        <v>0.25</v>
      </c>
      <c r="CI12" s="132"/>
      <c r="CJ12" s="133">
        <f>IFERROR(CI12/CG12,"-")</f>
        <v>0</v>
      </c>
      <c r="CK12" s="134"/>
      <c r="CL12" s="135">
        <f>IFERROR(CK12/CG12,"-")</f>
        <v>0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256</v>
      </c>
      <c r="C13" s="184" t="s">
        <v>58</v>
      </c>
      <c r="D13" s="184"/>
      <c r="E13" s="184"/>
      <c r="F13" s="184"/>
      <c r="G13" s="184" t="s">
        <v>74</v>
      </c>
      <c r="H13" s="87"/>
      <c r="I13" s="87"/>
      <c r="J13" s="87"/>
      <c r="K13" s="176"/>
      <c r="L13" s="79">
        <v>57</v>
      </c>
      <c r="M13" s="79">
        <v>40</v>
      </c>
      <c r="N13" s="79">
        <v>32</v>
      </c>
      <c r="O13" s="88">
        <v>7</v>
      </c>
      <c r="P13" s="89">
        <v>0</v>
      </c>
      <c r="Q13" s="90">
        <f>O13+P13</f>
        <v>7</v>
      </c>
      <c r="R13" s="80">
        <f>IFERROR(Q13/N13,"-")</f>
        <v>0.21875</v>
      </c>
      <c r="S13" s="79">
        <v>1</v>
      </c>
      <c r="T13" s="79">
        <v>1</v>
      </c>
      <c r="U13" s="80">
        <f>IFERROR(T13/(Q13),"-")</f>
        <v>0.14285714285714</v>
      </c>
      <c r="V13" s="81"/>
      <c r="W13" s="82">
        <v>3</v>
      </c>
      <c r="X13" s="80">
        <f>IF(Q13=0,"-",W13/Q13)</f>
        <v>0.42857142857143</v>
      </c>
      <c r="Y13" s="181">
        <v>82000</v>
      </c>
      <c r="Z13" s="182">
        <f>IFERROR(Y13/Q13,"-")</f>
        <v>11714.285714286</v>
      </c>
      <c r="AA13" s="182">
        <f>IFERROR(Y13/W13,"-")</f>
        <v>27333.333333333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>
        <v>1</v>
      </c>
      <c r="BP13" s="117">
        <f>IF(Q13=0,"",IF(BO13=0,"",(BO13/Q13)))</f>
        <v>0.14285714285714</v>
      </c>
      <c r="BQ13" s="118">
        <v>1</v>
      </c>
      <c r="BR13" s="119">
        <f>IFERROR(BQ13/BO13,"-")</f>
        <v>1</v>
      </c>
      <c r="BS13" s="120">
        <v>72000</v>
      </c>
      <c r="BT13" s="121">
        <f>IFERROR(BS13/BO13,"-")</f>
        <v>72000</v>
      </c>
      <c r="BU13" s="122"/>
      <c r="BV13" s="122"/>
      <c r="BW13" s="122">
        <v>1</v>
      </c>
      <c r="BX13" s="123">
        <v>5</v>
      </c>
      <c r="BY13" s="124">
        <f>IF(Q13=0,"",IF(BX13=0,"",(BX13/Q13)))</f>
        <v>0.71428571428571</v>
      </c>
      <c r="BZ13" s="125">
        <v>2</v>
      </c>
      <c r="CA13" s="126">
        <f>IFERROR(BZ13/BX13,"-")</f>
        <v>0.4</v>
      </c>
      <c r="CB13" s="127">
        <v>10000</v>
      </c>
      <c r="CC13" s="128">
        <f>IFERROR(CB13/BX13,"-")</f>
        <v>2000</v>
      </c>
      <c r="CD13" s="129"/>
      <c r="CE13" s="129">
        <v>2</v>
      </c>
      <c r="CF13" s="129"/>
      <c r="CG13" s="130">
        <v>1</v>
      </c>
      <c r="CH13" s="131">
        <f>IF(Q13=0,"",IF(CG13=0,"",(CG13/Q13)))</f>
        <v>0.14285714285714</v>
      </c>
      <c r="CI13" s="132"/>
      <c r="CJ13" s="133">
        <f>IFERROR(CI13/CG13,"-")</f>
        <v>0</v>
      </c>
      <c r="CK13" s="134"/>
      <c r="CL13" s="135">
        <f>IFERROR(CK13/CG13,"-")</f>
        <v>0</v>
      </c>
      <c r="CM13" s="136"/>
      <c r="CN13" s="136"/>
      <c r="CO13" s="136"/>
      <c r="CP13" s="137">
        <v>3</v>
      </c>
      <c r="CQ13" s="138">
        <v>82000</v>
      </c>
      <c r="CR13" s="138">
        <v>72000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7.9272727272727</v>
      </c>
      <c r="B14" s="184" t="s">
        <v>257</v>
      </c>
      <c r="C14" s="184" t="s">
        <v>258</v>
      </c>
      <c r="D14" s="184" t="s">
        <v>259</v>
      </c>
      <c r="E14" s="184" t="s">
        <v>260</v>
      </c>
      <c r="F14" s="184"/>
      <c r="G14" s="184" t="s">
        <v>261</v>
      </c>
      <c r="H14" s="87" t="s">
        <v>262</v>
      </c>
      <c r="I14" s="87" t="s">
        <v>263</v>
      </c>
      <c r="J14" s="87" t="s">
        <v>134</v>
      </c>
      <c r="K14" s="176">
        <v>55000</v>
      </c>
      <c r="L14" s="79">
        <v>4</v>
      </c>
      <c r="M14" s="79">
        <v>0</v>
      </c>
      <c r="N14" s="79">
        <v>18</v>
      </c>
      <c r="O14" s="88">
        <v>4</v>
      </c>
      <c r="P14" s="89">
        <v>0</v>
      </c>
      <c r="Q14" s="90">
        <f>O14+P14</f>
        <v>4</v>
      </c>
      <c r="R14" s="80">
        <f>IFERROR(Q14/N14,"-")</f>
        <v>0.22222222222222</v>
      </c>
      <c r="S14" s="79">
        <v>1</v>
      </c>
      <c r="T14" s="79">
        <v>1</v>
      </c>
      <c r="U14" s="80">
        <f>IFERROR(T14/(Q14),"-")</f>
        <v>0.25</v>
      </c>
      <c r="V14" s="81">
        <f>IFERROR(K14/SUM(Q14:Q15),"-")</f>
        <v>3666.6666666667</v>
      </c>
      <c r="W14" s="82">
        <v>2</v>
      </c>
      <c r="X14" s="80">
        <f>IF(Q14=0,"-",W14/Q14)</f>
        <v>0.5</v>
      </c>
      <c r="Y14" s="181">
        <v>29000</v>
      </c>
      <c r="Z14" s="182">
        <f>IFERROR(Y14/Q14,"-")</f>
        <v>7250</v>
      </c>
      <c r="AA14" s="182">
        <f>IFERROR(Y14/W14,"-")</f>
        <v>14500</v>
      </c>
      <c r="AB14" s="176">
        <f>SUM(Y14:Y15)-SUM(K14:K15)</f>
        <v>381000</v>
      </c>
      <c r="AC14" s="83">
        <f>SUM(Y14:Y15)/SUM(K14:K15)</f>
        <v>7.9272727272727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>
        <v>1</v>
      </c>
      <c r="AX14" s="104">
        <f>IF(Q14=0,"",IF(AW14=0,"",(AW14/Q14)))</f>
        <v>0.25</v>
      </c>
      <c r="AY14" s="103"/>
      <c r="AZ14" s="105">
        <f>IFERROR(AY14/AW14,"-")</f>
        <v>0</v>
      </c>
      <c r="BA14" s="106"/>
      <c r="BB14" s="107">
        <f>IFERROR(BA14/AW14,"-")</f>
        <v>0</v>
      </c>
      <c r="BC14" s="108"/>
      <c r="BD14" s="108"/>
      <c r="BE14" s="108"/>
      <c r="BF14" s="109">
        <v>1</v>
      </c>
      <c r="BG14" s="110">
        <f>IF(Q14=0,"",IF(BF14=0,"",(BF14/Q14)))</f>
        <v>0.25</v>
      </c>
      <c r="BH14" s="109">
        <v>1</v>
      </c>
      <c r="BI14" s="111">
        <f>IFERROR(BH14/BF14,"-")</f>
        <v>1</v>
      </c>
      <c r="BJ14" s="112">
        <v>13000</v>
      </c>
      <c r="BK14" s="113">
        <f>IFERROR(BJ14/BF14,"-")</f>
        <v>13000</v>
      </c>
      <c r="BL14" s="114"/>
      <c r="BM14" s="114"/>
      <c r="BN14" s="114">
        <v>1</v>
      </c>
      <c r="BO14" s="116">
        <v>1</v>
      </c>
      <c r="BP14" s="117">
        <f>IF(Q14=0,"",IF(BO14=0,"",(BO14/Q14)))</f>
        <v>0.25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>
        <v>1</v>
      </c>
      <c r="BY14" s="124">
        <f>IF(Q14=0,"",IF(BX14=0,"",(BX14/Q14)))</f>
        <v>0.25</v>
      </c>
      <c r="BZ14" s="125">
        <v>1</v>
      </c>
      <c r="CA14" s="126">
        <f>IFERROR(BZ14/BX14,"-")</f>
        <v>1</v>
      </c>
      <c r="CB14" s="127">
        <v>16000</v>
      </c>
      <c r="CC14" s="128">
        <f>IFERROR(CB14/BX14,"-")</f>
        <v>16000</v>
      </c>
      <c r="CD14" s="129"/>
      <c r="CE14" s="129"/>
      <c r="CF14" s="129">
        <v>1</v>
      </c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2</v>
      </c>
      <c r="CQ14" s="138">
        <v>29000</v>
      </c>
      <c r="CR14" s="138">
        <v>16000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264</v>
      </c>
      <c r="C15" s="184" t="s">
        <v>258</v>
      </c>
      <c r="D15" s="184" t="s">
        <v>265</v>
      </c>
      <c r="E15" s="184"/>
      <c r="F15" s="184"/>
      <c r="G15" s="184" t="s">
        <v>74</v>
      </c>
      <c r="H15" s="87"/>
      <c r="I15" s="87"/>
      <c r="J15" s="87"/>
      <c r="K15" s="176"/>
      <c r="L15" s="79">
        <v>41</v>
      </c>
      <c r="M15" s="79">
        <v>28</v>
      </c>
      <c r="N15" s="79">
        <v>4</v>
      </c>
      <c r="O15" s="88">
        <v>10</v>
      </c>
      <c r="P15" s="89">
        <v>1</v>
      </c>
      <c r="Q15" s="90">
        <f>O15+P15</f>
        <v>11</v>
      </c>
      <c r="R15" s="80">
        <f>IFERROR(Q15/N15,"-")</f>
        <v>2.75</v>
      </c>
      <c r="S15" s="79">
        <v>1</v>
      </c>
      <c r="T15" s="79">
        <v>2</v>
      </c>
      <c r="U15" s="80">
        <f>IFERROR(T15/(Q15),"-")</f>
        <v>0.18181818181818</v>
      </c>
      <c r="V15" s="81"/>
      <c r="W15" s="82">
        <v>4</v>
      </c>
      <c r="X15" s="80">
        <f>IF(Q15=0,"-",W15/Q15)</f>
        <v>0.36363636363636</v>
      </c>
      <c r="Y15" s="181">
        <v>407000</v>
      </c>
      <c r="Z15" s="182">
        <f>IFERROR(Y15/Q15,"-")</f>
        <v>37000</v>
      </c>
      <c r="AA15" s="182">
        <f>IFERROR(Y15/W15,"-")</f>
        <v>101750</v>
      </c>
      <c r="AB15" s="176"/>
      <c r="AC15" s="83"/>
      <c r="AD15" s="77"/>
      <c r="AE15" s="91">
        <v>1</v>
      </c>
      <c r="AF15" s="92">
        <f>IF(Q15=0,"",IF(AE15=0,"",(AE15/Q15)))</f>
        <v>0.090909090909091</v>
      </c>
      <c r="AG15" s="91"/>
      <c r="AH15" s="93">
        <f>IFERROR(AG15/AE15,"-")</f>
        <v>0</v>
      </c>
      <c r="AI15" s="94"/>
      <c r="AJ15" s="95">
        <f>IFERROR(AI15/AE15,"-")</f>
        <v>0</v>
      </c>
      <c r="AK15" s="96"/>
      <c r="AL15" s="96"/>
      <c r="AM15" s="96"/>
      <c r="AN15" s="97">
        <v>1</v>
      </c>
      <c r="AO15" s="98">
        <f>IF(Q15=0,"",IF(AN15=0,"",(AN15/Q15)))</f>
        <v>0.090909090909091</v>
      </c>
      <c r="AP15" s="97"/>
      <c r="AQ15" s="99">
        <f>IFERROR(AP15/AN15,"-")</f>
        <v>0</v>
      </c>
      <c r="AR15" s="100"/>
      <c r="AS15" s="101">
        <f>IFERROR(AR15/AN15,"-")</f>
        <v>0</v>
      </c>
      <c r="AT15" s="102"/>
      <c r="AU15" s="102"/>
      <c r="AV15" s="102"/>
      <c r="AW15" s="103">
        <v>1</v>
      </c>
      <c r="AX15" s="104">
        <f>IF(Q15=0,"",IF(AW15=0,"",(AW15/Q15)))</f>
        <v>0.090909090909091</v>
      </c>
      <c r="AY15" s="103">
        <v>1</v>
      </c>
      <c r="AZ15" s="105">
        <f>IFERROR(AY15/AW15,"-")</f>
        <v>1</v>
      </c>
      <c r="BA15" s="106">
        <v>240000</v>
      </c>
      <c r="BB15" s="107">
        <f>IFERROR(BA15/AW15,"-")</f>
        <v>240000</v>
      </c>
      <c r="BC15" s="108"/>
      <c r="BD15" s="108"/>
      <c r="BE15" s="108">
        <v>1</v>
      </c>
      <c r="BF15" s="109"/>
      <c r="BG15" s="110">
        <f>IF(Q15=0,"",IF(BF15=0,"",(BF15/Q15)))</f>
        <v>0</v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>
        <v>4</v>
      </c>
      <c r="BP15" s="117">
        <f>IF(Q15=0,"",IF(BO15=0,"",(BO15/Q15)))</f>
        <v>0.36363636363636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>
        <v>4</v>
      </c>
      <c r="BY15" s="124">
        <f>IF(Q15=0,"",IF(BX15=0,"",(BX15/Q15)))</f>
        <v>0.36363636363636</v>
      </c>
      <c r="BZ15" s="125">
        <v>3</v>
      </c>
      <c r="CA15" s="126">
        <f>IFERROR(BZ15/BX15,"-")</f>
        <v>0.75</v>
      </c>
      <c r="CB15" s="127">
        <v>167000</v>
      </c>
      <c r="CC15" s="128">
        <f>IFERROR(CB15/BX15,"-")</f>
        <v>41750</v>
      </c>
      <c r="CD15" s="129"/>
      <c r="CE15" s="129">
        <v>1</v>
      </c>
      <c r="CF15" s="129">
        <v>2</v>
      </c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4</v>
      </c>
      <c r="CQ15" s="138">
        <v>407000</v>
      </c>
      <c r="CR15" s="138">
        <v>240000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1.6428571428571</v>
      </c>
      <c r="B16" s="184" t="s">
        <v>266</v>
      </c>
      <c r="C16" s="184" t="s">
        <v>258</v>
      </c>
      <c r="D16" s="184" t="s">
        <v>267</v>
      </c>
      <c r="E16" s="184" t="s">
        <v>260</v>
      </c>
      <c r="F16" s="184"/>
      <c r="G16" s="184" t="s">
        <v>261</v>
      </c>
      <c r="H16" s="87" t="s">
        <v>268</v>
      </c>
      <c r="I16" s="87" t="s">
        <v>269</v>
      </c>
      <c r="J16" s="87" t="s">
        <v>270</v>
      </c>
      <c r="K16" s="176">
        <v>70000</v>
      </c>
      <c r="L16" s="79">
        <v>15</v>
      </c>
      <c r="M16" s="79">
        <v>0</v>
      </c>
      <c r="N16" s="79">
        <v>31</v>
      </c>
      <c r="O16" s="88">
        <v>8</v>
      </c>
      <c r="P16" s="89">
        <v>0</v>
      </c>
      <c r="Q16" s="90">
        <f>O16+P16</f>
        <v>8</v>
      </c>
      <c r="R16" s="80">
        <f>IFERROR(Q16/N16,"-")</f>
        <v>0.25806451612903</v>
      </c>
      <c r="S16" s="79">
        <v>0</v>
      </c>
      <c r="T16" s="79">
        <v>4</v>
      </c>
      <c r="U16" s="80">
        <f>IFERROR(T16/(Q16),"-")</f>
        <v>0.5</v>
      </c>
      <c r="V16" s="81">
        <f>IFERROR(K16/SUM(Q16:Q17),"-")</f>
        <v>7000</v>
      </c>
      <c r="W16" s="82">
        <v>1</v>
      </c>
      <c r="X16" s="80">
        <f>IF(Q16=0,"-",W16/Q16)</f>
        <v>0.125</v>
      </c>
      <c r="Y16" s="181">
        <v>3000</v>
      </c>
      <c r="Z16" s="182">
        <f>IFERROR(Y16/Q16,"-")</f>
        <v>375</v>
      </c>
      <c r="AA16" s="182">
        <f>IFERROR(Y16/W16,"-")</f>
        <v>3000</v>
      </c>
      <c r="AB16" s="176">
        <f>SUM(Y16:Y17)-SUM(K16:K17)</f>
        <v>45000</v>
      </c>
      <c r="AC16" s="83">
        <f>SUM(Y16:Y17)/SUM(K16:K17)</f>
        <v>1.6428571428571</v>
      </c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>
        <v>1</v>
      </c>
      <c r="AO16" s="98">
        <f>IF(Q16=0,"",IF(AN16=0,"",(AN16/Q16)))</f>
        <v>0.125</v>
      </c>
      <c r="AP16" s="97"/>
      <c r="AQ16" s="99">
        <f>IFERROR(AP16/AN16,"-")</f>
        <v>0</v>
      </c>
      <c r="AR16" s="100"/>
      <c r="AS16" s="101">
        <f>IFERROR(AR16/AN16,"-")</f>
        <v>0</v>
      </c>
      <c r="AT16" s="102"/>
      <c r="AU16" s="102"/>
      <c r="AV16" s="102"/>
      <c r="AW16" s="103">
        <v>2</v>
      </c>
      <c r="AX16" s="104">
        <f>IF(Q16=0,"",IF(AW16=0,"",(AW16/Q16)))</f>
        <v>0.25</v>
      </c>
      <c r="AY16" s="103"/>
      <c r="AZ16" s="105">
        <f>IFERROR(AY16/AW16,"-")</f>
        <v>0</v>
      </c>
      <c r="BA16" s="106"/>
      <c r="BB16" s="107">
        <f>IFERROR(BA16/AW16,"-")</f>
        <v>0</v>
      </c>
      <c r="BC16" s="108"/>
      <c r="BD16" s="108"/>
      <c r="BE16" s="108"/>
      <c r="BF16" s="109">
        <v>4</v>
      </c>
      <c r="BG16" s="110">
        <f>IF(Q16=0,"",IF(BF16=0,"",(BF16/Q16)))</f>
        <v>0.5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>
        <v>1</v>
      </c>
      <c r="BP16" s="117">
        <f>IF(Q16=0,"",IF(BO16=0,"",(BO16/Q16)))</f>
        <v>0.125</v>
      </c>
      <c r="BQ16" s="118">
        <v>1</v>
      </c>
      <c r="BR16" s="119">
        <f>IFERROR(BQ16/BO16,"-")</f>
        <v>1</v>
      </c>
      <c r="BS16" s="120">
        <v>3000</v>
      </c>
      <c r="BT16" s="121">
        <f>IFERROR(BS16/BO16,"-")</f>
        <v>3000</v>
      </c>
      <c r="BU16" s="122">
        <v>1</v>
      </c>
      <c r="BV16" s="122"/>
      <c r="BW16" s="122"/>
      <c r="BX16" s="123"/>
      <c r="BY16" s="124">
        <f>IF(Q16=0,"",IF(BX16=0,"",(BX16/Q16)))</f>
        <v>0</v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1</v>
      </c>
      <c r="CQ16" s="138">
        <v>3000</v>
      </c>
      <c r="CR16" s="138">
        <v>3000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271</v>
      </c>
      <c r="C17" s="184" t="s">
        <v>258</v>
      </c>
      <c r="D17" s="184" t="s">
        <v>265</v>
      </c>
      <c r="E17" s="184"/>
      <c r="F17" s="184"/>
      <c r="G17" s="184" t="s">
        <v>74</v>
      </c>
      <c r="H17" s="87"/>
      <c r="I17" s="87"/>
      <c r="J17" s="87"/>
      <c r="K17" s="176"/>
      <c r="L17" s="79">
        <v>15</v>
      </c>
      <c r="M17" s="79">
        <v>10</v>
      </c>
      <c r="N17" s="79">
        <v>0</v>
      </c>
      <c r="O17" s="88">
        <v>2</v>
      </c>
      <c r="P17" s="89">
        <v>0</v>
      </c>
      <c r="Q17" s="90">
        <f>O17+P17</f>
        <v>2</v>
      </c>
      <c r="R17" s="80" t="str">
        <f>IFERROR(Q17/N17,"-")</f>
        <v>-</v>
      </c>
      <c r="S17" s="79">
        <v>0</v>
      </c>
      <c r="T17" s="79">
        <v>1</v>
      </c>
      <c r="U17" s="80">
        <f>IFERROR(T17/(Q17),"-")</f>
        <v>0.5</v>
      </c>
      <c r="V17" s="81"/>
      <c r="W17" s="82">
        <v>1</v>
      </c>
      <c r="X17" s="80">
        <f>IF(Q17=0,"-",W17/Q17)</f>
        <v>0.5</v>
      </c>
      <c r="Y17" s="181">
        <v>112000</v>
      </c>
      <c r="Z17" s="182">
        <f>IFERROR(Y17/Q17,"-")</f>
        <v>56000</v>
      </c>
      <c r="AA17" s="182">
        <f>IFERROR(Y17/W17,"-")</f>
        <v>112000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1</v>
      </c>
      <c r="BG17" s="110">
        <f>IF(Q17=0,"",IF(BF17=0,"",(BF17/Q17)))</f>
        <v>0.5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/>
      <c r="BP17" s="117">
        <f>IF(Q17=0,"",IF(BO17=0,"",(BO17/Q17)))</f>
        <v>0</v>
      </c>
      <c r="BQ17" s="118"/>
      <c r="BR17" s="119" t="str">
        <f>IFERROR(BQ17/BO17,"-")</f>
        <v>-</v>
      </c>
      <c r="BS17" s="120"/>
      <c r="BT17" s="121" t="str">
        <f>IFERROR(BS17/BO17,"-")</f>
        <v>-</v>
      </c>
      <c r="BU17" s="122"/>
      <c r="BV17" s="122"/>
      <c r="BW17" s="122"/>
      <c r="BX17" s="123">
        <v>1</v>
      </c>
      <c r="BY17" s="124">
        <f>IF(Q17=0,"",IF(BX17=0,"",(BX17/Q17)))</f>
        <v>0.5</v>
      </c>
      <c r="BZ17" s="125">
        <v>1</v>
      </c>
      <c r="CA17" s="126">
        <f>IFERROR(BZ17/BX17,"-")</f>
        <v>1</v>
      </c>
      <c r="CB17" s="127">
        <v>112000</v>
      </c>
      <c r="CC17" s="128">
        <f>IFERROR(CB17/BX17,"-")</f>
        <v>112000</v>
      </c>
      <c r="CD17" s="129"/>
      <c r="CE17" s="129"/>
      <c r="CF17" s="129">
        <v>1</v>
      </c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1</v>
      </c>
      <c r="CQ17" s="138">
        <v>112000</v>
      </c>
      <c r="CR17" s="138">
        <v>112000</v>
      </c>
      <c r="CS17" s="138"/>
      <c r="CT17" s="139" t="str">
        <f>IF(AND(CR17=0,CS17=0),"",IF(AND(CR17&lt;=100000,CS17&lt;=100000),"",IF(CR17/CQ17&gt;0.7,"男高",IF(CS17/CQ17&gt;0.7,"女高",""))))</f>
        <v>男高</v>
      </c>
    </row>
    <row r="18" spans="1:99">
      <c r="A18" s="30"/>
      <c r="B18" s="84"/>
      <c r="C18" s="84"/>
      <c r="D18" s="85"/>
      <c r="E18" s="85"/>
      <c r="F18" s="85"/>
      <c r="G18" s="86"/>
      <c r="H18" s="87"/>
      <c r="I18" s="87"/>
      <c r="J18" s="87"/>
      <c r="K18" s="177"/>
      <c r="L18" s="34"/>
      <c r="M18" s="34"/>
      <c r="N18" s="31"/>
      <c r="O18" s="23"/>
      <c r="P18" s="23"/>
      <c r="Q18" s="23"/>
      <c r="R18" s="32"/>
      <c r="S18" s="32"/>
      <c r="T18" s="23"/>
      <c r="U18" s="32"/>
      <c r="V18" s="25"/>
      <c r="W18" s="25"/>
      <c r="X18" s="25"/>
      <c r="Y18" s="183"/>
      <c r="Z18" s="183"/>
      <c r="AA18" s="183"/>
      <c r="AB18" s="183"/>
      <c r="AC18" s="33"/>
      <c r="AD18" s="57"/>
      <c r="AE18" s="61"/>
      <c r="AF18" s="62"/>
      <c r="AG18" s="61"/>
      <c r="AH18" s="65"/>
      <c r="AI18" s="66"/>
      <c r="AJ18" s="67"/>
      <c r="AK18" s="68"/>
      <c r="AL18" s="68"/>
      <c r="AM18" s="68"/>
      <c r="AN18" s="61"/>
      <c r="AO18" s="62"/>
      <c r="AP18" s="61"/>
      <c r="AQ18" s="65"/>
      <c r="AR18" s="66"/>
      <c r="AS18" s="67"/>
      <c r="AT18" s="68"/>
      <c r="AU18" s="68"/>
      <c r="AV18" s="68"/>
      <c r="AW18" s="61"/>
      <c r="AX18" s="62"/>
      <c r="AY18" s="61"/>
      <c r="AZ18" s="65"/>
      <c r="BA18" s="66"/>
      <c r="BB18" s="67"/>
      <c r="BC18" s="68"/>
      <c r="BD18" s="68"/>
      <c r="BE18" s="68"/>
      <c r="BF18" s="61"/>
      <c r="BG18" s="62"/>
      <c r="BH18" s="61"/>
      <c r="BI18" s="65"/>
      <c r="BJ18" s="66"/>
      <c r="BK18" s="67"/>
      <c r="BL18" s="68"/>
      <c r="BM18" s="68"/>
      <c r="BN18" s="68"/>
      <c r="BO18" s="63"/>
      <c r="BP18" s="64"/>
      <c r="BQ18" s="61"/>
      <c r="BR18" s="65"/>
      <c r="BS18" s="66"/>
      <c r="BT18" s="67"/>
      <c r="BU18" s="68"/>
      <c r="BV18" s="68"/>
      <c r="BW18" s="68"/>
      <c r="BX18" s="63"/>
      <c r="BY18" s="64"/>
      <c r="BZ18" s="61"/>
      <c r="CA18" s="65"/>
      <c r="CB18" s="66"/>
      <c r="CC18" s="67"/>
      <c r="CD18" s="68"/>
      <c r="CE18" s="68"/>
      <c r="CF18" s="68"/>
      <c r="CG18" s="63"/>
      <c r="CH18" s="64"/>
      <c r="CI18" s="61"/>
      <c r="CJ18" s="65"/>
      <c r="CK18" s="66"/>
      <c r="CL18" s="67"/>
      <c r="CM18" s="68"/>
      <c r="CN18" s="68"/>
      <c r="CO18" s="68"/>
      <c r="CP18" s="69"/>
      <c r="CQ18" s="66"/>
      <c r="CR18" s="66"/>
      <c r="CS18" s="66"/>
      <c r="CT18" s="70"/>
    </row>
    <row r="19" spans="1:99">
      <c r="A19" s="30"/>
      <c r="B19" s="37"/>
      <c r="C19" s="37"/>
      <c r="D19" s="21"/>
      <c r="E19" s="21"/>
      <c r="F19" s="21"/>
      <c r="G19" s="22"/>
      <c r="H19" s="36"/>
      <c r="I19" s="36"/>
      <c r="J19" s="73"/>
      <c r="K19" s="178"/>
      <c r="L19" s="34"/>
      <c r="M19" s="34"/>
      <c r="N19" s="31"/>
      <c r="O19" s="23"/>
      <c r="P19" s="23"/>
      <c r="Q19" s="23"/>
      <c r="R19" s="32"/>
      <c r="S19" s="32"/>
      <c r="T19" s="23"/>
      <c r="U19" s="32"/>
      <c r="V19" s="25"/>
      <c r="W19" s="25"/>
      <c r="X19" s="25"/>
      <c r="Y19" s="183"/>
      <c r="Z19" s="183"/>
      <c r="AA19" s="183"/>
      <c r="AB19" s="183"/>
      <c r="AC19" s="33"/>
      <c r="AD19" s="59"/>
      <c r="AE19" s="61"/>
      <c r="AF19" s="62"/>
      <c r="AG19" s="61"/>
      <c r="AH19" s="65"/>
      <c r="AI19" s="66"/>
      <c r="AJ19" s="67"/>
      <c r="AK19" s="68"/>
      <c r="AL19" s="68"/>
      <c r="AM19" s="68"/>
      <c r="AN19" s="61"/>
      <c r="AO19" s="62"/>
      <c r="AP19" s="61"/>
      <c r="AQ19" s="65"/>
      <c r="AR19" s="66"/>
      <c r="AS19" s="67"/>
      <c r="AT19" s="68"/>
      <c r="AU19" s="68"/>
      <c r="AV19" s="68"/>
      <c r="AW19" s="61"/>
      <c r="AX19" s="62"/>
      <c r="AY19" s="61"/>
      <c r="AZ19" s="65"/>
      <c r="BA19" s="66"/>
      <c r="BB19" s="67"/>
      <c r="BC19" s="68"/>
      <c r="BD19" s="68"/>
      <c r="BE19" s="68"/>
      <c r="BF19" s="61"/>
      <c r="BG19" s="62"/>
      <c r="BH19" s="61"/>
      <c r="BI19" s="65"/>
      <c r="BJ19" s="66"/>
      <c r="BK19" s="67"/>
      <c r="BL19" s="68"/>
      <c r="BM19" s="68"/>
      <c r="BN19" s="68"/>
      <c r="BO19" s="63"/>
      <c r="BP19" s="64"/>
      <c r="BQ19" s="61"/>
      <c r="BR19" s="65"/>
      <c r="BS19" s="66"/>
      <c r="BT19" s="67"/>
      <c r="BU19" s="68"/>
      <c r="BV19" s="68"/>
      <c r="BW19" s="68"/>
      <c r="BX19" s="63"/>
      <c r="BY19" s="64"/>
      <c r="BZ19" s="61"/>
      <c r="CA19" s="65"/>
      <c r="CB19" s="66"/>
      <c r="CC19" s="67"/>
      <c r="CD19" s="68"/>
      <c r="CE19" s="68"/>
      <c r="CF19" s="68"/>
      <c r="CG19" s="63"/>
      <c r="CH19" s="64"/>
      <c r="CI19" s="61"/>
      <c r="CJ19" s="65"/>
      <c r="CK19" s="66"/>
      <c r="CL19" s="67"/>
      <c r="CM19" s="68"/>
      <c r="CN19" s="68"/>
      <c r="CO19" s="68"/>
      <c r="CP19" s="69"/>
      <c r="CQ19" s="66"/>
      <c r="CR19" s="66"/>
      <c r="CS19" s="66"/>
      <c r="CT19" s="70"/>
    </row>
    <row r="20" spans="1:99">
      <c r="A20" s="19">
        <f>AC20</f>
        <v>2.5483870967742</v>
      </c>
      <c r="B20" s="39"/>
      <c r="C20" s="39"/>
      <c r="D20" s="39"/>
      <c r="E20" s="39"/>
      <c r="F20" s="39"/>
      <c r="G20" s="39"/>
      <c r="H20" s="40" t="s">
        <v>272</v>
      </c>
      <c r="I20" s="40"/>
      <c r="J20" s="40"/>
      <c r="K20" s="179">
        <f>SUM(K6:K19)</f>
        <v>775000</v>
      </c>
      <c r="L20" s="41">
        <f>SUM(L6:L19)</f>
        <v>474</v>
      </c>
      <c r="M20" s="41">
        <f>SUM(M6:M19)</f>
        <v>218</v>
      </c>
      <c r="N20" s="41">
        <f>SUM(N6:N19)</f>
        <v>579</v>
      </c>
      <c r="O20" s="41">
        <f>SUM(O6:O19)</f>
        <v>127</v>
      </c>
      <c r="P20" s="41">
        <f>SUM(P6:P19)</f>
        <v>2</v>
      </c>
      <c r="Q20" s="41">
        <f>SUM(Q6:Q19)</f>
        <v>129</v>
      </c>
      <c r="R20" s="42">
        <f>IFERROR(Q20/N20,"-")</f>
        <v>0.22279792746114</v>
      </c>
      <c r="S20" s="76">
        <f>SUM(S6:S19)</f>
        <v>15</v>
      </c>
      <c r="T20" s="76">
        <f>SUM(T6:T19)</f>
        <v>46</v>
      </c>
      <c r="U20" s="42">
        <f>IFERROR(S20/Q20,"-")</f>
        <v>0.11627906976744</v>
      </c>
      <c r="V20" s="43">
        <f>IFERROR(K20/Q20,"-")</f>
        <v>6007.7519379845</v>
      </c>
      <c r="W20" s="44">
        <f>SUM(W6:W19)</f>
        <v>30</v>
      </c>
      <c r="X20" s="42">
        <f>IFERROR(W20/Q20,"-")</f>
        <v>0.23255813953488</v>
      </c>
      <c r="Y20" s="179">
        <f>SUM(Y6:Y19)</f>
        <v>1975000</v>
      </c>
      <c r="Z20" s="179">
        <f>IFERROR(Y20/Q20,"-")</f>
        <v>15310.07751938</v>
      </c>
      <c r="AA20" s="179">
        <f>IFERROR(Y20/W20,"-")</f>
        <v>65833.333333333</v>
      </c>
      <c r="AB20" s="179">
        <f>Y20-K20</f>
        <v>1200000</v>
      </c>
      <c r="AC20" s="45">
        <f>Y20/K20</f>
        <v>2.5483870967742</v>
      </c>
      <c r="AD20" s="58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3"/>
    <mergeCell ref="K10:K13"/>
    <mergeCell ref="V10:V13"/>
    <mergeCell ref="AB10:AB13"/>
    <mergeCell ref="AC10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273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17.226666666667</v>
      </c>
      <c r="B6" s="184" t="s">
        <v>274</v>
      </c>
      <c r="C6" s="184" t="s">
        <v>258</v>
      </c>
      <c r="D6" s="184" t="s">
        <v>275</v>
      </c>
      <c r="E6" s="184" t="s">
        <v>276</v>
      </c>
      <c r="F6" s="184"/>
      <c r="G6" s="184" t="s">
        <v>277</v>
      </c>
      <c r="H6" s="87" t="s">
        <v>278</v>
      </c>
      <c r="I6" s="87" t="s">
        <v>279</v>
      </c>
      <c r="J6" s="87" t="s">
        <v>172</v>
      </c>
      <c r="K6" s="176">
        <v>75000</v>
      </c>
      <c r="L6" s="79">
        <v>23</v>
      </c>
      <c r="M6" s="79">
        <v>0</v>
      </c>
      <c r="N6" s="79">
        <v>89</v>
      </c>
      <c r="O6" s="88">
        <v>8</v>
      </c>
      <c r="P6" s="89">
        <v>0</v>
      </c>
      <c r="Q6" s="90">
        <f>O6+P6</f>
        <v>8</v>
      </c>
      <c r="R6" s="80">
        <f>IFERROR(Q6/N6,"-")</f>
        <v>0.089887640449438</v>
      </c>
      <c r="S6" s="79">
        <v>2</v>
      </c>
      <c r="T6" s="79">
        <v>2</v>
      </c>
      <c r="U6" s="80">
        <f>IFERROR(T6/(Q6),"-")</f>
        <v>0.25</v>
      </c>
      <c r="V6" s="81">
        <f>IFERROR(K6/SUM(Q6:Q7),"-")</f>
        <v>892.85714285714</v>
      </c>
      <c r="W6" s="82">
        <v>3</v>
      </c>
      <c r="X6" s="80">
        <f>IF(Q6=0,"-",W6/Q6)</f>
        <v>0.375</v>
      </c>
      <c r="Y6" s="181">
        <v>160000</v>
      </c>
      <c r="Z6" s="182">
        <f>IFERROR(Y6/Q6,"-")</f>
        <v>20000</v>
      </c>
      <c r="AA6" s="182">
        <f>IFERROR(Y6/W6,"-")</f>
        <v>53333.333333333</v>
      </c>
      <c r="AB6" s="176">
        <f>SUM(Y6:Y7)-SUM(K6:K7)</f>
        <v>1217000</v>
      </c>
      <c r="AC6" s="83">
        <f>SUM(Y6:Y7)/SUM(K6:K7)</f>
        <v>17.226666666667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2</v>
      </c>
      <c r="BG6" s="110">
        <f>IF(Q6=0,"",IF(BF6=0,"",(BF6/Q6)))</f>
        <v>0.25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6</v>
      </c>
      <c r="BP6" s="117">
        <f>IF(Q6=0,"",IF(BO6=0,"",(BO6/Q6)))</f>
        <v>0.75</v>
      </c>
      <c r="BQ6" s="118">
        <v>3</v>
      </c>
      <c r="BR6" s="119">
        <f>IFERROR(BQ6/BO6,"-")</f>
        <v>0.5</v>
      </c>
      <c r="BS6" s="120">
        <v>160000</v>
      </c>
      <c r="BT6" s="121">
        <f>IFERROR(BS6/BO6,"-")</f>
        <v>26666.666666667</v>
      </c>
      <c r="BU6" s="122">
        <v>2</v>
      </c>
      <c r="BV6" s="122"/>
      <c r="BW6" s="122">
        <v>1</v>
      </c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3</v>
      </c>
      <c r="CQ6" s="138">
        <v>160000</v>
      </c>
      <c r="CR6" s="138">
        <v>148000</v>
      </c>
      <c r="CS6" s="138"/>
      <c r="CT6" s="139" t="str">
        <f>IF(AND(CR6=0,CS6=0),"",IF(AND(CR6&lt;=100000,CS6&lt;=100000),"",IF(CR6/CQ6&gt;0.7,"男高",IF(CS6/CQ6&gt;0.7,"女高",""))))</f>
        <v>男高</v>
      </c>
    </row>
    <row r="7" spans="1:99">
      <c r="A7" s="78"/>
      <c r="B7" s="184" t="s">
        <v>280</v>
      </c>
      <c r="C7" s="184" t="s">
        <v>258</v>
      </c>
      <c r="D7" s="184"/>
      <c r="E7" s="184"/>
      <c r="F7" s="184"/>
      <c r="G7" s="184" t="s">
        <v>74</v>
      </c>
      <c r="H7" s="87"/>
      <c r="I7" s="87"/>
      <c r="J7" s="87"/>
      <c r="K7" s="176"/>
      <c r="L7" s="79">
        <v>237</v>
      </c>
      <c r="M7" s="79">
        <v>150</v>
      </c>
      <c r="N7" s="79">
        <v>40</v>
      </c>
      <c r="O7" s="88">
        <v>76</v>
      </c>
      <c r="P7" s="89">
        <v>0</v>
      </c>
      <c r="Q7" s="90">
        <f>O7+P7</f>
        <v>76</v>
      </c>
      <c r="R7" s="80">
        <f>IFERROR(Q7/N7,"-")</f>
        <v>1.9</v>
      </c>
      <c r="S7" s="79">
        <v>4</v>
      </c>
      <c r="T7" s="79">
        <v>17</v>
      </c>
      <c r="U7" s="80">
        <f>IFERROR(T7/(Q7),"-")</f>
        <v>0.22368421052632</v>
      </c>
      <c r="V7" s="81"/>
      <c r="W7" s="82">
        <v>5</v>
      </c>
      <c r="X7" s="80">
        <f>IF(Q7=0,"-",W7/Q7)</f>
        <v>0.065789473684211</v>
      </c>
      <c r="Y7" s="181">
        <v>1132000</v>
      </c>
      <c r="Z7" s="182">
        <f>IFERROR(Y7/Q7,"-")</f>
        <v>14894.736842105</v>
      </c>
      <c r="AA7" s="182">
        <f>IFERROR(Y7/W7,"-")</f>
        <v>226400</v>
      </c>
      <c r="AB7" s="176"/>
      <c r="AC7" s="83"/>
      <c r="AD7" s="77"/>
      <c r="AE7" s="91">
        <v>5</v>
      </c>
      <c r="AF7" s="92">
        <f>IF(Q7=0,"",IF(AE7=0,"",(AE7/Q7)))</f>
        <v>0.065789473684211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>
        <v>6</v>
      </c>
      <c r="AO7" s="98">
        <f>IF(Q7=0,"",IF(AN7=0,"",(AN7/Q7)))</f>
        <v>0.078947368421053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8</v>
      </c>
      <c r="AX7" s="104">
        <f>IF(Q7=0,"",IF(AW7=0,"",(AW7/Q7)))</f>
        <v>0.10526315789474</v>
      </c>
      <c r="AY7" s="103">
        <v>1</v>
      </c>
      <c r="AZ7" s="105">
        <f>IFERROR(AY7/AW7,"-")</f>
        <v>0.125</v>
      </c>
      <c r="BA7" s="106">
        <v>35000</v>
      </c>
      <c r="BB7" s="107">
        <f>IFERROR(BA7/AW7,"-")</f>
        <v>4375</v>
      </c>
      <c r="BC7" s="108"/>
      <c r="BD7" s="108"/>
      <c r="BE7" s="108">
        <v>1</v>
      </c>
      <c r="BF7" s="109">
        <v>19</v>
      </c>
      <c r="BG7" s="110">
        <f>IF(Q7=0,"",IF(BF7=0,"",(BF7/Q7)))</f>
        <v>0.25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23</v>
      </c>
      <c r="BP7" s="117">
        <f>IF(Q7=0,"",IF(BO7=0,"",(BO7/Q7)))</f>
        <v>0.30263157894737</v>
      </c>
      <c r="BQ7" s="118">
        <v>1</v>
      </c>
      <c r="BR7" s="119">
        <f>IFERROR(BQ7/BO7,"-")</f>
        <v>0.043478260869565</v>
      </c>
      <c r="BS7" s="120">
        <v>275000</v>
      </c>
      <c r="BT7" s="121">
        <f>IFERROR(BS7/BO7,"-")</f>
        <v>11956.52173913</v>
      </c>
      <c r="BU7" s="122"/>
      <c r="BV7" s="122"/>
      <c r="BW7" s="122">
        <v>1</v>
      </c>
      <c r="BX7" s="123">
        <v>14</v>
      </c>
      <c r="BY7" s="124">
        <f>IF(Q7=0,"",IF(BX7=0,"",(BX7/Q7)))</f>
        <v>0.18421052631579</v>
      </c>
      <c r="BZ7" s="125">
        <v>3</v>
      </c>
      <c r="CA7" s="126">
        <f>IFERROR(BZ7/BX7,"-")</f>
        <v>0.21428571428571</v>
      </c>
      <c r="CB7" s="127">
        <v>822000</v>
      </c>
      <c r="CC7" s="128">
        <f>IFERROR(CB7/BX7,"-")</f>
        <v>58714.285714286</v>
      </c>
      <c r="CD7" s="129"/>
      <c r="CE7" s="129"/>
      <c r="CF7" s="129">
        <v>3</v>
      </c>
      <c r="CG7" s="130">
        <v>1</v>
      </c>
      <c r="CH7" s="131">
        <f>IF(Q7=0,"",IF(CG7=0,"",(CG7/Q7)))</f>
        <v>0.013157894736842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5</v>
      </c>
      <c r="CQ7" s="138">
        <v>1132000</v>
      </c>
      <c r="CR7" s="138">
        <v>347000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22.373333333333</v>
      </c>
      <c r="B8" s="184" t="s">
        <v>281</v>
      </c>
      <c r="C8" s="184" t="s">
        <v>258</v>
      </c>
      <c r="D8" s="184" t="s">
        <v>282</v>
      </c>
      <c r="E8" s="184" t="s">
        <v>276</v>
      </c>
      <c r="F8" s="184"/>
      <c r="G8" s="184" t="s">
        <v>277</v>
      </c>
      <c r="H8" s="87" t="s">
        <v>283</v>
      </c>
      <c r="I8" s="87" t="s">
        <v>284</v>
      </c>
      <c r="J8" s="87" t="s">
        <v>285</v>
      </c>
      <c r="K8" s="176">
        <v>75000</v>
      </c>
      <c r="L8" s="79">
        <v>16</v>
      </c>
      <c r="M8" s="79">
        <v>0</v>
      </c>
      <c r="N8" s="79">
        <v>59</v>
      </c>
      <c r="O8" s="88">
        <v>7</v>
      </c>
      <c r="P8" s="89">
        <v>0</v>
      </c>
      <c r="Q8" s="90">
        <f>O8+P8</f>
        <v>7</v>
      </c>
      <c r="R8" s="80">
        <f>IFERROR(Q8/N8,"-")</f>
        <v>0.11864406779661</v>
      </c>
      <c r="S8" s="79">
        <v>1</v>
      </c>
      <c r="T8" s="79">
        <v>4</v>
      </c>
      <c r="U8" s="80">
        <f>IFERROR(T8/(Q8),"-")</f>
        <v>0.57142857142857</v>
      </c>
      <c r="V8" s="81">
        <f>IFERROR(K8/SUM(Q8:Q9),"-")</f>
        <v>1442.3076923077</v>
      </c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>
        <f>SUM(Y8:Y9)-SUM(K8:K9)</f>
        <v>1603000</v>
      </c>
      <c r="AC8" s="83">
        <f>SUM(Y8:Y9)/SUM(K8:K9)</f>
        <v>22.373333333333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>
        <v>1</v>
      </c>
      <c r="AO8" s="98">
        <f>IF(Q8=0,"",IF(AN8=0,"",(AN8/Q8)))</f>
        <v>0.14285714285714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>
        <v>3</v>
      </c>
      <c r="AX8" s="104">
        <f>IF(Q8=0,"",IF(AW8=0,"",(AW8/Q8)))</f>
        <v>0.42857142857143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2</v>
      </c>
      <c r="BG8" s="110">
        <f>IF(Q8=0,"",IF(BF8=0,"",(BF8/Q8)))</f>
        <v>0.28571428571429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1</v>
      </c>
      <c r="BP8" s="117">
        <f>IF(Q8=0,"",IF(BO8=0,"",(BO8/Q8)))</f>
        <v>0.14285714285714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286</v>
      </c>
      <c r="C9" s="184" t="s">
        <v>258</v>
      </c>
      <c r="D9" s="184"/>
      <c r="E9" s="184"/>
      <c r="F9" s="184"/>
      <c r="G9" s="184" t="s">
        <v>74</v>
      </c>
      <c r="H9" s="87"/>
      <c r="I9" s="87"/>
      <c r="J9" s="87"/>
      <c r="K9" s="176"/>
      <c r="L9" s="79">
        <v>119</v>
      </c>
      <c r="M9" s="79">
        <v>94</v>
      </c>
      <c r="N9" s="79">
        <v>18</v>
      </c>
      <c r="O9" s="88">
        <v>44</v>
      </c>
      <c r="P9" s="89">
        <v>1</v>
      </c>
      <c r="Q9" s="90">
        <f>O9+P9</f>
        <v>45</v>
      </c>
      <c r="R9" s="80">
        <f>IFERROR(Q9/N9,"-")</f>
        <v>2.5</v>
      </c>
      <c r="S9" s="79">
        <v>9</v>
      </c>
      <c r="T9" s="79">
        <v>7</v>
      </c>
      <c r="U9" s="80">
        <f>IFERROR(T9/(Q9),"-")</f>
        <v>0.15555555555556</v>
      </c>
      <c r="V9" s="81"/>
      <c r="W9" s="82">
        <v>8</v>
      </c>
      <c r="X9" s="80">
        <f>IF(Q9=0,"-",W9/Q9)</f>
        <v>0.17777777777778</v>
      </c>
      <c r="Y9" s="181">
        <v>1678000</v>
      </c>
      <c r="Z9" s="182">
        <f>IFERROR(Y9/Q9,"-")</f>
        <v>37288.888888889</v>
      </c>
      <c r="AA9" s="182">
        <f>IFERROR(Y9/W9,"-")</f>
        <v>209750</v>
      </c>
      <c r="AB9" s="176"/>
      <c r="AC9" s="83"/>
      <c r="AD9" s="77"/>
      <c r="AE9" s="91">
        <v>8</v>
      </c>
      <c r="AF9" s="92">
        <f>IF(Q9=0,"",IF(AE9=0,"",(AE9/Q9)))</f>
        <v>0.17777777777778</v>
      </c>
      <c r="AG9" s="91"/>
      <c r="AH9" s="93">
        <f>IFERROR(AG9/AE9,"-")</f>
        <v>0</v>
      </c>
      <c r="AI9" s="94"/>
      <c r="AJ9" s="95">
        <f>IFERROR(AI9/AE9,"-")</f>
        <v>0</v>
      </c>
      <c r="AK9" s="96"/>
      <c r="AL9" s="96"/>
      <c r="AM9" s="96"/>
      <c r="AN9" s="97">
        <v>3</v>
      </c>
      <c r="AO9" s="98">
        <f>IF(Q9=0,"",IF(AN9=0,"",(AN9/Q9)))</f>
        <v>0.066666666666667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5</v>
      </c>
      <c r="AX9" s="104">
        <f>IF(Q9=0,"",IF(AW9=0,"",(AW9/Q9)))</f>
        <v>0.11111111111111</v>
      </c>
      <c r="AY9" s="103">
        <v>1</v>
      </c>
      <c r="AZ9" s="105">
        <f>IFERROR(AY9/AW9,"-")</f>
        <v>0.2</v>
      </c>
      <c r="BA9" s="106">
        <v>45000</v>
      </c>
      <c r="BB9" s="107">
        <f>IFERROR(BA9/AW9,"-")</f>
        <v>9000</v>
      </c>
      <c r="BC9" s="108"/>
      <c r="BD9" s="108"/>
      <c r="BE9" s="108">
        <v>1</v>
      </c>
      <c r="BF9" s="109">
        <v>11</v>
      </c>
      <c r="BG9" s="110">
        <f>IF(Q9=0,"",IF(BF9=0,"",(BF9/Q9)))</f>
        <v>0.24444444444444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17</v>
      </c>
      <c r="BP9" s="117">
        <f>IF(Q9=0,"",IF(BO9=0,"",(BO9/Q9)))</f>
        <v>0.37777777777778</v>
      </c>
      <c r="BQ9" s="118">
        <v>6</v>
      </c>
      <c r="BR9" s="119">
        <f>IFERROR(BQ9/BO9,"-")</f>
        <v>0.35294117647059</v>
      </c>
      <c r="BS9" s="120">
        <v>1573000</v>
      </c>
      <c r="BT9" s="121">
        <f>IFERROR(BS9/BO9,"-")</f>
        <v>92529.411764706</v>
      </c>
      <c r="BU9" s="122"/>
      <c r="BV9" s="122"/>
      <c r="BW9" s="122">
        <v>6</v>
      </c>
      <c r="BX9" s="123">
        <v>1</v>
      </c>
      <c r="BY9" s="124">
        <f>IF(Q9=0,"",IF(BX9=0,"",(BX9/Q9)))</f>
        <v>0.022222222222222</v>
      </c>
      <c r="BZ9" s="125">
        <v>1</v>
      </c>
      <c r="CA9" s="126">
        <f>IFERROR(BZ9/BX9,"-")</f>
        <v>1</v>
      </c>
      <c r="CB9" s="127">
        <v>60000</v>
      </c>
      <c r="CC9" s="128">
        <f>IFERROR(CB9/BX9,"-")</f>
        <v>60000</v>
      </c>
      <c r="CD9" s="129"/>
      <c r="CE9" s="129"/>
      <c r="CF9" s="129">
        <v>1</v>
      </c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8</v>
      </c>
      <c r="CQ9" s="138">
        <v>1678000</v>
      </c>
      <c r="CR9" s="138">
        <v>730000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30"/>
      <c r="B10" s="84"/>
      <c r="C10" s="84"/>
      <c r="D10" s="85"/>
      <c r="E10" s="85"/>
      <c r="F10" s="85"/>
      <c r="G10" s="86"/>
      <c r="H10" s="87"/>
      <c r="I10" s="87"/>
      <c r="J10" s="87"/>
      <c r="K10" s="177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3"/>
      <c r="Z10" s="183"/>
      <c r="AA10" s="183"/>
      <c r="AB10" s="183"/>
      <c r="AC10" s="33"/>
      <c r="AD10" s="57"/>
      <c r="AE10" s="61"/>
      <c r="AF10" s="62"/>
      <c r="AG10" s="61"/>
      <c r="AH10" s="65"/>
      <c r="AI10" s="66"/>
      <c r="AJ10" s="67"/>
      <c r="AK10" s="68"/>
      <c r="AL10" s="68"/>
      <c r="AM10" s="68"/>
      <c r="AN10" s="61"/>
      <c r="AO10" s="62"/>
      <c r="AP10" s="61"/>
      <c r="AQ10" s="65"/>
      <c r="AR10" s="66"/>
      <c r="AS10" s="67"/>
      <c r="AT10" s="68"/>
      <c r="AU10" s="68"/>
      <c r="AV10" s="68"/>
      <c r="AW10" s="61"/>
      <c r="AX10" s="62"/>
      <c r="AY10" s="61"/>
      <c r="AZ10" s="65"/>
      <c r="BA10" s="66"/>
      <c r="BB10" s="67"/>
      <c r="BC10" s="68"/>
      <c r="BD10" s="68"/>
      <c r="BE10" s="68"/>
      <c r="BF10" s="61"/>
      <c r="BG10" s="62"/>
      <c r="BH10" s="61"/>
      <c r="BI10" s="65"/>
      <c r="BJ10" s="66"/>
      <c r="BK10" s="67"/>
      <c r="BL10" s="68"/>
      <c r="BM10" s="68"/>
      <c r="BN10" s="68"/>
      <c r="BO10" s="63"/>
      <c r="BP10" s="64"/>
      <c r="BQ10" s="61"/>
      <c r="BR10" s="65"/>
      <c r="BS10" s="66"/>
      <c r="BT10" s="67"/>
      <c r="BU10" s="68"/>
      <c r="BV10" s="68"/>
      <c r="BW10" s="68"/>
      <c r="BX10" s="63"/>
      <c r="BY10" s="64"/>
      <c r="BZ10" s="61"/>
      <c r="CA10" s="65"/>
      <c r="CB10" s="66"/>
      <c r="CC10" s="67"/>
      <c r="CD10" s="68"/>
      <c r="CE10" s="68"/>
      <c r="CF10" s="68"/>
      <c r="CG10" s="63"/>
      <c r="CH10" s="64"/>
      <c r="CI10" s="61"/>
      <c r="CJ10" s="65"/>
      <c r="CK10" s="66"/>
      <c r="CL10" s="67"/>
      <c r="CM10" s="68"/>
      <c r="CN10" s="68"/>
      <c r="CO10" s="68"/>
      <c r="CP10" s="69"/>
      <c r="CQ10" s="66"/>
      <c r="CR10" s="66"/>
      <c r="CS10" s="66"/>
      <c r="CT10" s="70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3"/>
      <c r="K11" s="178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3"/>
      <c r="Z11" s="183"/>
      <c r="AA11" s="183"/>
      <c r="AB11" s="183"/>
      <c r="AC11" s="33"/>
      <c r="AD11" s="59"/>
      <c r="AE11" s="61"/>
      <c r="AF11" s="62"/>
      <c r="AG11" s="61"/>
      <c r="AH11" s="65"/>
      <c r="AI11" s="66"/>
      <c r="AJ11" s="67"/>
      <c r="AK11" s="68"/>
      <c r="AL11" s="68"/>
      <c r="AM11" s="68"/>
      <c r="AN11" s="61"/>
      <c r="AO11" s="62"/>
      <c r="AP11" s="61"/>
      <c r="AQ11" s="65"/>
      <c r="AR11" s="66"/>
      <c r="AS11" s="67"/>
      <c r="AT11" s="68"/>
      <c r="AU11" s="68"/>
      <c r="AV11" s="68"/>
      <c r="AW11" s="61"/>
      <c r="AX11" s="62"/>
      <c r="AY11" s="61"/>
      <c r="AZ11" s="65"/>
      <c r="BA11" s="66"/>
      <c r="BB11" s="67"/>
      <c r="BC11" s="68"/>
      <c r="BD11" s="68"/>
      <c r="BE11" s="68"/>
      <c r="BF11" s="61"/>
      <c r="BG11" s="62"/>
      <c r="BH11" s="61"/>
      <c r="BI11" s="65"/>
      <c r="BJ11" s="66"/>
      <c r="BK11" s="67"/>
      <c r="BL11" s="68"/>
      <c r="BM11" s="68"/>
      <c r="BN11" s="68"/>
      <c r="BO11" s="63"/>
      <c r="BP11" s="64"/>
      <c r="BQ11" s="61"/>
      <c r="BR11" s="65"/>
      <c r="BS11" s="66"/>
      <c r="BT11" s="67"/>
      <c r="BU11" s="68"/>
      <c r="BV11" s="68"/>
      <c r="BW11" s="68"/>
      <c r="BX11" s="63"/>
      <c r="BY11" s="64"/>
      <c r="BZ11" s="61"/>
      <c r="CA11" s="65"/>
      <c r="CB11" s="66"/>
      <c r="CC11" s="67"/>
      <c r="CD11" s="68"/>
      <c r="CE11" s="68"/>
      <c r="CF11" s="68"/>
      <c r="CG11" s="63"/>
      <c r="CH11" s="64"/>
      <c r="CI11" s="61"/>
      <c r="CJ11" s="65"/>
      <c r="CK11" s="66"/>
      <c r="CL11" s="67"/>
      <c r="CM11" s="68"/>
      <c r="CN11" s="68"/>
      <c r="CO11" s="68"/>
      <c r="CP11" s="69"/>
      <c r="CQ11" s="66"/>
      <c r="CR11" s="66"/>
      <c r="CS11" s="66"/>
      <c r="CT11" s="70"/>
    </row>
    <row r="12" spans="1:99">
      <c r="A12" s="19">
        <f>AC12</f>
        <v>19.8</v>
      </c>
      <c r="B12" s="39"/>
      <c r="C12" s="39"/>
      <c r="D12" s="39"/>
      <c r="E12" s="39"/>
      <c r="F12" s="39"/>
      <c r="G12" s="39"/>
      <c r="H12" s="40" t="s">
        <v>287</v>
      </c>
      <c r="I12" s="40"/>
      <c r="J12" s="40"/>
      <c r="K12" s="179">
        <f>SUM(K6:K11)</f>
        <v>150000</v>
      </c>
      <c r="L12" s="41">
        <f>SUM(L6:L11)</f>
        <v>395</v>
      </c>
      <c r="M12" s="41">
        <f>SUM(M6:M11)</f>
        <v>244</v>
      </c>
      <c r="N12" s="41">
        <f>SUM(N6:N11)</f>
        <v>206</v>
      </c>
      <c r="O12" s="41">
        <f>SUM(O6:O11)</f>
        <v>135</v>
      </c>
      <c r="P12" s="41">
        <f>SUM(P6:P11)</f>
        <v>1</v>
      </c>
      <c r="Q12" s="41">
        <f>SUM(Q6:Q11)</f>
        <v>136</v>
      </c>
      <c r="R12" s="42">
        <f>IFERROR(Q12/N12,"-")</f>
        <v>0.66019417475728</v>
      </c>
      <c r="S12" s="76">
        <f>SUM(S6:S11)</f>
        <v>16</v>
      </c>
      <c r="T12" s="76">
        <f>SUM(T6:T11)</f>
        <v>30</v>
      </c>
      <c r="U12" s="42">
        <f>IFERROR(S12/Q12,"-")</f>
        <v>0.11764705882353</v>
      </c>
      <c r="V12" s="43">
        <f>IFERROR(K12/Q12,"-")</f>
        <v>1102.9411764706</v>
      </c>
      <c r="W12" s="44">
        <f>SUM(W6:W11)</f>
        <v>16</v>
      </c>
      <c r="X12" s="42">
        <f>IFERROR(W12/Q12,"-")</f>
        <v>0.11764705882353</v>
      </c>
      <c r="Y12" s="179">
        <f>SUM(Y6:Y11)</f>
        <v>2970000</v>
      </c>
      <c r="Z12" s="179">
        <f>IFERROR(Y12/Q12,"-")</f>
        <v>21838.235294118</v>
      </c>
      <c r="AA12" s="179">
        <f>IFERROR(Y12/W12,"-")</f>
        <v>185625</v>
      </c>
      <c r="AB12" s="179">
        <f>Y12-K12</f>
        <v>2820000</v>
      </c>
      <c r="AC12" s="45">
        <f>Y12/K12</f>
        <v>19.8</v>
      </c>
      <c r="AD12" s="58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