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<sst xmlns="http://schemas.openxmlformats.org/spreadsheetml/2006/main" uniqueCount="81">
  <si>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03月</t>
  </si>
  <si>
    <t>パートナー</t>
  </si>
  <si>
    <t>最終更新日</t>
  </si>
  <si>
    <t>03月15日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</si>
  <si>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</si>
  <si>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</si>
  <si>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</si>
  <si>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</si>
  <si>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</si>
  <si>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</si>
  <si>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</si>
  <si>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</si>
  <si>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</si>
  <si>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</si>
  <si>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</si>
  <si>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</si>
  <si>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</si>
  <si>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</si>
  <si>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</si>
  <si>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</si>
  <si>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</si>
  <si>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</si>
  <si>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</si>
  <si>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</si>
  <si>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</si>
  <si>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</si>
  <si>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</si>
  <si>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</si>
  <si>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</si>
  <si>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</si>
  <si>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</si>
  <si>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</si>
  <si>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</si>
  <si>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</si>
  <si>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</si>
  <si>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</si>
  <si>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</si>
  <si>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</si>
  <si>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</si>
  <si>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</si>
  <si>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</si>
  <si>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</si>
  <si>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</si>
  <si>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</si>
  <si>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</si>
  <si>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</si>
  <si>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</si>
  <si>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</si>
  <si>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</si>
  <si>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</si>
  <si>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</si>
  <si>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</si>
  <si>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</si>
  <si>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</si>
  <si>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</si>
  <si>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</si>
  <si>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</si>
  <si>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</si>
  <si>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3/1～3/31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</si>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</sst>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 t="str">
        <f>Z8</f>
        <v>0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0</v>
      </c>
      <c r="I8" s="64">
        <v>1700</v>
      </c>
      <c r="J8" s="60">
        <v>0</v>
      </c>
      <c r="K8" s="60">
        <v>0</v>
      </c>
      <c r="L8" s="60">
        <v>0</v>
      </c>
      <c r="M8" s="71">
        <v>0</v>
      </c>
      <c r="N8" s="122">
        <v>0</v>
      </c>
      <c r="O8" s="61" t="str">
        <f>IFERROR(M8/L8,"-")</f>
        <v>-</v>
      </c>
      <c r="P8" s="60">
        <v>0</v>
      </c>
      <c r="Q8" s="60">
        <v>0</v>
      </c>
      <c r="R8" s="61" t="str">
        <f>IFERROR(P8/M8,"-")</f>
        <v>-</v>
      </c>
      <c r="S8" s="62" t="str">
        <f>IFERROR(H8/SUM(M8:M8),"-")</f>
        <v>-</v>
      </c>
      <c r="T8" s="63">
        <v>0</v>
      </c>
      <c r="U8" s="61" t="str">
        <f>IF(M8=0,"-",T8/M8)</f>
        <v>-</v>
      </c>
      <c r="V8" s="164"/>
      <c r="W8" s="165" t="str">
        <f>IFERROR(V8/M8,"-")</f>
        <v>-</v>
      </c>
      <c r="X8" s="165" t="str">
        <f>IFERROR(V8/T8,"-")</f>
        <v>-</v>
      </c>
      <c r="Y8" s="159">
        <f>SUM(V8:V8)-SUM(H8:H8)</f>
        <v>0</v>
      </c>
      <c r="Z8" s="65" t="str">
        <f>SUM(V8:V8)/SUM(H8:H8)</f>
        <v>0</v>
      </c>
      <c r="AA8" s="58"/>
      <c r="AB8" s="72"/>
      <c r="AC8" s="73" t="str">
        <f>IF(M8=0,"",IF(AB8=0,"",(AB8/M8)))</f>
        <v/>
      </c>
      <c r="AD8" s="72"/>
      <c r="AE8" s="74" t="str">
        <f>IFERROR(AD8/AB8,"-")</f>
        <v>-</v>
      </c>
      <c r="AF8" s="75"/>
      <c r="AG8" s="76" t="str">
        <f>IFERROR(AF8/AB8,"-")</f>
        <v>-</v>
      </c>
      <c r="AH8" s="77"/>
      <c r="AI8" s="77"/>
      <c r="AJ8" s="77"/>
      <c r="AK8" s="78"/>
      <c r="AL8" s="79" t="str">
        <f>IF(M8=0,"",IF(AK8=0,"",(AK8/M8)))</f>
        <v/>
      </c>
      <c r="AM8" s="78"/>
      <c r="AN8" s="80" t="str">
        <f>IFERROR(AM8/AK8,"-")</f>
        <v>-</v>
      </c>
      <c r="AO8" s="81"/>
      <c r="AP8" s="82" t="str">
        <f>IFERROR(AO8/AK8,"-")</f>
        <v>-</v>
      </c>
      <c r="AQ8" s="83"/>
      <c r="AR8" s="83"/>
      <c r="AS8" s="83"/>
      <c r="AT8" s="84"/>
      <c r="AU8" s="85" t="str">
        <f>IF(M8=0,"",IF(AW8=0,"",(AW8/M8)))</f>
        <v/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/>
      <c r="BD8" s="91" t="str">
        <f>IF(M8=0,"",IF(BC8=0,"",(BC8/M8)))</f>
        <v/>
      </c>
      <c r="BE8" s="90"/>
      <c r="BF8" s="92" t="str">
        <f>IFERROR(BE8/BC8,"-")</f>
        <v>-</v>
      </c>
      <c r="BG8" s="93"/>
      <c r="BH8" s="94" t="str">
        <f>IFERROR(BG8/BC8,"-")</f>
        <v>-</v>
      </c>
      <c r="BI8" s="95"/>
      <c r="BJ8" s="95"/>
      <c r="BK8" s="95"/>
      <c r="BL8" s="97"/>
      <c r="BM8" s="98" t="str">
        <f>IF(M8=0,"",IF(BK8=0,"",(BK8/M8)))</f>
        <v/>
      </c>
      <c r="BN8" s="99"/>
      <c r="BO8" s="100" t="str">
        <f>IFERROR(BN8/BK8,"-")</f>
        <v>-</v>
      </c>
      <c r="BP8" s="101"/>
      <c r="BQ8" s="102" t="str">
        <f>IFERROR(BP8/BK8,"-")</f>
        <v>-</v>
      </c>
      <c r="BR8" s="103"/>
      <c r="BS8" s="103"/>
      <c r="BT8" s="103"/>
      <c r="BU8" s="104"/>
      <c r="BV8" s="105" t="str">
        <f>IF(M8=0,"",IF(BU8=0,"",(BU8/M8)))</f>
        <v/>
      </c>
      <c r="BW8" s="106"/>
      <c r="BX8" s="107" t="str">
        <f>IFERROR(BW8/BU8,"-")</f>
        <v>-</v>
      </c>
      <c r="BY8" s="108"/>
      <c r="BZ8" s="109" t="str">
        <f>IFERROR(BY8/BU8,"-")</f>
        <v>-</v>
      </c>
      <c r="CA8" s="110"/>
      <c r="CB8" s="110"/>
      <c r="CC8" s="110"/>
      <c r="CD8" s="111"/>
      <c r="CE8" s="112" t="str">
        <f>IF(M8=0,"",IF(CD8=0,"",(CD8/M8)))</f>
        <v/>
      </c>
      <c r="CF8" s="113"/>
      <c r="CG8" s="114" t="str">
        <f>IFERROR(CF8/CD8,"-")</f>
        <v>-</v>
      </c>
      <c r="CH8" s="115"/>
      <c r="CI8" s="116" t="str">
        <f>IFERROR(CH8/CD8,"-")</f>
        <v>-</v>
      </c>
      <c r="CJ8" s="117"/>
      <c r="CK8" s="117"/>
      <c r="CL8" s="117"/>
      <c r="CM8" s="118">
        <v>0</v>
      </c>
      <c r="CN8" s="119"/>
      <c r="CO8" s="119"/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0</v>
      </c>
      <c r="K13" s="24">
        <f>SUM(K6:K12)</f>
        <v>0</v>
      </c>
      <c r="L13" s="24">
        <f>SUM(L6:L12)</f>
        <v>0</v>
      </c>
      <c r="M13" s="24">
        <f>SUM(M6:M12)</f>
        <v>0</v>
      </c>
      <c r="N13" s="24">
        <f>SUM(N6:N12)</f>
        <v>0</v>
      </c>
      <c r="O13" s="25" t="str">
        <f>IFERROR(M13/L13,"-")</f>
        <v>-</v>
      </c>
      <c r="P13" s="57">
        <f>SUM(P6:P12)</f>
        <v>0</v>
      </c>
      <c r="Q13" s="57">
        <f>SUM(Q6:Q12)</f>
        <v>0</v>
      </c>
      <c r="R13" s="25" t="str">
        <f>IFERROR(P13/M13,"-")</f>
        <v>-</v>
      </c>
      <c r="S13" s="26" t="str">
        <f>IFERROR(H13/M13,"-")</f>
        <v>-</v>
      </c>
      <c r="T13" s="27">
        <f>SUM(T6:T12)</f>
        <v>0</v>
      </c>
      <c r="U13" s="25" t="str">
        <f>IFERROR(T13/M13,"-")</f>
        <v>-</v>
      </c>
      <c r="V13" s="162">
        <f>SUM(V6:V12)</f>
        <v>0</v>
      </c>
      <c r="W13" s="162" t="str">
        <f>IFERROR(V13/M13,"-")</f>
        <v>-</v>
      </c>
      <c r="X13" s="162" t="str">
        <f>IFERROR(V13/T13,"-")</f>
        <v>-</v>
      </c>
      <c r="Y13" s="162">
        <f>V13-H13</f>
        <v>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0.35661085593407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1029133</v>
      </c>
      <c r="I6" s="60">
        <v>836</v>
      </c>
      <c r="J6" s="60">
        <v>0</v>
      </c>
      <c r="K6" s="60">
        <v>36472</v>
      </c>
      <c r="L6" s="71">
        <v>325</v>
      </c>
      <c r="M6" s="61">
        <f>IFERROR(L6/K6,"-")</f>
        <v>0.0089109453827594</v>
      </c>
      <c r="N6" s="60">
        <v>238</v>
      </c>
      <c r="O6" s="60">
        <v>98</v>
      </c>
      <c r="P6" s="61">
        <f>IFERROR(N6/(L6),"-")</f>
        <v>0.73230769230769</v>
      </c>
      <c r="Q6" s="62">
        <f>IFERROR(H6/SUM(L6:L6),"-")</f>
        <v>3166.5630769231</v>
      </c>
      <c r="R6" s="63">
        <v>39</v>
      </c>
      <c r="S6" s="61">
        <f>IF(L6=0,"-",R6/L6)</f>
        <v>0.12</v>
      </c>
      <c r="T6" s="164">
        <v>367000</v>
      </c>
      <c r="U6" s="165">
        <f>IFERROR(T6/L6,"-")</f>
        <v>1129.2307692308</v>
      </c>
      <c r="V6" s="165">
        <f>IFERROR(T6/R6,"-")</f>
        <v>9410.2564102564</v>
      </c>
      <c r="W6" s="159">
        <f>SUM(T6:T6)-SUM(H6:H6)</f>
        <v>-662133</v>
      </c>
      <c r="X6" s="65">
        <f>SUM(T6:T6)/SUM(H6:H6)</f>
        <v>0.35661085593407</v>
      </c>
      <c r="Y6" s="58"/>
      <c r="Z6" s="72"/>
      <c r="AA6" s="73">
        <f>IF(L6=0,"",IF(Z6=0,"",(Z6/L6)))</f>
        <v>0</v>
      </c>
      <c r="AB6" s="72"/>
      <c r="AC6" s="74" t="str">
        <f>IFERROR(AB6/Z6,"-")</f>
        <v>-</v>
      </c>
      <c r="AD6" s="75"/>
      <c r="AE6" s="76" t="str">
        <f>IFERROR(AD6/Z6,"-")</f>
        <v>-</v>
      </c>
      <c r="AF6" s="77"/>
      <c r="AG6" s="77"/>
      <c r="AH6" s="77"/>
      <c r="AI6" s="78"/>
      <c r="AJ6" s="79">
        <f>IF(L6=0,"",IF(AI6=0,"",(AI6/L6)))</f>
        <v>0</v>
      </c>
      <c r="AK6" s="78"/>
      <c r="AL6" s="80" t="str">
        <f>IFERROR(AK6/AI6,"-")</f>
        <v>-</v>
      </c>
      <c r="AM6" s="81"/>
      <c r="AN6" s="82" t="str">
        <f>IFERROR(AM6/AI6,"-")</f>
        <v>-</v>
      </c>
      <c r="AO6" s="83"/>
      <c r="AP6" s="83"/>
      <c r="AQ6" s="83"/>
      <c r="AR6" s="84"/>
      <c r="AS6" s="85">
        <f>IF(L6=0,"",IF(AR6=0,"",(AR6/L6)))</f>
        <v>0</v>
      </c>
      <c r="AT6" s="84"/>
      <c r="AU6" s="86" t="str">
        <f>IFERROR(AT6/AR6,"-")</f>
        <v>-</v>
      </c>
      <c r="AV6" s="87"/>
      <c r="AW6" s="88" t="str">
        <f>IFERROR(AV6/AR6,"-")</f>
        <v>-</v>
      </c>
      <c r="AX6" s="89"/>
      <c r="AY6" s="89"/>
      <c r="AZ6" s="89"/>
      <c r="BA6" s="90">
        <v>8</v>
      </c>
      <c r="BB6" s="91">
        <f>IF(L6=0,"",IF(BA6=0,"",(BA6/L6)))</f>
        <v>0.024615384615385</v>
      </c>
      <c r="BC6" s="90">
        <v>1</v>
      </c>
      <c r="BD6" s="92">
        <f>IFERROR(BC6/BA6,"-")</f>
        <v>0.125</v>
      </c>
      <c r="BE6" s="93">
        <v>3000</v>
      </c>
      <c r="BF6" s="94">
        <f>IFERROR(BE6/BA6,"-")</f>
        <v>375</v>
      </c>
      <c r="BG6" s="95">
        <v>1</v>
      </c>
      <c r="BH6" s="95"/>
      <c r="BI6" s="95"/>
      <c r="BJ6" s="97">
        <v>227</v>
      </c>
      <c r="BK6" s="98">
        <f>IF(L6=0,"",IF(BJ6=0,"",(BJ6/L6)))</f>
        <v>0.69846153846154</v>
      </c>
      <c r="BL6" s="99">
        <v>24</v>
      </c>
      <c r="BM6" s="100">
        <f>IFERROR(BL6/BJ6,"-")</f>
        <v>0.1057268722467</v>
      </c>
      <c r="BN6" s="101">
        <v>207500</v>
      </c>
      <c r="BO6" s="102">
        <f>IFERROR(BN6/BJ6,"-")</f>
        <v>914.09691629956</v>
      </c>
      <c r="BP6" s="103">
        <v>11</v>
      </c>
      <c r="BQ6" s="103">
        <v>3</v>
      </c>
      <c r="BR6" s="103">
        <v>10</v>
      </c>
      <c r="BS6" s="104">
        <v>70</v>
      </c>
      <c r="BT6" s="105">
        <f>IF(L6=0,"",IF(BS6=0,"",(BS6/L6)))</f>
        <v>0.21538461538462</v>
      </c>
      <c r="BU6" s="106">
        <v>11</v>
      </c>
      <c r="BV6" s="107">
        <f>IFERROR(BU6/BS6,"-")</f>
        <v>0.15714285714286</v>
      </c>
      <c r="BW6" s="108">
        <v>118500</v>
      </c>
      <c r="BX6" s="109">
        <f>IFERROR(BW6/BS6,"-")</f>
        <v>1692.8571428571</v>
      </c>
      <c r="BY6" s="110">
        <v>4</v>
      </c>
      <c r="BZ6" s="110">
        <v>3</v>
      </c>
      <c r="CA6" s="110">
        <v>4</v>
      </c>
      <c r="CB6" s="111">
        <v>20</v>
      </c>
      <c r="CC6" s="112">
        <f>IF(L6=0,"",IF(CB6=0,"",(CB6/L6)))</f>
        <v>0.061538461538462</v>
      </c>
      <c r="CD6" s="113">
        <v>3</v>
      </c>
      <c r="CE6" s="114">
        <f>IFERROR(CD6/CB6,"-")</f>
        <v>0.15</v>
      </c>
      <c r="CF6" s="115">
        <v>38000</v>
      </c>
      <c r="CG6" s="116">
        <f>IFERROR(CF6/CB6,"-")</f>
        <v>1900</v>
      </c>
      <c r="CH6" s="117">
        <v>1</v>
      </c>
      <c r="CI6" s="117">
        <v>1</v>
      </c>
      <c r="CJ6" s="117">
        <v>1</v>
      </c>
      <c r="CK6" s="118">
        <v>39</v>
      </c>
      <c r="CL6" s="119">
        <v>367000</v>
      </c>
      <c r="CM6" s="119">
        <v>33000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0</v>
      </c>
      <c r="L7" s="71">
        <v>0</v>
      </c>
      <c r="M7" s="61" t="str">
        <f>IFERROR(L7/K7,"-")</f>
        <v>-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3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0</v>
      </c>
      <c r="I9" s="60">
        <v>0</v>
      </c>
      <c r="J9" s="60">
        <v>0</v>
      </c>
      <c r="K9" s="60">
        <v>1</v>
      </c>
      <c r="L9" s="71">
        <v>0</v>
      </c>
      <c r="M9" s="61">
        <f>IFERROR(L9/K9,"-")</f>
        <v>0</v>
      </c>
      <c r="N9" s="60">
        <v>0</v>
      </c>
      <c r="O9" s="60">
        <v>0</v>
      </c>
      <c r="P9" s="61" t="str">
        <f>IFERROR(N9/(L9),"-")</f>
        <v>-</v>
      </c>
      <c r="Q9" s="62" t="str">
        <f>IFERROR(H9/SUM(L9:L9),"-")</f>
        <v>-</v>
      </c>
      <c r="R9" s="63">
        <v>0</v>
      </c>
      <c r="S9" s="61" t="str">
        <f>IF(L9=0,"-",R9/L9)</f>
        <v>-</v>
      </c>
      <c r="T9" s="164"/>
      <c r="U9" s="165" t="str">
        <f>IFERROR(T9/L9,"-")</f>
        <v>-</v>
      </c>
      <c r="V9" s="165" t="str">
        <f>IFERROR(T9/R9,"-")</f>
        <v>-</v>
      </c>
      <c r="W9" s="159">
        <f>SUM(T9:T9)-SUM(H9:H9)</f>
        <v>0</v>
      </c>
      <c r="X9" s="65" t="str">
        <f>SUM(T9:T9)/SUM(H9:H9)</f>
        <v>0</v>
      </c>
      <c r="Y9" s="58"/>
      <c r="Z9" s="72"/>
      <c r="AA9" s="73" t="str">
        <f>IF(L9=0,"",IF(Z9=0,"",(Z9/L9)))</f>
        <v/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 t="str">
        <f>IF(L9=0,"",IF(AI9=0,"",(AI9/L9)))</f>
        <v/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 t="str">
        <f>IF(L9=0,"",IF(AR9=0,"",(AR9/L9)))</f>
        <v/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 t="str">
        <f>IF(L9=0,"",IF(BA9=0,"",(BA9/L9)))</f>
        <v/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/>
      <c r="BK9" s="98" t="str">
        <f>IF(L9=0,"",IF(BJ9=0,"",(BJ9/L9)))</f>
        <v/>
      </c>
      <c r="BL9" s="99"/>
      <c r="BM9" s="100" t="str">
        <f>IFERROR(BL9/BJ9,"-")</f>
        <v>-</v>
      </c>
      <c r="BN9" s="101"/>
      <c r="BO9" s="102" t="str">
        <f>IFERROR(BN9/BJ9,"-")</f>
        <v>-</v>
      </c>
      <c r="BP9" s="103"/>
      <c r="BQ9" s="103"/>
      <c r="BR9" s="103"/>
      <c r="BS9" s="104"/>
      <c r="BT9" s="105" t="str">
        <f>IF(L9=0,"",IF(BS9=0,"",(BS9/L9)))</f>
        <v/>
      </c>
      <c r="BU9" s="106"/>
      <c r="BV9" s="107" t="str">
        <f>IFERROR(BU9/BS9,"-")</f>
        <v>-</v>
      </c>
      <c r="BW9" s="108"/>
      <c r="BX9" s="109" t="str">
        <f>IFERROR(BW9/BS9,"-")</f>
        <v>-</v>
      </c>
      <c r="BY9" s="110"/>
      <c r="BZ9" s="110"/>
      <c r="CA9" s="110"/>
      <c r="CB9" s="111"/>
      <c r="CC9" s="112" t="str">
        <f>IF(L9=0,"",IF(CB9=0,"",(CB9/L9)))</f>
        <v/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0</v>
      </c>
      <c r="CL9" s="119"/>
      <c r="CM9" s="119"/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0</v>
      </c>
      <c r="L10" s="71">
        <v>0</v>
      </c>
      <c r="M10" s="61" t="str">
        <f>IFERROR(L10/K10,"-")</f>
        <v>-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836</v>
      </c>
      <c r="J13" s="24">
        <f>SUM(J6:J12)</f>
        <v>0</v>
      </c>
      <c r="K13" s="24">
        <f>SUM(K6:K12)</f>
        <v>36476</v>
      </c>
      <c r="L13" s="24">
        <f>SUM(L6:L12)</f>
        <v>325</v>
      </c>
      <c r="M13" s="25">
        <f>IFERROR(L13/K13,"-")</f>
        <v>0.0089099681982674</v>
      </c>
      <c r="N13" s="57">
        <f>SUM(N6:N12)</f>
        <v>238</v>
      </c>
      <c r="O13" s="57">
        <f>SUM(O6:O12)</f>
        <v>98</v>
      </c>
      <c r="P13" s="25">
        <f>IFERROR(N13/L13,"-")</f>
        <v>0.73230769230769</v>
      </c>
      <c r="Q13" s="26">
        <f>IFERROR(H13/L13,"-")</f>
        <v>0</v>
      </c>
      <c r="R13" s="27">
        <f>SUM(R6:R12)</f>
        <v>39</v>
      </c>
      <c r="S13" s="25">
        <f>IFERROR(R13/L13,"-")</f>
        <v>0.12</v>
      </c>
      <c r="T13" s="162">
        <f>SUM(T6:T12)</f>
        <v>367000</v>
      </c>
      <c r="U13" s="162">
        <f>IFERROR(T13/L13,"-")</f>
        <v>1129.2307692308</v>
      </c>
      <c r="V13" s="162">
        <f>IFERROR(T13/R13,"-")</f>
        <v>9410.2564102564</v>
      </c>
      <c r="W13" s="162">
        <f>T13-H13</f>
        <v>367000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