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<sst xmlns="http://schemas.openxmlformats.org/spreadsheetml/2006/main" uniqueCount="81">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</sst>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0.31578947368421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57000</v>
      </c>
      <c r="I8" s="64">
        <v>1700</v>
      </c>
      <c r="J8" s="60">
        <v>135</v>
      </c>
      <c r="K8" s="60">
        <v>0</v>
      </c>
      <c r="L8" s="60">
        <v>856</v>
      </c>
      <c r="M8" s="71">
        <v>38</v>
      </c>
      <c r="N8" s="122">
        <v>35</v>
      </c>
      <c r="O8" s="61">
        <f>IFERROR(M8/L8,"-")</f>
        <v>0.044392523364486</v>
      </c>
      <c r="P8" s="60">
        <v>0</v>
      </c>
      <c r="Q8" s="60">
        <v>6</v>
      </c>
      <c r="R8" s="61">
        <f>IFERROR(P8/M8,"-")</f>
        <v>0</v>
      </c>
      <c r="S8" s="62">
        <f>IFERROR(H8/SUM(M8:M8),"-")</f>
        <v>1500</v>
      </c>
      <c r="T8" s="63">
        <v>2</v>
      </c>
      <c r="U8" s="61">
        <f>IF(M8=0,"-",T8/M8)</f>
        <v>0.052631578947368</v>
      </c>
      <c r="V8" s="164">
        <v>18000</v>
      </c>
      <c r="W8" s="165">
        <f>IFERROR(V8/M8,"-")</f>
        <v>473.68421052632</v>
      </c>
      <c r="X8" s="165">
        <f>IFERROR(V8/T8,"-")</f>
        <v>9000</v>
      </c>
      <c r="Y8" s="159">
        <f>SUM(V8:V8)-SUM(H8:H8)</f>
        <v>-39000</v>
      </c>
      <c r="Z8" s="65">
        <f>SUM(V8:V8)/SUM(H8:H8)</f>
        <v>0.31578947368421</v>
      </c>
      <c r="AA8" s="58"/>
      <c r="AB8" s="72">
        <v>3</v>
      </c>
      <c r="AC8" s="73">
        <f>IF(M8=0,"",IF(AB8=0,"",(AB8/M8)))</f>
        <v>0.078947368421053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2</v>
      </c>
      <c r="AL8" s="79">
        <f>IF(M8=0,"",IF(AK8=0,"",(AK8/M8)))</f>
        <v>0.052631578947368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2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6</v>
      </c>
      <c r="BD8" s="91">
        <f>IF(M8=0,"",IF(BC8=0,"",(BC8/M8)))</f>
        <v>0.15789473684211</v>
      </c>
      <c r="BE8" s="90">
        <v>1</v>
      </c>
      <c r="BF8" s="92">
        <f>IFERROR(BE8/BC8,"-")</f>
        <v>0.16666666666667</v>
      </c>
      <c r="BG8" s="93">
        <v>6000</v>
      </c>
      <c r="BH8" s="94">
        <f>IFERROR(BG8/BC8,"-")</f>
        <v>1000</v>
      </c>
      <c r="BI8" s="95"/>
      <c r="BJ8" s="95">
        <v>1</v>
      </c>
      <c r="BK8" s="95">
        <v>6</v>
      </c>
      <c r="BL8" s="97"/>
      <c r="BM8" s="98">
        <f>IF(M8=0,"",IF(BK8=0,"",(BK8/M8)))</f>
        <v>0.15789473684211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16</v>
      </c>
      <c r="BV8" s="105">
        <f>IF(M8=0,"",IF(BU8=0,"",(BU8/M8)))</f>
        <v>0.42105263157895</v>
      </c>
      <c r="BW8" s="106">
        <v>1</v>
      </c>
      <c r="BX8" s="107">
        <f>IFERROR(BW8/BU8,"-")</f>
        <v>0.0625</v>
      </c>
      <c r="BY8" s="108">
        <v>12000</v>
      </c>
      <c r="BZ8" s="109">
        <f>IFERROR(BY8/BU8,"-")</f>
        <v>750</v>
      </c>
      <c r="CA8" s="110"/>
      <c r="CB8" s="110"/>
      <c r="CC8" s="110">
        <v>1</v>
      </c>
      <c r="CD8" s="111">
        <v>3</v>
      </c>
      <c r="CE8" s="112">
        <f>IF(M8=0,"",IF(CD8=0,"",(CD8/M8)))</f>
        <v>0.078947368421053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2</v>
      </c>
      <c r="CN8" s="119">
        <v>18000</v>
      </c>
      <c r="CO8" s="119">
        <v>12000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135</v>
      </c>
      <c r="K13" s="24">
        <f>SUM(K6:K12)</f>
        <v>0</v>
      </c>
      <c r="L13" s="24">
        <f>SUM(L6:L12)</f>
        <v>856</v>
      </c>
      <c r="M13" s="24">
        <f>SUM(M6:M12)</f>
        <v>38</v>
      </c>
      <c r="N13" s="24">
        <f>SUM(N6:N12)</f>
        <v>35</v>
      </c>
      <c r="O13" s="25">
        <f>IFERROR(M13/L13,"-")</f>
        <v>0.044392523364486</v>
      </c>
      <c r="P13" s="57">
        <f>SUM(P6:P12)</f>
        <v>0</v>
      </c>
      <c r="Q13" s="57">
        <f>SUM(Q6:Q12)</f>
        <v>6</v>
      </c>
      <c r="R13" s="25">
        <f>IFERROR(P13/M13,"-")</f>
        <v>0</v>
      </c>
      <c r="S13" s="26">
        <f>IFERROR(H13/M13,"-")</f>
        <v>0</v>
      </c>
      <c r="T13" s="27">
        <f>SUM(T6:T12)</f>
        <v>2</v>
      </c>
      <c r="U13" s="25">
        <f>IFERROR(T13/M13,"-")</f>
        <v>0.052631578947368</v>
      </c>
      <c r="V13" s="162">
        <f>SUM(V6:V12)</f>
        <v>18000</v>
      </c>
      <c r="W13" s="162">
        <f>IFERROR(V13/M13,"-")</f>
        <v>473.68421052632</v>
      </c>
      <c r="X13" s="162">
        <f>IFERROR(V13/T13,"-")</f>
        <v>9000</v>
      </c>
      <c r="Y13" s="162">
        <f>V13-H13</f>
        <v>18000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1.6908669455851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4424949</v>
      </c>
      <c r="I6" s="60">
        <v>2794</v>
      </c>
      <c r="J6" s="60">
        <v>0</v>
      </c>
      <c r="K6" s="60">
        <v>167733</v>
      </c>
      <c r="L6" s="71">
        <v>1032</v>
      </c>
      <c r="M6" s="61">
        <f>IFERROR(L6/K6,"-")</f>
        <v>0.0061526354384647</v>
      </c>
      <c r="N6" s="60">
        <v>44</v>
      </c>
      <c r="O6" s="60">
        <v>328</v>
      </c>
      <c r="P6" s="61">
        <f>IFERROR(N6/(L6),"-")</f>
        <v>0.042635658914729</v>
      </c>
      <c r="Q6" s="62">
        <f>IFERROR(H6/SUM(L6:L6),"-")</f>
        <v>4287.7412790698</v>
      </c>
      <c r="R6" s="63">
        <v>134</v>
      </c>
      <c r="S6" s="61">
        <f>IF(L6=0,"-",R6/L6)</f>
        <v>0.12984496124031</v>
      </c>
      <c r="T6" s="164">
        <v>7482000</v>
      </c>
      <c r="U6" s="165">
        <f>IFERROR(T6/L6,"-")</f>
        <v>7250</v>
      </c>
      <c r="V6" s="165">
        <f>IFERROR(T6/R6,"-")</f>
        <v>55835.820895522</v>
      </c>
      <c r="W6" s="159">
        <f>SUM(T6:T6)-SUM(H6:H6)</f>
        <v>3057051</v>
      </c>
      <c r="X6" s="65">
        <f>SUM(T6:T6)/SUM(H6:H6)</f>
        <v>1.6908669455851</v>
      </c>
      <c r="Y6" s="58"/>
      <c r="Z6" s="72">
        <v>1</v>
      </c>
      <c r="AA6" s="73">
        <f>IF(L6=0,"",IF(Z6=0,"",(Z6/L6)))</f>
        <v>0.00096899224806202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4</v>
      </c>
      <c r="AJ6" s="79">
        <f>IF(L6=0,"",IF(AI6=0,"",(AI6/L6)))</f>
        <v>0.0038759689922481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17</v>
      </c>
      <c r="AS6" s="85">
        <f>IF(L6=0,"",IF(AR6=0,"",(AR6/L6)))</f>
        <v>0.016472868217054</v>
      </c>
      <c r="AT6" s="84">
        <v>1</v>
      </c>
      <c r="AU6" s="86">
        <f>IFERROR(AT6/AR6,"-")</f>
        <v>0.058823529411765</v>
      </c>
      <c r="AV6" s="87">
        <v>2000</v>
      </c>
      <c r="AW6" s="88">
        <f>IFERROR(AV6/AR6,"-")</f>
        <v>117.64705882353</v>
      </c>
      <c r="AX6" s="89">
        <v>1</v>
      </c>
      <c r="AY6" s="89"/>
      <c r="AZ6" s="89"/>
      <c r="BA6" s="90">
        <v>46</v>
      </c>
      <c r="BB6" s="91">
        <f>IF(L6=0,"",IF(BA6=0,"",(BA6/L6)))</f>
        <v>0.044573643410853</v>
      </c>
      <c r="BC6" s="90">
        <v>7</v>
      </c>
      <c r="BD6" s="92">
        <f>IFERROR(BC6/BA6,"-")</f>
        <v>0.15217391304348</v>
      </c>
      <c r="BE6" s="93">
        <v>84000</v>
      </c>
      <c r="BF6" s="94">
        <f>IFERROR(BE6/BA6,"-")</f>
        <v>1826.0869565217</v>
      </c>
      <c r="BG6" s="95">
        <v>3</v>
      </c>
      <c r="BH6" s="95">
        <v>1</v>
      </c>
      <c r="BI6" s="95">
        <v>3</v>
      </c>
      <c r="BJ6" s="97">
        <v>556</v>
      </c>
      <c r="BK6" s="98">
        <f>IF(L6=0,"",IF(BJ6=0,"",(BJ6/L6)))</f>
        <v>0.53875968992248</v>
      </c>
      <c r="BL6" s="99">
        <v>65</v>
      </c>
      <c r="BM6" s="100">
        <f>IFERROR(BL6/BJ6,"-")</f>
        <v>0.11690647482014</v>
      </c>
      <c r="BN6" s="101">
        <v>3190000</v>
      </c>
      <c r="BO6" s="102">
        <f>IFERROR(BN6/BJ6,"-")</f>
        <v>5737.4100719424</v>
      </c>
      <c r="BP6" s="103">
        <v>28</v>
      </c>
      <c r="BQ6" s="103">
        <v>7</v>
      </c>
      <c r="BR6" s="103">
        <v>30</v>
      </c>
      <c r="BS6" s="104">
        <v>317</v>
      </c>
      <c r="BT6" s="105">
        <f>IF(L6=0,"",IF(BS6=0,"",(BS6/L6)))</f>
        <v>0.30717054263566</v>
      </c>
      <c r="BU6" s="106">
        <v>49</v>
      </c>
      <c r="BV6" s="107">
        <f>IFERROR(BU6/BS6,"-")</f>
        <v>0.15457413249211</v>
      </c>
      <c r="BW6" s="108">
        <v>3825000</v>
      </c>
      <c r="BX6" s="109">
        <f>IFERROR(BW6/BS6,"-")</f>
        <v>12066.246056782</v>
      </c>
      <c r="BY6" s="110">
        <v>16</v>
      </c>
      <c r="BZ6" s="110">
        <v>5</v>
      </c>
      <c r="CA6" s="110">
        <v>28</v>
      </c>
      <c r="CB6" s="111">
        <v>91</v>
      </c>
      <c r="CC6" s="112">
        <f>IF(L6=0,"",IF(CB6=0,"",(CB6/L6)))</f>
        <v>0.088178294573643</v>
      </c>
      <c r="CD6" s="113">
        <v>12</v>
      </c>
      <c r="CE6" s="114">
        <f>IFERROR(CD6/CB6,"-")</f>
        <v>0.13186813186813</v>
      </c>
      <c r="CF6" s="115">
        <v>381000</v>
      </c>
      <c r="CG6" s="116">
        <f>IFERROR(CF6/CB6,"-")</f>
        <v>4186.8131868132</v>
      </c>
      <c r="CH6" s="117">
        <v>5</v>
      </c>
      <c r="CI6" s="117">
        <v>1</v>
      </c>
      <c r="CJ6" s="117">
        <v>6</v>
      </c>
      <c r="CK6" s="118">
        <v>134</v>
      </c>
      <c r="CL6" s="119">
        <v>7482000</v>
      </c>
      <c r="CM6" s="119">
        <v>1270000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22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1</v>
      </c>
      <c r="J9" s="60">
        <v>0</v>
      </c>
      <c r="K9" s="60">
        <v>3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2795</v>
      </c>
      <c r="J13" s="24">
        <f>SUM(J6:J12)</f>
        <v>0</v>
      </c>
      <c r="K13" s="24">
        <f>SUM(K6:K12)</f>
        <v>167758</v>
      </c>
      <c r="L13" s="24">
        <f>SUM(L6:L12)</f>
        <v>1032</v>
      </c>
      <c r="M13" s="25">
        <f>IFERROR(L13/K13,"-")</f>
        <v>0.0061517185469545</v>
      </c>
      <c r="N13" s="57">
        <f>SUM(N6:N12)</f>
        <v>44</v>
      </c>
      <c r="O13" s="57">
        <f>SUM(O6:O12)</f>
        <v>328</v>
      </c>
      <c r="P13" s="25">
        <f>IFERROR(N13/L13,"-")</f>
        <v>0.042635658914729</v>
      </c>
      <c r="Q13" s="26">
        <f>IFERROR(H13/L13,"-")</f>
        <v>0</v>
      </c>
      <c r="R13" s="27">
        <f>SUM(R6:R12)</f>
        <v>134</v>
      </c>
      <c r="S13" s="25">
        <f>IFERROR(R13/L13,"-")</f>
        <v>0.12984496124031</v>
      </c>
      <c r="T13" s="162">
        <f>SUM(T6:T12)</f>
        <v>7482000</v>
      </c>
      <c r="U13" s="162">
        <f>IFERROR(T13/L13,"-")</f>
        <v>7250</v>
      </c>
      <c r="V13" s="162">
        <f>IFERROR(T13/R13,"-")</f>
        <v>55835.820895522</v>
      </c>
      <c r="W13" s="162">
        <f>T13-H13</f>
        <v>7482000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