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<sst xmlns="http://schemas.openxmlformats.org/spreadsheetml/2006/main" uniqueCount="77">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</sst>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0.69565217391304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69000</v>
      </c>
      <c r="I8" s="64">
        <v>1700</v>
      </c>
      <c r="J8" s="60">
        <v>126</v>
      </c>
      <c r="K8" s="60">
        <v>0</v>
      </c>
      <c r="L8" s="60">
        <v>878</v>
      </c>
      <c r="M8" s="71">
        <v>46</v>
      </c>
      <c r="N8" s="122">
        <v>43</v>
      </c>
      <c r="O8" s="61">
        <f>IFERROR(M8/L8,"-")</f>
        <v>0.052391799544419</v>
      </c>
      <c r="P8" s="60">
        <v>0</v>
      </c>
      <c r="Q8" s="60">
        <v>11</v>
      </c>
      <c r="R8" s="61">
        <f>IFERROR(P8/M8,"-")</f>
        <v>0</v>
      </c>
      <c r="S8" s="62">
        <f>IFERROR(H8/SUM(M8:M8),"-")</f>
        <v>1500</v>
      </c>
      <c r="T8" s="63">
        <v>3</v>
      </c>
      <c r="U8" s="61">
        <f>IF(M8=0,"-",T8/M8)</f>
        <v>0.065217391304348</v>
      </c>
      <c r="V8" s="164">
        <v>48000</v>
      </c>
      <c r="W8" s="165">
        <f>IFERROR(V8/M8,"-")</f>
        <v>1043.4782608696</v>
      </c>
      <c r="X8" s="165">
        <f>IFERROR(V8/T8,"-")</f>
        <v>16000</v>
      </c>
      <c r="Y8" s="159">
        <f>SUM(V8:V8)-SUM(H8:H8)</f>
        <v>-21000</v>
      </c>
      <c r="Z8" s="65">
        <f>SUM(V8:V8)/SUM(H8:H8)</f>
        <v>0.69565217391304</v>
      </c>
      <c r="AA8" s="58"/>
      <c r="AB8" s="72">
        <v>3</v>
      </c>
      <c r="AC8" s="73">
        <f>IF(M8=0,"",IF(AB8=0,"",(AB8/M8)))</f>
        <v>0.065217391304348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0.043478260869565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6</v>
      </c>
      <c r="BD8" s="91">
        <f>IF(M8=0,"",IF(BC8=0,"",(BC8/M8)))</f>
        <v>0.1304347826087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16</v>
      </c>
      <c r="BL8" s="97"/>
      <c r="BM8" s="98">
        <f>IF(M8=0,"",IF(BK8=0,"",(BK8/M8)))</f>
        <v>0.34782608695652</v>
      </c>
      <c r="BN8" s="99">
        <v>1</v>
      </c>
      <c r="BO8" s="100">
        <f>IFERROR(BN8/BK8,"-")</f>
        <v>0.0625</v>
      </c>
      <c r="BP8" s="101">
        <v>3000</v>
      </c>
      <c r="BQ8" s="102">
        <f>IFERROR(BP8/BK8,"-")</f>
        <v>187.5</v>
      </c>
      <c r="BR8" s="103">
        <v>1</v>
      </c>
      <c r="BS8" s="103"/>
      <c r="BT8" s="103"/>
      <c r="BU8" s="104">
        <v>9</v>
      </c>
      <c r="BV8" s="105">
        <f>IF(M8=0,"",IF(BU8=0,"",(BU8/M8)))</f>
        <v>0.19565217391304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8</v>
      </c>
      <c r="CE8" s="112">
        <f>IF(M8=0,"",IF(CD8=0,"",(CD8/M8)))</f>
        <v>0.17391304347826</v>
      </c>
      <c r="CF8" s="113">
        <v>2</v>
      </c>
      <c r="CG8" s="114">
        <f>IFERROR(CF8/CD8,"-")</f>
        <v>0.25</v>
      </c>
      <c r="CH8" s="115">
        <v>45000</v>
      </c>
      <c r="CI8" s="116">
        <f>IFERROR(CH8/CD8,"-")</f>
        <v>5625</v>
      </c>
      <c r="CJ8" s="117">
        <v>1</v>
      </c>
      <c r="CK8" s="117"/>
      <c r="CL8" s="117">
        <v>1</v>
      </c>
      <c r="CM8" s="118">
        <v>3</v>
      </c>
      <c r="CN8" s="119">
        <v>48000</v>
      </c>
      <c r="CO8" s="119">
        <v>40000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126</v>
      </c>
      <c r="K13" s="24">
        <f>SUM(K6:K12)</f>
        <v>0</v>
      </c>
      <c r="L13" s="24">
        <f>SUM(L6:L12)</f>
        <v>878</v>
      </c>
      <c r="M13" s="24">
        <f>SUM(M6:M12)</f>
        <v>46</v>
      </c>
      <c r="N13" s="24">
        <f>SUM(N6:N12)</f>
        <v>43</v>
      </c>
      <c r="O13" s="25">
        <f>IFERROR(M13/L13,"-")</f>
        <v>0.052391799544419</v>
      </c>
      <c r="P13" s="57">
        <f>SUM(P6:P12)</f>
        <v>0</v>
      </c>
      <c r="Q13" s="57">
        <f>SUM(Q6:Q12)</f>
        <v>11</v>
      </c>
      <c r="R13" s="25">
        <f>IFERROR(P13/M13,"-")</f>
        <v>0</v>
      </c>
      <c r="S13" s="26">
        <f>IFERROR(H13/M13,"-")</f>
        <v>0</v>
      </c>
      <c r="T13" s="27">
        <f>SUM(T6:T12)</f>
        <v>3</v>
      </c>
      <c r="U13" s="25">
        <f>IFERROR(T13/M13,"-")</f>
        <v>0.065217391304348</v>
      </c>
      <c r="V13" s="162">
        <f>SUM(V6:V12)</f>
        <v>48000</v>
      </c>
      <c r="W13" s="162">
        <f>IFERROR(V13/M13,"-")</f>
        <v>1043.4782608696</v>
      </c>
      <c r="X13" s="162">
        <f>IFERROR(V13/T13,"-")</f>
        <v>16000</v>
      </c>
      <c r="Y13" s="162">
        <f>V13-H13</f>
        <v>48000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1.955452436305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8429507</v>
      </c>
      <c r="I6" s="60">
        <v>6823</v>
      </c>
      <c r="J6" s="60">
        <v>0</v>
      </c>
      <c r="K6" s="60">
        <v>467284</v>
      </c>
      <c r="L6" s="71">
        <v>2303</v>
      </c>
      <c r="M6" s="61">
        <f>IFERROR(L6/K6,"-")</f>
        <v>0.0049284803245992</v>
      </c>
      <c r="N6" s="60">
        <v>109</v>
      </c>
      <c r="O6" s="60">
        <v>766</v>
      </c>
      <c r="P6" s="61">
        <f>IFERROR(N6/(L6),"-")</f>
        <v>0.047329570125923</v>
      </c>
      <c r="Q6" s="62">
        <f>IFERROR(H6/SUM(L6:L6),"-")</f>
        <v>3660.2288319583</v>
      </c>
      <c r="R6" s="63">
        <v>276</v>
      </c>
      <c r="S6" s="61">
        <f>IF(L6=0,"-",R6/L6)</f>
        <v>0.11984368215371</v>
      </c>
      <c r="T6" s="164">
        <v>16483500</v>
      </c>
      <c r="U6" s="165">
        <f>IFERROR(T6/L6,"-")</f>
        <v>7157.4033868867</v>
      </c>
      <c r="V6" s="165">
        <f>IFERROR(T6/R6,"-")</f>
        <v>59722.826086957</v>
      </c>
      <c r="W6" s="159">
        <f>SUM(T6:T6)-SUM(H6:H6)</f>
        <v>8053993</v>
      </c>
      <c r="X6" s="65">
        <f>SUM(T6:T6)/SUM(H6:H6)</f>
        <v>1.955452436305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1</v>
      </c>
      <c r="AJ6" s="79">
        <f>IF(L6=0,"",IF(AI6=0,"",(AI6/L6)))</f>
        <v>0.00043421623968736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0.0052105948762484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66</v>
      </c>
      <c r="BB6" s="91">
        <f>IF(L6=0,"",IF(BA6=0,"",(BA6/L6)))</f>
        <v>0.028658271819366</v>
      </c>
      <c r="BC6" s="90">
        <v>6</v>
      </c>
      <c r="BD6" s="92">
        <f>IFERROR(BC6/BA6,"-")</f>
        <v>0.090909090909091</v>
      </c>
      <c r="BE6" s="93">
        <v>173000</v>
      </c>
      <c r="BF6" s="94">
        <f>IFERROR(BE6/BA6,"-")</f>
        <v>2621.2121212121</v>
      </c>
      <c r="BG6" s="95">
        <v>4</v>
      </c>
      <c r="BH6" s="95"/>
      <c r="BI6" s="95">
        <v>2</v>
      </c>
      <c r="BJ6" s="97">
        <v>1260</v>
      </c>
      <c r="BK6" s="98">
        <f>IF(L6=0,"",IF(BJ6=0,"",(BJ6/L6)))</f>
        <v>0.54711246200608</v>
      </c>
      <c r="BL6" s="99">
        <v>129</v>
      </c>
      <c r="BM6" s="100">
        <f>IFERROR(BL6/BJ6,"-")</f>
        <v>0.10238095238095</v>
      </c>
      <c r="BN6" s="101">
        <v>6219000</v>
      </c>
      <c r="BO6" s="102">
        <f>IFERROR(BN6/BJ6,"-")</f>
        <v>4935.7142857143</v>
      </c>
      <c r="BP6" s="103">
        <v>49</v>
      </c>
      <c r="BQ6" s="103">
        <v>21</v>
      </c>
      <c r="BR6" s="103">
        <v>59</v>
      </c>
      <c r="BS6" s="104">
        <v>780</v>
      </c>
      <c r="BT6" s="105">
        <f>IF(L6=0,"",IF(BS6=0,"",(BS6/L6)))</f>
        <v>0.33868866695614</v>
      </c>
      <c r="BU6" s="106">
        <v>108</v>
      </c>
      <c r="BV6" s="107">
        <f>IFERROR(BU6/BS6,"-")</f>
        <v>0.13846153846154</v>
      </c>
      <c r="BW6" s="108">
        <v>6376500</v>
      </c>
      <c r="BX6" s="109">
        <f>IFERROR(BW6/BS6,"-")</f>
        <v>8175</v>
      </c>
      <c r="BY6" s="110">
        <v>30</v>
      </c>
      <c r="BZ6" s="110">
        <v>17</v>
      </c>
      <c r="CA6" s="110">
        <v>61</v>
      </c>
      <c r="CB6" s="111">
        <v>184</v>
      </c>
      <c r="CC6" s="112">
        <f>IF(L6=0,"",IF(CB6=0,"",(CB6/L6)))</f>
        <v>0.079895788102475</v>
      </c>
      <c r="CD6" s="113">
        <v>33</v>
      </c>
      <c r="CE6" s="114">
        <f>IFERROR(CD6/CB6,"-")</f>
        <v>0.17934782608696</v>
      </c>
      <c r="CF6" s="115">
        <v>3715000</v>
      </c>
      <c r="CG6" s="116">
        <f>IFERROR(CF6/CB6,"-")</f>
        <v>20190.217391304</v>
      </c>
      <c r="CH6" s="117">
        <v>13</v>
      </c>
      <c r="CI6" s="117">
        <v>4</v>
      </c>
      <c r="CJ6" s="117">
        <v>16</v>
      </c>
      <c r="CK6" s="118">
        <v>276</v>
      </c>
      <c r="CL6" s="119">
        <v>16483500</v>
      </c>
      <c r="CM6" s="119">
        <v>1345000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1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45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6823</v>
      </c>
      <c r="J11" s="24">
        <f>SUM(J6:J10)</f>
        <v>0</v>
      </c>
      <c r="K11" s="24">
        <f>SUM(K6:K10)</f>
        <v>467330</v>
      </c>
      <c r="L11" s="24">
        <f>SUM(L6:L10)</f>
        <v>2303</v>
      </c>
      <c r="M11" s="25">
        <f>IFERROR(L11/K11,"-")</f>
        <v>0.0049279952068132</v>
      </c>
      <c r="N11" s="57">
        <f>SUM(N6:N10)</f>
        <v>109</v>
      </c>
      <c r="O11" s="57">
        <f>SUM(O6:O10)</f>
        <v>766</v>
      </c>
      <c r="P11" s="25">
        <f>IFERROR(N11/L11,"-")</f>
        <v>0.047329570125923</v>
      </c>
      <c r="Q11" s="26">
        <f>IFERROR(H11/L11,"-")</f>
        <v>0</v>
      </c>
      <c r="R11" s="27">
        <f>SUM(R6:R10)</f>
        <v>276</v>
      </c>
      <c r="S11" s="25">
        <f>IFERROR(R11/L11,"-")</f>
        <v>0.11984368215371</v>
      </c>
      <c r="T11" s="162">
        <f>SUM(T6:T10)</f>
        <v>16483500</v>
      </c>
      <c r="U11" s="162">
        <f>IFERROR(T11/L11,"-")</f>
        <v>7157.4033868867</v>
      </c>
      <c r="V11" s="162">
        <f>IFERROR(T11/R11,"-")</f>
        <v>59722.826086957</v>
      </c>
      <c r="W11" s="162">
        <f>T11-H11</f>
        <v>16483500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