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<sst xmlns="http://schemas.openxmlformats.org/spreadsheetml/2006/main" uniqueCount="227">
  <si>
    <t>08月</t>
  </si>
  <si>
    <t>パートナー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</si>
  <si>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</si>
  <si>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</si>
  <si>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</si>
  <si>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</si>
  <si>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</si>
  <si>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</si>
  <si>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</si>
  <si>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</si>
  <si>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</si>
  <si>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</si>
  <si>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</si>
  <si>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</si>
  <si>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</si>
  <si>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</si>
  <si>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</si>
  <si>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</si>
  <si>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</si>
  <si>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</si>
  <si>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</si>
  <si>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</si>
  <si>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</si>
  <si>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</si>
  <si>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</si>
  <si>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</si>
  <si>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</si>
  <si>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</si>
  <si>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</si>
  <si>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</si>
  <si>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</si>
  <si>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</si>
  <si>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</si>
  <si>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</si>
  <si>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</si>
  <si>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</si>
  <si>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</si>
  <si>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</si>
  <si>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</si>
  <si>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</si>
  <si>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</si>
  <si>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</si>
  <si>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</si>
  <si>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</si>
  <si>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</si>
  <si>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</si>
  <si>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</si>
  <si>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</si>
  <si>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</si>
  <si>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</si>
  <si>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</si>
  <si>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</si>
  <si>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</si>
  <si>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</si>
  <si>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</si>
  <si>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</si>
  <si>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</si>
  <si>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pp1255</t>
  </si>
  <si>
    <t>インターカラー</t>
  </si>
  <si>
    <t>空電</t>
  </si>
  <si>
    <t>83「海よりも家でビール。1人よりも2人でラブラブ。」</t>
  </si>
  <si>
    <t>lp01</t>
  </si>
  <si>
    <t>スポーツ報知西部</t>
  </si>
  <si>
    <t>4C終面雑報 5回以上</t>
  </si>
  <si>
    <t>8/1～</t>
  </si>
  <si>
    <t>pp1256</t>
  </si>
  <si>
    <t>84「キスしたな？母さんにもされたことないのに！」</t>
  </si>
  <si>
    <t>pp1257</t>
  </si>
  <si>
    <t>85「男女の交流戦開幕！」</t>
  </si>
  <si>
    <t>pp1258</t>
  </si>
  <si>
    <t>(空電共通)</t>
  </si>
  <si>
    <t>pp1259</t>
  </si>
  <si>
    <t>４コマ漫画版</t>
  </si>
  <si>
    <t>オシャレ不要！！オッサンは中身で勝負</t>
  </si>
  <si>
    <t>スポニチ関東</t>
  </si>
  <si>
    <t>全5段</t>
  </si>
  <si>
    <t>8月01日(木)</t>
  </si>
  <si>
    <t>pp1260</t>
  </si>
  <si>
    <t>pp1261</t>
  </si>
  <si>
    <t>C版</t>
  </si>
  <si>
    <t>出会い系使ってみたいけど、携帯メールが苦手という方</t>
  </si>
  <si>
    <t>pp1262</t>
  </si>
  <si>
    <t>pp1263</t>
  </si>
  <si>
    <t>丸コメント風版</t>
  </si>
  <si>
    <t>恋愛経験は不要！女性がリードしてくれます</t>
  </si>
  <si>
    <t>スポニチ関西</t>
  </si>
  <si>
    <t>pp1264</t>
  </si>
  <si>
    <t>pp1265</t>
  </si>
  <si>
    <t>記事版2</t>
  </si>
  <si>
    <t>40代女性が恋愛リベンジ</t>
  </si>
  <si>
    <t>pp1266</t>
  </si>
  <si>
    <t>pp1267</t>
  </si>
  <si>
    <t>黒：C版</t>
  </si>
  <si>
    <t>ホントにこんなおばさんでもいいの？</t>
  </si>
  <si>
    <t>サンスポ関東</t>
  </si>
  <si>
    <t>8月12日(月)</t>
  </si>
  <si>
    <t>pp1268</t>
  </si>
  <si>
    <t>pp1269</t>
  </si>
  <si>
    <t>黒：右女３</t>
  </si>
  <si>
    <t>依存症男性急増中！？</t>
  </si>
  <si>
    <t>8月18日(日)</t>
  </si>
  <si>
    <t>pp1270</t>
  </si>
  <si>
    <t>pp1271</t>
  </si>
  <si>
    <t>黒：記事風版</t>
  </si>
  <si>
    <t>週末会える女性を探すなら◯◯</t>
  </si>
  <si>
    <t>サンスポ関西</t>
  </si>
  <si>
    <t>8月10日(土)</t>
  </si>
  <si>
    <t>pp1272</t>
  </si>
  <si>
    <t>pp1273</t>
  </si>
  <si>
    <t>黒：熟女版</t>
  </si>
  <si>
    <t>献身交際。キュートな四十路妻。</t>
  </si>
  <si>
    <t>8月25日(日)</t>
  </si>
  <si>
    <t>pp1274</t>
  </si>
  <si>
    <t>pp1275</t>
  </si>
  <si>
    <t>雑誌版 SPA</t>
  </si>
  <si>
    <t>彼女50だけど、すごいんです</t>
  </si>
  <si>
    <t>スポーツ報知関東</t>
  </si>
  <si>
    <t>終面全5段</t>
  </si>
  <si>
    <t>8月31日(土)</t>
  </si>
  <si>
    <t>pp1276</t>
  </si>
  <si>
    <t>pp1277</t>
  </si>
  <si>
    <t>7月数野新版（仮）</t>
  </si>
  <si>
    <t>女性からは誘われません。男性から誘って出会うサイト</t>
  </si>
  <si>
    <t>8月17日(土)</t>
  </si>
  <si>
    <t>pp1278</t>
  </si>
  <si>
    <t>pp1279</t>
  </si>
  <si>
    <t>pp1280</t>
  </si>
  <si>
    <t>pp1281</t>
  </si>
  <si>
    <t>ニッカン関西</t>
  </si>
  <si>
    <t>pp1282</t>
  </si>
  <si>
    <t>pp1283</t>
  </si>
  <si>
    <t>右女３</t>
  </si>
  <si>
    <t>トゥギャザーする女性をゲットしようぜ！</t>
  </si>
  <si>
    <t>8月23日(金)</t>
  </si>
  <si>
    <t>pp1284</t>
  </si>
  <si>
    <t>pp1285</t>
  </si>
  <si>
    <t>デイリースポーツ関西</t>
  </si>
  <si>
    <t>4C終面全5段</t>
  </si>
  <si>
    <t>8月04日(日)</t>
  </si>
  <si>
    <t>pp1286</t>
  </si>
  <si>
    <t>pp1287</t>
  </si>
  <si>
    <t>8月24日(土)</t>
  </si>
  <si>
    <t>pp1288</t>
  </si>
  <si>
    <t>pp1289</t>
  </si>
  <si>
    <t>５分で出会って</t>
  </si>
  <si>
    <t>九スポ</t>
  </si>
  <si>
    <t>pp1290</t>
  </si>
  <si>
    <t>pp1291</t>
  </si>
  <si>
    <t>pp1292</t>
  </si>
  <si>
    <t>pp1293</t>
  </si>
  <si>
    <t>どきどき 逆指名 記事</t>
  </si>
  <si>
    <t>半5段</t>
  </si>
  <si>
    <t>pp1294</t>
  </si>
  <si>
    <t>pp1295</t>
  </si>
  <si>
    <t>pp1296</t>
  </si>
  <si>
    <t>pp1297</t>
  </si>
  <si>
    <t>pp1298</t>
  </si>
  <si>
    <t>pp1299</t>
  </si>
  <si>
    <t>pp1300</t>
  </si>
  <si>
    <t>pp1301</t>
  </si>
  <si>
    <t>8月02日(金)</t>
  </si>
  <si>
    <t>pp1302</t>
  </si>
  <si>
    <t>pp1303</t>
  </si>
  <si>
    <t>8月16日(金)</t>
  </si>
  <si>
    <t>pp1304</t>
  </si>
  <si>
    <t>pp1305</t>
  </si>
  <si>
    <t>pp1306</t>
  </si>
  <si>
    <t>pp1307</t>
  </si>
  <si>
    <t>pp1308</t>
  </si>
  <si>
    <t>pp1309</t>
  </si>
  <si>
    <t>pp1310</t>
  </si>
  <si>
    <t>pp1311</t>
  </si>
  <si>
    <t>pp1312</t>
  </si>
  <si>
    <t>pp1313</t>
  </si>
  <si>
    <t>4C終面雑報</t>
  </si>
  <si>
    <t>8月03日(土)</t>
  </si>
  <si>
    <t>pp1314</t>
  </si>
  <si>
    <t>pp1315</t>
  </si>
  <si>
    <t>8月06日(火)</t>
  </si>
  <si>
    <t>pp1316</t>
  </si>
  <si>
    <t>pp1317</t>
  </si>
  <si>
    <t>pp1318</t>
  </si>
  <si>
    <t>pp1319</t>
  </si>
  <si>
    <t>86「60代、70代男性にも新しい出会いの予感」</t>
  </si>
  <si>
    <t>8月09日(金)</t>
  </si>
  <si>
    <t>pp1320</t>
  </si>
  <si>
    <t>pp1321</t>
  </si>
  <si>
    <t>4C雑報</t>
  </si>
  <si>
    <t>pp1322</t>
  </si>
  <si>
    <t>pp1323</t>
  </si>
  <si>
    <t>pp1324</t>
  </si>
  <si>
    <t>pp1325</t>
  </si>
  <si>
    <t>pp1326</t>
  </si>
  <si>
    <t>pp1327</t>
  </si>
  <si>
    <t>8月11日(日)</t>
  </si>
  <si>
    <t>pp1328</t>
  </si>
  <si>
    <t>pp1329</t>
  </si>
  <si>
    <t>pp1330</t>
  </si>
  <si>
    <t>pp1331</t>
  </si>
  <si>
    <t>pp1332</t>
  </si>
  <si>
    <t>pp1333</t>
  </si>
  <si>
    <t>pp1334</t>
  </si>
  <si>
    <t>pp1335</t>
  </si>
  <si>
    <t>pp1336</t>
  </si>
  <si>
    <t>pp1337</t>
  </si>
  <si>
    <t>記事</t>
  </si>
  <si>
    <t>4C記事枠</t>
  </si>
  <si>
    <t>pp1338</t>
  </si>
  <si>
    <t>pp1339</t>
  </si>
  <si>
    <t>pp1340</t>
  </si>
  <si>
    <t>pp1341</t>
  </si>
  <si>
    <t>共通</t>
  </si>
  <si>
    <t>pp1342</t>
  </si>
  <si>
    <t>4C全面</t>
  </si>
  <si>
    <t>pp1343</t>
  </si>
  <si>
    <t>pp1344</t>
  </si>
  <si>
    <t>1C全面</t>
  </si>
  <si>
    <t>pp1345</t>
  </si>
  <si>
    <t>pp1346</t>
  </si>
  <si>
    <t>スポーツ報知関西</t>
  </si>
  <si>
    <t>pp1347</t>
  </si>
  <si>
    <t>pp1348</t>
  </si>
  <si>
    <t>中京スポーツ</t>
  </si>
  <si>
    <t>pp1349</t>
  </si>
  <si>
    <t>pp1350</t>
  </si>
  <si>
    <t>pp1351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</si>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</sst>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150000</v>
      </c>
      <c r="L6" s="79">
        <v>4</v>
      </c>
      <c r="M6" s="79">
        <v>0</v>
      </c>
      <c r="N6" s="79">
        <v>11</v>
      </c>
      <c r="O6" s="88">
        <v>2</v>
      </c>
      <c r="P6" s="89">
        <v>0</v>
      </c>
      <c r="Q6" s="90">
        <f>O6+P6</f>
        <v>2</v>
      </c>
      <c r="R6" s="80">
        <f>IFERROR(Q6/N6,"-")</f>
        <v>0.18181818181818</v>
      </c>
      <c r="S6" s="79">
        <v>0</v>
      </c>
      <c r="T6" s="79">
        <v>1</v>
      </c>
      <c r="U6" s="80">
        <f>IFERROR(T6/(Q6),"-")</f>
        <v>0.5</v>
      </c>
      <c r="V6" s="81">
        <f>IFERROR(K6/SUM(Q6:Q9),"-")</f>
        <v>15000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SUM(Y6:Y9)-SUM(K6:K9)</f>
        <v>-150000</v>
      </c>
      <c r="AC6" s="83">
        <f>SUM(Y6:Y9)/SUM(K6:K9)</f>
        <v>0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1</v>
      </c>
      <c r="AX6" s="104">
        <f>IF(Q6=0,"",IF(AW6=0,"",(AW6/Q6)))</f>
        <v>0.5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1</v>
      </c>
      <c r="BP6" s="117">
        <f>IF(Q6=0,"",IF(BO6=0,"",(BO6/Q6)))</f>
        <v>0.5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66</v>
      </c>
      <c r="G7" s="184" t="s">
        <v>61</v>
      </c>
      <c r="H7" s="87"/>
      <c r="I7" s="87" t="s">
        <v>63</v>
      </c>
      <c r="J7" s="87"/>
      <c r="K7" s="176"/>
      <c r="L7" s="79">
        <v>5</v>
      </c>
      <c r="M7" s="79">
        <v>0</v>
      </c>
      <c r="N7" s="79">
        <v>20</v>
      </c>
      <c r="O7" s="88">
        <v>2</v>
      </c>
      <c r="P7" s="89">
        <v>0</v>
      </c>
      <c r="Q7" s="90">
        <f>O7+P7</f>
        <v>2</v>
      </c>
      <c r="R7" s="80">
        <f>IFERROR(Q7/N7,"-")</f>
        <v>0.1</v>
      </c>
      <c r="S7" s="79">
        <v>0</v>
      </c>
      <c r="T7" s="79">
        <v>0</v>
      </c>
      <c r="U7" s="80">
        <f>IFERROR(T7/(Q7),"-")</f>
        <v>0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0.5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1</v>
      </c>
      <c r="BP7" s="117">
        <f>IF(Q7=0,"",IF(BO7=0,"",(BO7/Q7)))</f>
        <v>0.5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68</v>
      </c>
      <c r="G8" s="184" t="s">
        <v>61</v>
      </c>
      <c r="H8" s="87"/>
      <c r="I8" s="87" t="s">
        <v>63</v>
      </c>
      <c r="J8" s="87"/>
      <c r="K8" s="176"/>
      <c r="L8" s="79">
        <v>9</v>
      </c>
      <c r="M8" s="79">
        <v>0</v>
      </c>
      <c r="N8" s="79">
        <v>22</v>
      </c>
      <c r="O8" s="88">
        <v>2</v>
      </c>
      <c r="P8" s="89">
        <v>0</v>
      </c>
      <c r="Q8" s="90">
        <f>O8+P8</f>
        <v>2</v>
      </c>
      <c r="R8" s="80">
        <f>IFERROR(Q8/N8,"-")</f>
        <v>0.090909090909091</v>
      </c>
      <c r="S8" s="79">
        <v>1</v>
      </c>
      <c r="T8" s="79">
        <v>0</v>
      </c>
      <c r="U8" s="80">
        <f>IFERROR(T8/(Q8),"-")</f>
        <v>0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2</v>
      </c>
      <c r="BP8" s="117">
        <f>IF(Q8=0,"",IF(BO8=0,"",(BO8/Q8)))</f>
        <v>1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70</v>
      </c>
      <c r="F9" s="184" t="s">
        <v>70</v>
      </c>
      <c r="G9" s="184" t="s">
        <v>59</v>
      </c>
      <c r="H9" s="87"/>
      <c r="I9" s="87"/>
      <c r="J9" s="87"/>
      <c r="K9" s="176"/>
      <c r="L9" s="79">
        <v>16</v>
      </c>
      <c r="M9" s="79">
        <v>12</v>
      </c>
      <c r="N9" s="79">
        <v>7</v>
      </c>
      <c r="O9" s="88">
        <v>4</v>
      </c>
      <c r="P9" s="89">
        <v>0</v>
      </c>
      <c r="Q9" s="90">
        <f>O9+P9</f>
        <v>4</v>
      </c>
      <c r="R9" s="80">
        <f>IFERROR(Q9/N9,"-")</f>
        <v>0.57142857142857</v>
      </c>
      <c r="S9" s="79">
        <v>0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0.25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</v>
      </c>
      <c r="BP9" s="117">
        <f>IF(Q9=0,"",IF(BO9=0,"",(BO9/Q9)))</f>
        <v>0.25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2</v>
      </c>
      <c r="BY9" s="124">
        <f>IF(Q9=0,"",IF(BX9=0,"",(BX9/Q9)))</f>
        <v>0.5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0.15</v>
      </c>
      <c r="B10" s="184" t="s">
        <v>71</v>
      </c>
      <c r="C10" s="184" t="s">
        <v>58</v>
      </c>
      <c r="D10" s="184"/>
      <c r="E10" s="184" t="s">
        <v>72</v>
      </c>
      <c r="F10" s="184" t="s">
        <v>73</v>
      </c>
      <c r="G10" s="184" t="s">
        <v>61</v>
      </c>
      <c r="H10" s="87" t="s">
        <v>74</v>
      </c>
      <c r="I10" s="87" t="s">
        <v>75</v>
      </c>
      <c r="J10" s="87" t="s">
        <v>76</v>
      </c>
      <c r="K10" s="176">
        <v>120000</v>
      </c>
      <c r="L10" s="79">
        <v>3</v>
      </c>
      <c r="M10" s="79">
        <v>0</v>
      </c>
      <c r="N10" s="79">
        <v>21</v>
      </c>
      <c r="O10" s="88">
        <v>2</v>
      </c>
      <c r="P10" s="89">
        <v>0</v>
      </c>
      <c r="Q10" s="90">
        <f>O10+P10</f>
        <v>2</v>
      </c>
      <c r="R10" s="80">
        <f>IFERROR(Q10/N10,"-")</f>
        <v>0.095238095238095</v>
      </c>
      <c r="S10" s="79">
        <v>0</v>
      </c>
      <c r="T10" s="79">
        <v>0</v>
      </c>
      <c r="U10" s="80">
        <f>IFERROR(T10/(Q10),"-")</f>
        <v>0</v>
      </c>
      <c r="V10" s="81">
        <f>IFERROR(K10/SUM(Q10:Q11),"-")</f>
        <v>30000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-102000</v>
      </c>
      <c r="AC10" s="83">
        <f>SUM(Y10:Y11)/SUM(K10:K11)</f>
        <v>0.15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2</v>
      </c>
      <c r="BP10" s="117">
        <f>IF(Q10=0,"",IF(BO10=0,"",(BO10/Q10)))</f>
        <v>1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77</v>
      </c>
      <c r="C11" s="184" t="s">
        <v>58</v>
      </c>
      <c r="D11" s="184"/>
      <c r="E11" s="184" t="s">
        <v>72</v>
      </c>
      <c r="F11" s="184" t="s">
        <v>73</v>
      </c>
      <c r="G11" s="184" t="s">
        <v>59</v>
      </c>
      <c r="H11" s="87"/>
      <c r="I11" s="87"/>
      <c r="J11" s="87"/>
      <c r="K11" s="176"/>
      <c r="L11" s="79">
        <v>11</v>
      </c>
      <c r="M11" s="79">
        <v>9</v>
      </c>
      <c r="N11" s="79">
        <v>0</v>
      </c>
      <c r="O11" s="88">
        <v>2</v>
      </c>
      <c r="P11" s="89">
        <v>0</v>
      </c>
      <c r="Q11" s="90">
        <f>O11+P11</f>
        <v>2</v>
      </c>
      <c r="R11" s="80" t="str">
        <f>IFERROR(Q11/N11,"-")</f>
        <v>-</v>
      </c>
      <c r="S11" s="79">
        <v>0</v>
      </c>
      <c r="T11" s="79">
        <v>0</v>
      </c>
      <c r="U11" s="80">
        <f>IFERROR(T11/(Q11),"-")</f>
        <v>0</v>
      </c>
      <c r="V11" s="81"/>
      <c r="W11" s="82">
        <v>1</v>
      </c>
      <c r="X11" s="80">
        <f>IF(Q11=0,"-",W11/Q11)</f>
        <v>0.5</v>
      </c>
      <c r="Y11" s="181">
        <v>18000</v>
      </c>
      <c r="Z11" s="182">
        <f>IFERROR(Y11/Q11,"-")</f>
        <v>9000</v>
      </c>
      <c r="AA11" s="182">
        <f>IFERROR(Y11/W11,"-")</f>
        <v>18000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0.5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1</v>
      </c>
      <c r="BP11" s="117">
        <f>IF(Q11=0,"",IF(BO11=0,"",(BO11/Q11)))</f>
        <v>0.5</v>
      </c>
      <c r="BQ11" s="118">
        <v>1</v>
      </c>
      <c r="BR11" s="119">
        <f>IFERROR(BQ11/BO11,"-")</f>
        <v>1</v>
      </c>
      <c r="BS11" s="120">
        <v>18000</v>
      </c>
      <c r="BT11" s="121">
        <f>IFERROR(BS11/BO11,"-")</f>
        <v>18000</v>
      </c>
      <c r="BU11" s="122"/>
      <c r="BV11" s="122"/>
      <c r="BW11" s="122">
        <v>1</v>
      </c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18000</v>
      </c>
      <c r="CR11" s="138">
        <v>18000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</v>
      </c>
      <c r="B12" s="184" t="s">
        <v>78</v>
      </c>
      <c r="C12" s="184" t="s">
        <v>58</v>
      </c>
      <c r="D12" s="184"/>
      <c r="E12" s="184" t="s">
        <v>79</v>
      </c>
      <c r="F12" s="184" t="s">
        <v>80</v>
      </c>
      <c r="G12" s="184" t="s">
        <v>61</v>
      </c>
      <c r="H12" s="87" t="s">
        <v>74</v>
      </c>
      <c r="I12" s="87" t="s">
        <v>75</v>
      </c>
      <c r="J12" s="87"/>
      <c r="K12" s="176">
        <v>120000</v>
      </c>
      <c r="L12" s="79">
        <v>3</v>
      </c>
      <c r="M12" s="79">
        <v>0</v>
      </c>
      <c r="N12" s="79">
        <v>34</v>
      </c>
      <c r="O12" s="88">
        <v>1</v>
      </c>
      <c r="P12" s="89">
        <v>0</v>
      </c>
      <c r="Q12" s="90">
        <f>O12+P12</f>
        <v>1</v>
      </c>
      <c r="R12" s="80">
        <f>IFERROR(Q12/N12,"-")</f>
        <v>0.029411764705882</v>
      </c>
      <c r="S12" s="79">
        <v>0</v>
      </c>
      <c r="T12" s="79">
        <v>0</v>
      </c>
      <c r="U12" s="80">
        <f>IFERROR(T12/(Q12),"-")</f>
        <v>0</v>
      </c>
      <c r="V12" s="81">
        <f>IFERROR(K12/SUM(Q12:Q13),"-")</f>
        <v>20000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-120000</v>
      </c>
      <c r="AC12" s="83">
        <f>SUM(Y12:Y13)/SUM(K12:K13)</f>
        <v>0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1</v>
      </c>
      <c r="BP12" s="117">
        <f>IF(Q12=0,"",IF(BO12=0,"",(BO12/Q12)))</f>
        <v>1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81</v>
      </c>
      <c r="C13" s="184" t="s">
        <v>58</v>
      </c>
      <c r="D13" s="184"/>
      <c r="E13" s="184" t="s">
        <v>79</v>
      </c>
      <c r="F13" s="184" t="s">
        <v>80</v>
      </c>
      <c r="G13" s="184" t="s">
        <v>59</v>
      </c>
      <c r="H13" s="87"/>
      <c r="I13" s="87"/>
      <c r="J13" s="87"/>
      <c r="K13" s="176"/>
      <c r="L13" s="79">
        <v>20</v>
      </c>
      <c r="M13" s="79">
        <v>12</v>
      </c>
      <c r="N13" s="79">
        <v>1</v>
      </c>
      <c r="O13" s="88">
        <v>5</v>
      </c>
      <c r="P13" s="89">
        <v>0</v>
      </c>
      <c r="Q13" s="90">
        <f>O13+P13</f>
        <v>5</v>
      </c>
      <c r="R13" s="80">
        <f>IFERROR(Q13/N13,"-")</f>
        <v>5</v>
      </c>
      <c r="S13" s="79">
        <v>1</v>
      </c>
      <c r="T13" s="79">
        <v>1</v>
      </c>
      <c r="U13" s="80">
        <f>IFERROR(T13/(Q13),"-")</f>
        <v>0.2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0.2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2</v>
      </c>
      <c r="BP13" s="117">
        <f>IF(Q13=0,"",IF(BO13=0,"",(BO13/Q13)))</f>
        <v>0.4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2</v>
      </c>
      <c r="BY13" s="124">
        <f>IF(Q13=0,"",IF(BX13=0,"",(BX13/Q13)))</f>
        <v>0.4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0.02</v>
      </c>
      <c r="B14" s="184" t="s">
        <v>82</v>
      </c>
      <c r="C14" s="184" t="s">
        <v>58</v>
      </c>
      <c r="D14" s="184"/>
      <c r="E14" s="184" t="s">
        <v>83</v>
      </c>
      <c r="F14" s="184" t="s">
        <v>84</v>
      </c>
      <c r="G14" s="184" t="s">
        <v>61</v>
      </c>
      <c r="H14" s="87" t="s">
        <v>85</v>
      </c>
      <c r="I14" s="87" t="s">
        <v>75</v>
      </c>
      <c r="J14" s="87"/>
      <c r="K14" s="176">
        <v>150000</v>
      </c>
      <c r="L14" s="79">
        <v>14</v>
      </c>
      <c r="M14" s="79">
        <v>0</v>
      </c>
      <c r="N14" s="79">
        <v>34</v>
      </c>
      <c r="O14" s="88">
        <v>3</v>
      </c>
      <c r="P14" s="89">
        <v>0</v>
      </c>
      <c r="Q14" s="90">
        <f>O14+P14</f>
        <v>3</v>
      </c>
      <c r="R14" s="80">
        <f>IFERROR(Q14/N14,"-")</f>
        <v>0.088235294117647</v>
      </c>
      <c r="S14" s="79">
        <v>0</v>
      </c>
      <c r="T14" s="79">
        <v>1</v>
      </c>
      <c r="U14" s="80">
        <f>IFERROR(T14/(Q14),"-")</f>
        <v>0.33333333333333</v>
      </c>
      <c r="V14" s="81">
        <f>IFERROR(K14/SUM(Q14:Q15),"-")</f>
        <v>25000</v>
      </c>
      <c r="W14" s="82">
        <v>1</v>
      </c>
      <c r="X14" s="80">
        <f>IF(Q14=0,"-",W14/Q14)</f>
        <v>0.33333333333333</v>
      </c>
      <c r="Y14" s="181">
        <v>3000</v>
      </c>
      <c r="Z14" s="182">
        <f>IFERROR(Y14/Q14,"-")</f>
        <v>1000</v>
      </c>
      <c r="AA14" s="182">
        <f>IFERROR(Y14/W14,"-")</f>
        <v>3000</v>
      </c>
      <c r="AB14" s="176">
        <f>SUM(Y14:Y15)-SUM(K14:K15)</f>
        <v>-147000</v>
      </c>
      <c r="AC14" s="83">
        <f>SUM(Y14:Y15)/SUM(K14:K15)</f>
        <v>0.02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0.33333333333333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1</v>
      </c>
      <c r="BP14" s="117">
        <f>IF(Q14=0,"",IF(BO14=0,"",(BO14/Q14)))</f>
        <v>0.33333333333333</v>
      </c>
      <c r="BQ14" s="118">
        <v>1</v>
      </c>
      <c r="BR14" s="119">
        <f>IFERROR(BQ14/BO14,"-")</f>
        <v>1</v>
      </c>
      <c r="BS14" s="120">
        <v>3000</v>
      </c>
      <c r="BT14" s="121">
        <f>IFERROR(BS14/BO14,"-")</f>
        <v>3000</v>
      </c>
      <c r="BU14" s="122">
        <v>1</v>
      </c>
      <c r="BV14" s="122"/>
      <c r="BW14" s="122"/>
      <c r="BX14" s="123">
        <v>1</v>
      </c>
      <c r="BY14" s="124">
        <f>IF(Q14=0,"",IF(BX14=0,"",(BX14/Q14)))</f>
        <v>0.33333333333333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3000</v>
      </c>
      <c r="CR14" s="138">
        <v>3000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86</v>
      </c>
      <c r="C15" s="184" t="s">
        <v>58</v>
      </c>
      <c r="D15" s="184"/>
      <c r="E15" s="184" t="s">
        <v>83</v>
      </c>
      <c r="F15" s="184" t="s">
        <v>84</v>
      </c>
      <c r="G15" s="184" t="s">
        <v>59</v>
      </c>
      <c r="H15" s="87"/>
      <c r="I15" s="87"/>
      <c r="J15" s="87"/>
      <c r="K15" s="176"/>
      <c r="L15" s="79">
        <v>21</v>
      </c>
      <c r="M15" s="79">
        <v>13</v>
      </c>
      <c r="N15" s="79">
        <v>4</v>
      </c>
      <c r="O15" s="88">
        <v>3</v>
      </c>
      <c r="P15" s="89">
        <v>0</v>
      </c>
      <c r="Q15" s="90">
        <f>O15+P15</f>
        <v>3</v>
      </c>
      <c r="R15" s="80">
        <f>IFERROR(Q15/N15,"-")</f>
        <v>0.75</v>
      </c>
      <c r="S15" s="79">
        <v>0</v>
      </c>
      <c r="T15" s="79">
        <v>1</v>
      </c>
      <c r="U15" s="80">
        <f>IFERROR(T15/(Q15),"-")</f>
        <v>0.33333333333333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1</v>
      </c>
      <c r="BP15" s="117">
        <f>IF(Q15=0,"",IF(BO15=0,"",(BO15/Q15)))</f>
        <v>0.33333333333333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2</v>
      </c>
      <c r="BY15" s="124">
        <f>IF(Q15=0,"",IF(BX15=0,"",(BX15/Q15)))</f>
        <v>0.66666666666667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5.98</v>
      </c>
      <c r="B16" s="184" t="s">
        <v>87</v>
      </c>
      <c r="C16" s="184" t="s">
        <v>58</v>
      </c>
      <c r="D16" s="184"/>
      <c r="E16" s="184" t="s">
        <v>88</v>
      </c>
      <c r="F16" s="184" t="s">
        <v>89</v>
      </c>
      <c r="G16" s="184" t="s">
        <v>61</v>
      </c>
      <c r="H16" s="87" t="s">
        <v>85</v>
      </c>
      <c r="I16" s="87" t="s">
        <v>75</v>
      </c>
      <c r="J16" s="87"/>
      <c r="K16" s="176">
        <v>150000</v>
      </c>
      <c r="L16" s="79">
        <v>8</v>
      </c>
      <c r="M16" s="79">
        <v>0</v>
      </c>
      <c r="N16" s="79">
        <v>73</v>
      </c>
      <c r="O16" s="88">
        <v>4</v>
      </c>
      <c r="P16" s="89">
        <v>0</v>
      </c>
      <c r="Q16" s="90">
        <f>O16+P16</f>
        <v>4</v>
      </c>
      <c r="R16" s="80">
        <f>IFERROR(Q16/N16,"-")</f>
        <v>0.054794520547945</v>
      </c>
      <c r="S16" s="79">
        <v>1</v>
      </c>
      <c r="T16" s="79">
        <v>2</v>
      </c>
      <c r="U16" s="80">
        <f>IFERROR(T16/(Q16),"-")</f>
        <v>0.5</v>
      </c>
      <c r="V16" s="81">
        <f>IFERROR(K16/SUM(Q16:Q17),"-")</f>
        <v>15000</v>
      </c>
      <c r="W16" s="82">
        <v>3</v>
      </c>
      <c r="X16" s="80">
        <f>IF(Q16=0,"-",W16/Q16)</f>
        <v>0.75</v>
      </c>
      <c r="Y16" s="181">
        <v>596000</v>
      </c>
      <c r="Z16" s="182">
        <f>IFERROR(Y16/Q16,"-")</f>
        <v>149000</v>
      </c>
      <c r="AA16" s="182">
        <f>IFERROR(Y16/W16,"-")</f>
        <v>198666.66666667</v>
      </c>
      <c r="AB16" s="176">
        <f>SUM(Y16:Y17)-SUM(K16:K17)</f>
        <v>747000</v>
      </c>
      <c r="AC16" s="83">
        <f>SUM(Y16:Y17)/SUM(K16:K17)</f>
        <v>5.98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>
        <v>1</v>
      </c>
      <c r="AO16" s="98">
        <f>IF(Q16=0,"",IF(AN16=0,"",(AN16/Q16)))</f>
        <v>0.25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1</v>
      </c>
      <c r="BP16" s="117">
        <f>IF(Q16=0,"",IF(BO16=0,"",(BO16/Q16)))</f>
        <v>0.25</v>
      </c>
      <c r="BQ16" s="118">
        <v>1</v>
      </c>
      <c r="BR16" s="119">
        <f>IFERROR(BQ16/BO16,"-")</f>
        <v>1</v>
      </c>
      <c r="BS16" s="120">
        <v>6000</v>
      </c>
      <c r="BT16" s="121">
        <f>IFERROR(BS16/BO16,"-")</f>
        <v>6000</v>
      </c>
      <c r="BU16" s="122"/>
      <c r="BV16" s="122">
        <v>1</v>
      </c>
      <c r="BW16" s="122"/>
      <c r="BX16" s="123">
        <v>2</v>
      </c>
      <c r="BY16" s="124">
        <f>IF(Q16=0,"",IF(BX16=0,"",(BX16/Q16)))</f>
        <v>0.5</v>
      </c>
      <c r="BZ16" s="125">
        <v>2</v>
      </c>
      <c r="CA16" s="126">
        <f>IFERROR(BZ16/BX16,"-")</f>
        <v>1</v>
      </c>
      <c r="CB16" s="127">
        <v>590000</v>
      </c>
      <c r="CC16" s="128">
        <f>IFERROR(CB16/BX16,"-")</f>
        <v>295000</v>
      </c>
      <c r="CD16" s="129"/>
      <c r="CE16" s="129"/>
      <c r="CF16" s="129">
        <v>2</v>
      </c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3</v>
      </c>
      <c r="CQ16" s="138">
        <v>596000</v>
      </c>
      <c r="CR16" s="138">
        <v>579000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/>
      <c r="B17" s="184" t="s">
        <v>90</v>
      </c>
      <c r="C17" s="184" t="s">
        <v>58</v>
      </c>
      <c r="D17" s="184"/>
      <c r="E17" s="184" t="s">
        <v>88</v>
      </c>
      <c r="F17" s="184" t="s">
        <v>89</v>
      </c>
      <c r="G17" s="184" t="s">
        <v>59</v>
      </c>
      <c r="H17" s="87"/>
      <c r="I17" s="87"/>
      <c r="J17" s="87"/>
      <c r="K17" s="176"/>
      <c r="L17" s="79">
        <v>28</v>
      </c>
      <c r="M17" s="79">
        <v>25</v>
      </c>
      <c r="N17" s="79">
        <v>15</v>
      </c>
      <c r="O17" s="88">
        <v>6</v>
      </c>
      <c r="P17" s="89">
        <v>0</v>
      </c>
      <c r="Q17" s="90">
        <f>O17+P17</f>
        <v>6</v>
      </c>
      <c r="R17" s="80">
        <f>IFERROR(Q17/N17,"-")</f>
        <v>0.4</v>
      </c>
      <c r="S17" s="79">
        <v>0</v>
      </c>
      <c r="T17" s="79">
        <v>0</v>
      </c>
      <c r="U17" s="80">
        <f>IFERROR(T17/(Q17),"-")</f>
        <v>0</v>
      </c>
      <c r="V17" s="81"/>
      <c r="W17" s="82">
        <v>1</v>
      </c>
      <c r="X17" s="80">
        <f>IF(Q17=0,"-",W17/Q17)</f>
        <v>0.16666666666667</v>
      </c>
      <c r="Y17" s="181">
        <v>301000</v>
      </c>
      <c r="Z17" s="182">
        <f>IFERROR(Y17/Q17,"-")</f>
        <v>50166.666666667</v>
      </c>
      <c r="AA17" s="182">
        <f>IFERROR(Y17/W17,"-")</f>
        <v>301000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5</v>
      </c>
      <c r="BP17" s="117">
        <f>IF(Q17=0,"",IF(BO17=0,"",(BO17/Q17)))</f>
        <v>0.83333333333333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1</v>
      </c>
      <c r="BY17" s="124">
        <f>IF(Q17=0,"",IF(BX17=0,"",(BX17/Q17)))</f>
        <v>0.16666666666667</v>
      </c>
      <c r="BZ17" s="125">
        <v>1</v>
      </c>
      <c r="CA17" s="126">
        <f>IFERROR(BZ17/BX17,"-")</f>
        <v>1</v>
      </c>
      <c r="CB17" s="127">
        <v>301000</v>
      </c>
      <c r="CC17" s="128">
        <f>IFERROR(CB17/BX17,"-")</f>
        <v>301000</v>
      </c>
      <c r="CD17" s="129"/>
      <c r="CE17" s="129"/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301000</v>
      </c>
      <c r="CR17" s="138">
        <v>301000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>
        <f>AC18</f>
        <v>0.96923076923077</v>
      </c>
      <c r="B18" s="184" t="s">
        <v>91</v>
      </c>
      <c r="C18" s="184" t="s">
        <v>58</v>
      </c>
      <c r="D18" s="184"/>
      <c r="E18" s="184" t="s">
        <v>92</v>
      </c>
      <c r="F18" s="184" t="s">
        <v>93</v>
      </c>
      <c r="G18" s="184" t="s">
        <v>61</v>
      </c>
      <c r="H18" s="87" t="s">
        <v>94</v>
      </c>
      <c r="I18" s="87" t="s">
        <v>75</v>
      </c>
      <c r="J18" s="87" t="s">
        <v>95</v>
      </c>
      <c r="K18" s="176">
        <v>130000</v>
      </c>
      <c r="L18" s="79">
        <v>14</v>
      </c>
      <c r="M18" s="79">
        <v>0</v>
      </c>
      <c r="N18" s="79">
        <v>43</v>
      </c>
      <c r="O18" s="88">
        <v>4</v>
      </c>
      <c r="P18" s="89">
        <v>0</v>
      </c>
      <c r="Q18" s="90">
        <f>O18+P18</f>
        <v>4</v>
      </c>
      <c r="R18" s="80">
        <f>IFERROR(Q18/N18,"-")</f>
        <v>0.093023255813953</v>
      </c>
      <c r="S18" s="79">
        <v>0</v>
      </c>
      <c r="T18" s="79">
        <v>2</v>
      </c>
      <c r="U18" s="80">
        <f>IFERROR(T18/(Q18),"-")</f>
        <v>0.5</v>
      </c>
      <c r="V18" s="81">
        <f>IFERROR(K18/SUM(Q18:Q19),"-")</f>
        <v>16250</v>
      </c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>
        <f>SUM(Y18:Y19)-SUM(K18:K19)</f>
        <v>-4000</v>
      </c>
      <c r="AC18" s="83">
        <f>SUM(Y18:Y19)/SUM(K18:K19)</f>
        <v>0.96923076923077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>
        <v>1</v>
      </c>
      <c r="AO18" s="98">
        <f>IF(Q18=0,"",IF(AN18=0,"",(AN18/Q18)))</f>
        <v>0.25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>
        <v>1</v>
      </c>
      <c r="AX18" s="104">
        <f>IF(Q18=0,"",IF(AW18=0,"",(AW18/Q18)))</f>
        <v>0.25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2</v>
      </c>
      <c r="BP18" s="117">
        <f>IF(Q18=0,"",IF(BO18=0,"",(BO18/Q18)))</f>
        <v>0.5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96</v>
      </c>
      <c r="C19" s="184" t="s">
        <v>58</v>
      </c>
      <c r="D19" s="184"/>
      <c r="E19" s="184" t="s">
        <v>92</v>
      </c>
      <c r="F19" s="184" t="s">
        <v>93</v>
      </c>
      <c r="G19" s="184" t="s">
        <v>59</v>
      </c>
      <c r="H19" s="87"/>
      <c r="I19" s="87"/>
      <c r="J19" s="87"/>
      <c r="K19" s="176"/>
      <c r="L19" s="79">
        <v>34</v>
      </c>
      <c r="M19" s="79">
        <v>26</v>
      </c>
      <c r="N19" s="79">
        <v>8</v>
      </c>
      <c r="O19" s="88">
        <v>4</v>
      </c>
      <c r="P19" s="89">
        <v>0</v>
      </c>
      <c r="Q19" s="90">
        <f>O19+P19</f>
        <v>4</v>
      </c>
      <c r="R19" s="80">
        <f>IFERROR(Q19/N19,"-")</f>
        <v>0.5</v>
      </c>
      <c r="S19" s="79">
        <v>1</v>
      </c>
      <c r="T19" s="79">
        <v>2</v>
      </c>
      <c r="U19" s="80">
        <f>IFERROR(T19/(Q19),"-")</f>
        <v>0.5</v>
      </c>
      <c r="V19" s="81"/>
      <c r="W19" s="82">
        <v>3</v>
      </c>
      <c r="X19" s="80">
        <f>IF(Q19=0,"-",W19/Q19)</f>
        <v>0.75</v>
      </c>
      <c r="Y19" s="181">
        <v>126000</v>
      </c>
      <c r="Z19" s="182">
        <f>IFERROR(Y19/Q19,"-")</f>
        <v>31500</v>
      </c>
      <c r="AA19" s="182">
        <f>IFERROR(Y19/W19,"-")</f>
        <v>42000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3</v>
      </c>
      <c r="BP19" s="117">
        <f>IF(Q19=0,"",IF(BO19=0,"",(BO19/Q19)))</f>
        <v>0.75</v>
      </c>
      <c r="BQ19" s="118">
        <v>2</v>
      </c>
      <c r="BR19" s="119">
        <f>IFERROR(BQ19/BO19,"-")</f>
        <v>0.66666666666667</v>
      </c>
      <c r="BS19" s="120">
        <v>121000</v>
      </c>
      <c r="BT19" s="121">
        <f>IFERROR(BS19/BO19,"-")</f>
        <v>40333.333333333</v>
      </c>
      <c r="BU19" s="122"/>
      <c r="BV19" s="122">
        <v>1</v>
      </c>
      <c r="BW19" s="122">
        <v>1</v>
      </c>
      <c r="BX19" s="123">
        <v>1</v>
      </c>
      <c r="BY19" s="124">
        <f>IF(Q19=0,"",IF(BX19=0,"",(BX19/Q19)))</f>
        <v>0.25</v>
      </c>
      <c r="BZ19" s="125">
        <v>1</v>
      </c>
      <c r="CA19" s="126">
        <f>IFERROR(BZ19/BX19,"-")</f>
        <v>1</v>
      </c>
      <c r="CB19" s="127">
        <v>5000</v>
      </c>
      <c r="CC19" s="128">
        <f>IFERROR(CB19/BX19,"-")</f>
        <v>5000</v>
      </c>
      <c r="CD19" s="129">
        <v>1</v>
      </c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3</v>
      </c>
      <c r="CQ19" s="138">
        <v>126000</v>
      </c>
      <c r="CR19" s="138">
        <v>111000</v>
      </c>
      <c r="CS19" s="138"/>
      <c r="CT19" s="139" t="str">
        <f>IF(AND(CR19=0,CS19=0),"",IF(AND(CR19&lt;=100000,CS19&lt;=100000),"",IF(CR19/CQ19&gt;0.7,"男高",IF(CS19/CQ19&gt;0.7,"女高",""))))</f>
        <v>男高</v>
      </c>
    </row>
    <row r="20" spans="1:99">
      <c r="A20" s="78">
        <f>AC20</f>
        <v>0</v>
      </c>
      <c r="B20" s="184" t="s">
        <v>97</v>
      </c>
      <c r="C20" s="184" t="s">
        <v>58</v>
      </c>
      <c r="D20" s="184"/>
      <c r="E20" s="184" t="s">
        <v>98</v>
      </c>
      <c r="F20" s="184" t="s">
        <v>99</v>
      </c>
      <c r="G20" s="184" t="s">
        <v>61</v>
      </c>
      <c r="H20" s="87" t="s">
        <v>94</v>
      </c>
      <c r="I20" s="87" t="s">
        <v>75</v>
      </c>
      <c r="J20" s="185" t="s">
        <v>100</v>
      </c>
      <c r="K20" s="176">
        <v>130000</v>
      </c>
      <c r="L20" s="79">
        <v>6</v>
      </c>
      <c r="M20" s="79">
        <v>0</v>
      </c>
      <c r="N20" s="79">
        <v>21</v>
      </c>
      <c r="O20" s="88">
        <v>3</v>
      </c>
      <c r="P20" s="89">
        <v>0</v>
      </c>
      <c r="Q20" s="90">
        <f>O20+P20</f>
        <v>3</v>
      </c>
      <c r="R20" s="80">
        <f>IFERROR(Q20/N20,"-")</f>
        <v>0.14285714285714</v>
      </c>
      <c r="S20" s="79">
        <v>0</v>
      </c>
      <c r="T20" s="79">
        <v>1</v>
      </c>
      <c r="U20" s="80">
        <f>IFERROR(T20/(Q20),"-")</f>
        <v>0.33333333333333</v>
      </c>
      <c r="V20" s="81">
        <f>IFERROR(K20/SUM(Q20:Q21),"-")</f>
        <v>16250</v>
      </c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>
        <f>SUM(Y20:Y21)-SUM(K20:K21)</f>
        <v>-130000</v>
      </c>
      <c r="AC20" s="83">
        <f>SUM(Y20:Y21)/SUM(K20:K21)</f>
        <v>0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>
        <v>1</v>
      </c>
      <c r="AO20" s="98">
        <f>IF(Q20=0,"",IF(AN20=0,"",(AN20/Q20)))</f>
        <v>0.33333333333333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0.33333333333333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1</v>
      </c>
      <c r="BP20" s="117">
        <f>IF(Q20=0,"",IF(BO20=0,"",(BO20/Q20)))</f>
        <v>0.33333333333333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101</v>
      </c>
      <c r="C21" s="184" t="s">
        <v>58</v>
      </c>
      <c r="D21" s="184"/>
      <c r="E21" s="184" t="s">
        <v>98</v>
      </c>
      <c r="F21" s="184" t="s">
        <v>99</v>
      </c>
      <c r="G21" s="184" t="s">
        <v>59</v>
      </c>
      <c r="H21" s="87"/>
      <c r="I21" s="87"/>
      <c r="J21" s="87"/>
      <c r="K21" s="176"/>
      <c r="L21" s="79">
        <v>21</v>
      </c>
      <c r="M21" s="79">
        <v>19</v>
      </c>
      <c r="N21" s="79">
        <v>55</v>
      </c>
      <c r="O21" s="88">
        <v>5</v>
      </c>
      <c r="P21" s="89">
        <v>0</v>
      </c>
      <c r="Q21" s="90">
        <f>O21+P21</f>
        <v>5</v>
      </c>
      <c r="R21" s="80">
        <f>IFERROR(Q21/N21,"-")</f>
        <v>0.090909090909091</v>
      </c>
      <c r="S21" s="79">
        <v>1</v>
      </c>
      <c r="T21" s="79">
        <v>0</v>
      </c>
      <c r="U21" s="80">
        <f>IFERROR(T21/(Q21),"-")</f>
        <v>0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>
        <v>1</v>
      </c>
      <c r="AX21" s="104">
        <f>IF(Q21=0,"",IF(AW21=0,"",(AW21/Q21)))</f>
        <v>0.2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>
        <v>1</v>
      </c>
      <c r="BG21" s="110">
        <f>IF(Q21=0,"",IF(BF21=0,"",(BF21/Q21)))</f>
        <v>0.2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1</v>
      </c>
      <c r="BP21" s="117">
        <f>IF(Q21=0,"",IF(BO21=0,"",(BO21/Q21)))</f>
        <v>0.2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2</v>
      </c>
      <c r="BY21" s="124">
        <f>IF(Q21=0,"",IF(BX21=0,"",(BX21/Q21)))</f>
        <v>0.4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9.3</v>
      </c>
      <c r="B22" s="184" t="s">
        <v>102</v>
      </c>
      <c r="C22" s="184" t="s">
        <v>58</v>
      </c>
      <c r="D22" s="184"/>
      <c r="E22" s="184" t="s">
        <v>103</v>
      </c>
      <c r="F22" s="184" t="s">
        <v>104</v>
      </c>
      <c r="G22" s="184" t="s">
        <v>61</v>
      </c>
      <c r="H22" s="87" t="s">
        <v>105</v>
      </c>
      <c r="I22" s="87" t="s">
        <v>75</v>
      </c>
      <c r="J22" s="186" t="s">
        <v>106</v>
      </c>
      <c r="K22" s="176">
        <v>130000</v>
      </c>
      <c r="L22" s="79">
        <v>5</v>
      </c>
      <c r="M22" s="79">
        <v>0</v>
      </c>
      <c r="N22" s="79">
        <v>14</v>
      </c>
      <c r="O22" s="88">
        <v>2</v>
      </c>
      <c r="P22" s="89">
        <v>0</v>
      </c>
      <c r="Q22" s="90">
        <f>O22+P22</f>
        <v>2</v>
      </c>
      <c r="R22" s="80">
        <f>IFERROR(Q22/N22,"-")</f>
        <v>0.14285714285714</v>
      </c>
      <c r="S22" s="79">
        <v>1</v>
      </c>
      <c r="T22" s="79">
        <v>1</v>
      </c>
      <c r="U22" s="80">
        <f>IFERROR(T22/(Q22),"-")</f>
        <v>0.5</v>
      </c>
      <c r="V22" s="81">
        <f>IFERROR(K22/SUM(Q22:Q23),"-")</f>
        <v>10833.333333333</v>
      </c>
      <c r="W22" s="82">
        <v>2</v>
      </c>
      <c r="X22" s="80">
        <f>IF(Q22=0,"-",W22/Q22)</f>
        <v>1</v>
      </c>
      <c r="Y22" s="181">
        <v>1145000</v>
      </c>
      <c r="Z22" s="182">
        <f>IFERROR(Y22/Q22,"-")</f>
        <v>572500</v>
      </c>
      <c r="AA22" s="182">
        <f>IFERROR(Y22/W22,"-")</f>
        <v>572500</v>
      </c>
      <c r="AB22" s="176">
        <f>SUM(Y22:Y23)-SUM(K22:K23)</f>
        <v>1079000</v>
      </c>
      <c r="AC22" s="83">
        <f>SUM(Y22:Y23)/SUM(K22:K23)</f>
        <v>9.3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1</v>
      </c>
      <c r="BP22" s="117">
        <f>IF(Q22=0,"",IF(BO22=0,"",(BO22/Q22)))</f>
        <v>0.5</v>
      </c>
      <c r="BQ22" s="118">
        <v>1</v>
      </c>
      <c r="BR22" s="119">
        <f>IFERROR(BQ22/BO22,"-")</f>
        <v>1</v>
      </c>
      <c r="BS22" s="120">
        <v>1140000</v>
      </c>
      <c r="BT22" s="121">
        <f>IFERROR(BS22/BO22,"-")</f>
        <v>1140000</v>
      </c>
      <c r="BU22" s="122"/>
      <c r="BV22" s="122"/>
      <c r="BW22" s="122">
        <v>1</v>
      </c>
      <c r="BX22" s="123">
        <v>1</v>
      </c>
      <c r="BY22" s="124">
        <f>IF(Q22=0,"",IF(BX22=0,"",(BX22/Q22)))</f>
        <v>0.5</v>
      </c>
      <c r="BZ22" s="125">
        <v>1</v>
      </c>
      <c r="CA22" s="126">
        <f>IFERROR(BZ22/BX22,"-")</f>
        <v>1</v>
      </c>
      <c r="CB22" s="127">
        <v>5000</v>
      </c>
      <c r="CC22" s="128">
        <f>IFERROR(CB22/BX22,"-")</f>
        <v>5000</v>
      </c>
      <c r="CD22" s="129">
        <v>1</v>
      </c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2</v>
      </c>
      <c r="CQ22" s="138">
        <v>1145000</v>
      </c>
      <c r="CR22" s="138">
        <v>1140000</v>
      </c>
      <c r="CS22" s="138"/>
      <c r="CT22" s="139" t="str">
        <f>IF(AND(CR22=0,CS22=0),"",IF(AND(CR22&lt;=100000,CS22&lt;=100000),"",IF(CR22/CQ22&gt;0.7,"男高",IF(CS22/CQ22&gt;0.7,"女高",""))))</f>
        <v>男高</v>
      </c>
    </row>
    <row r="23" spans="1:99">
      <c r="A23" s="78"/>
      <c r="B23" s="184" t="s">
        <v>107</v>
      </c>
      <c r="C23" s="184" t="s">
        <v>58</v>
      </c>
      <c r="D23" s="184"/>
      <c r="E23" s="184" t="s">
        <v>103</v>
      </c>
      <c r="F23" s="184" t="s">
        <v>104</v>
      </c>
      <c r="G23" s="184" t="s">
        <v>59</v>
      </c>
      <c r="H23" s="87"/>
      <c r="I23" s="87"/>
      <c r="J23" s="87"/>
      <c r="K23" s="176"/>
      <c r="L23" s="79">
        <v>40</v>
      </c>
      <c r="M23" s="79">
        <v>25</v>
      </c>
      <c r="N23" s="79">
        <v>18</v>
      </c>
      <c r="O23" s="88">
        <v>10</v>
      </c>
      <c r="P23" s="89">
        <v>0</v>
      </c>
      <c r="Q23" s="90">
        <f>O23+P23</f>
        <v>10</v>
      </c>
      <c r="R23" s="80">
        <f>IFERROR(Q23/N23,"-")</f>
        <v>0.55555555555556</v>
      </c>
      <c r="S23" s="79">
        <v>0</v>
      </c>
      <c r="T23" s="79">
        <v>0</v>
      </c>
      <c r="U23" s="80">
        <f>IFERROR(T23/(Q23),"-")</f>
        <v>0</v>
      </c>
      <c r="V23" s="81"/>
      <c r="W23" s="82">
        <v>2</v>
      </c>
      <c r="X23" s="80">
        <f>IF(Q23=0,"-",W23/Q23)</f>
        <v>0.2</v>
      </c>
      <c r="Y23" s="181">
        <v>64000</v>
      </c>
      <c r="Z23" s="182">
        <f>IFERROR(Y23/Q23,"-")</f>
        <v>6400</v>
      </c>
      <c r="AA23" s="182">
        <f>IFERROR(Y23/W23,"-")</f>
        <v>32000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2</v>
      </c>
      <c r="BG23" s="110">
        <f>IF(Q23=0,"",IF(BF23=0,"",(BF23/Q23)))</f>
        <v>0.2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6</v>
      </c>
      <c r="BP23" s="117">
        <f>IF(Q23=0,"",IF(BO23=0,"",(BO23/Q23)))</f>
        <v>0.6</v>
      </c>
      <c r="BQ23" s="118">
        <v>1</v>
      </c>
      <c r="BR23" s="119">
        <f>IFERROR(BQ23/BO23,"-")</f>
        <v>0.16666666666667</v>
      </c>
      <c r="BS23" s="120">
        <v>28000</v>
      </c>
      <c r="BT23" s="121">
        <f>IFERROR(BS23/BO23,"-")</f>
        <v>4666.6666666667</v>
      </c>
      <c r="BU23" s="122"/>
      <c r="BV23" s="122"/>
      <c r="BW23" s="122">
        <v>1</v>
      </c>
      <c r="BX23" s="123">
        <v>2</v>
      </c>
      <c r="BY23" s="124">
        <f>IF(Q23=0,"",IF(BX23=0,"",(BX23/Q23)))</f>
        <v>0.2</v>
      </c>
      <c r="BZ23" s="125">
        <v>1</v>
      </c>
      <c r="CA23" s="126">
        <f>IFERROR(BZ23/BX23,"-")</f>
        <v>0.5</v>
      </c>
      <c r="CB23" s="127">
        <v>36000</v>
      </c>
      <c r="CC23" s="128">
        <f>IFERROR(CB23/BX23,"-")</f>
        <v>18000</v>
      </c>
      <c r="CD23" s="129"/>
      <c r="CE23" s="129"/>
      <c r="CF23" s="129">
        <v>1</v>
      </c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2</v>
      </c>
      <c r="CQ23" s="138">
        <v>64000</v>
      </c>
      <c r="CR23" s="138">
        <v>36000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0.26153846153846</v>
      </c>
      <c r="B24" s="184" t="s">
        <v>108</v>
      </c>
      <c r="C24" s="184" t="s">
        <v>58</v>
      </c>
      <c r="D24" s="184"/>
      <c r="E24" s="184" t="s">
        <v>109</v>
      </c>
      <c r="F24" s="184" t="s">
        <v>110</v>
      </c>
      <c r="G24" s="184" t="s">
        <v>61</v>
      </c>
      <c r="H24" s="87" t="s">
        <v>105</v>
      </c>
      <c r="I24" s="87" t="s">
        <v>75</v>
      </c>
      <c r="J24" s="185" t="s">
        <v>111</v>
      </c>
      <c r="K24" s="176">
        <v>130000</v>
      </c>
      <c r="L24" s="79">
        <v>6</v>
      </c>
      <c r="M24" s="79">
        <v>0</v>
      </c>
      <c r="N24" s="79">
        <v>22</v>
      </c>
      <c r="O24" s="88">
        <v>3</v>
      </c>
      <c r="P24" s="89">
        <v>0</v>
      </c>
      <c r="Q24" s="90">
        <f>O24+P24</f>
        <v>3</v>
      </c>
      <c r="R24" s="80">
        <f>IFERROR(Q24/N24,"-")</f>
        <v>0.13636363636364</v>
      </c>
      <c r="S24" s="79">
        <v>0</v>
      </c>
      <c r="T24" s="79">
        <v>0</v>
      </c>
      <c r="U24" s="80">
        <f>IFERROR(T24/(Q24),"-")</f>
        <v>0</v>
      </c>
      <c r="V24" s="81">
        <f>IFERROR(K24/SUM(Q24:Q25),"-")</f>
        <v>21666.666666667</v>
      </c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>
        <f>SUM(Y24:Y25)-SUM(K24:K25)</f>
        <v>-96000</v>
      </c>
      <c r="AC24" s="83">
        <f>SUM(Y24:Y25)/SUM(K24:K25)</f>
        <v>0.26153846153846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2</v>
      </c>
      <c r="BP24" s="117">
        <f>IF(Q24=0,"",IF(BO24=0,"",(BO24/Q24)))</f>
        <v>0.66666666666667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1</v>
      </c>
      <c r="BY24" s="124">
        <f>IF(Q24=0,"",IF(BX24=0,"",(BX24/Q24)))</f>
        <v>0.33333333333333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112</v>
      </c>
      <c r="C25" s="184" t="s">
        <v>58</v>
      </c>
      <c r="D25" s="184"/>
      <c r="E25" s="184" t="s">
        <v>109</v>
      </c>
      <c r="F25" s="184" t="s">
        <v>110</v>
      </c>
      <c r="G25" s="184" t="s">
        <v>59</v>
      </c>
      <c r="H25" s="87"/>
      <c r="I25" s="87"/>
      <c r="J25" s="87"/>
      <c r="K25" s="176"/>
      <c r="L25" s="79">
        <v>23</v>
      </c>
      <c r="M25" s="79">
        <v>14</v>
      </c>
      <c r="N25" s="79">
        <v>18</v>
      </c>
      <c r="O25" s="88">
        <v>3</v>
      </c>
      <c r="P25" s="89">
        <v>0</v>
      </c>
      <c r="Q25" s="90">
        <f>O25+P25</f>
        <v>3</v>
      </c>
      <c r="R25" s="80">
        <f>IFERROR(Q25/N25,"-")</f>
        <v>0.16666666666667</v>
      </c>
      <c r="S25" s="79">
        <v>1</v>
      </c>
      <c r="T25" s="79">
        <v>1</v>
      </c>
      <c r="U25" s="80">
        <f>IFERROR(T25/(Q25),"-")</f>
        <v>0.33333333333333</v>
      </c>
      <c r="V25" s="81"/>
      <c r="W25" s="82">
        <v>1</v>
      </c>
      <c r="X25" s="80">
        <f>IF(Q25=0,"-",W25/Q25)</f>
        <v>0.33333333333333</v>
      </c>
      <c r="Y25" s="181">
        <v>34000</v>
      </c>
      <c r="Z25" s="182">
        <f>IFERROR(Y25/Q25,"-")</f>
        <v>11333.333333333</v>
      </c>
      <c r="AA25" s="182">
        <f>IFERROR(Y25/W25,"-")</f>
        <v>34000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2</v>
      </c>
      <c r="BP25" s="117">
        <f>IF(Q25=0,"",IF(BO25=0,"",(BO25/Q25)))</f>
        <v>0.66666666666667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>
        <v>1</v>
      </c>
      <c r="BY25" s="124">
        <f>IF(Q25=0,"",IF(BX25=0,"",(BX25/Q25)))</f>
        <v>0.33333333333333</v>
      </c>
      <c r="BZ25" s="125">
        <v>1</v>
      </c>
      <c r="CA25" s="126">
        <f>IFERROR(BZ25/BX25,"-")</f>
        <v>1</v>
      </c>
      <c r="CB25" s="127">
        <v>34000</v>
      </c>
      <c r="CC25" s="128">
        <f>IFERROR(CB25/BX25,"-")</f>
        <v>34000</v>
      </c>
      <c r="CD25" s="129"/>
      <c r="CE25" s="129"/>
      <c r="CF25" s="129">
        <v>1</v>
      </c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34000</v>
      </c>
      <c r="CR25" s="138">
        <v>34000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0.372</v>
      </c>
      <c r="B26" s="184" t="s">
        <v>113</v>
      </c>
      <c r="C26" s="184" t="s">
        <v>58</v>
      </c>
      <c r="D26" s="184"/>
      <c r="E26" s="184" t="s">
        <v>114</v>
      </c>
      <c r="F26" s="184" t="s">
        <v>115</v>
      </c>
      <c r="G26" s="184" t="s">
        <v>61</v>
      </c>
      <c r="H26" s="87" t="s">
        <v>116</v>
      </c>
      <c r="I26" s="87" t="s">
        <v>117</v>
      </c>
      <c r="J26" s="186" t="s">
        <v>118</v>
      </c>
      <c r="K26" s="176">
        <v>250000</v>
      </c>
      <c r="L26" s="79">
        <v>32</v>
      </c>
      <c r="M26" s="79">
        <v>0</v>
      </c>
      <c r="N26" s="79">
        <v>115</v>
      </c>
      <c r="O26" s="88">
        <v>10</v>
      </c>
      <c r="P26" s="89">
        <v>0</v>
      </c>
      <c r="Q26" s="90">
        <f>O26+P26</f>
        <v>10</v>
      </c>
      <c r="R26" s="80">
        <f>IFERROR(Q26/N26,"-")</f>
        <v>0.08695652173913</v>
      </c>
      <c r="S26" s="79">
        <v>0</v>
      </c>
      <c r="T26" s="79">
        <v>2</v>
      </c>
      <c r="U26" s="80">
        <f>IFERROR(T26/(Q26),"-")</f>
        <v>0.2</v>
      </c>
      <c r="V26" s="81">
        <f>IFERROR(K26/SUM(Q26:Q27),"-")</f>
        <v>10869.565217391</v>
      </c>
      <c r="W26" s="82">
        <v>1</v>
      </c>
      <c r="X26" s="80">
        <f>IF(Q26=0,"-",W26/Q26)</f>
        <v>0.1</v>
      </c>
      <c r="Y26" s="181">
        <v>5000</v>
      </c>
      <c r="Z26" s="182">
        <f>IFERROR(Y26/Q26,"-")</f>
        <v>500</v>
      </c>
      <c r="AA26" s="182">
        <f>IFERROR(Y26/W26,"-")</f>
        <v>5000</v>
      </c>
      <c r="AB26" s="176">
        <f>SUM(Y26:Y27)-SUM(K26:K27)</f>
        <v>-157000</v>
      </c>
      <c r="AC26" s="83">
        <f>SUM(Y26:Y27)/SUM(K26:K27)</f>
        <v>0.372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0.1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6</v>
      </c>
      <c r="BP26" s="117">
        <f>IF(Q26=0,"",IF(BO26=0,"",(BO26/Q26)))</f>
        <v>0.6</v>
      </c>
      <c r="BQ26" s="118">
        <v>1</v>
      </c>
      <c r="BR26" s="119">
        <f>IFERROR(BQ26/BO26,"-")</f>
        <v>0.16666666666667</v>
      </c>
      <c r="BS26" s="120">
        <v>5000</v>
      </c>
      <c r="BT26" s="121">
        <f>IFERROR(BS26/BO26,"-")</f>
        <v>833.33333333333</v>
      </c>
      <c r="BU26" s="122">
        <v>1</v>
      </c>
      <c r="BV26" s="122"/>
      <c r="BW26" s="122"/>
      <c r="BX26" s="123">
        <v>1</v>
      </c>
      <c r="BY26" s="124">
        <f>IF(Q26=0,"",IF(BX26=0,"",(BX26/Q26)))</f>
        <v>0.1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>
        <v>2</v>
      </c>
      <c r="CH26" s="131">
        <f>IF(Q26=0,"",IF(CG26=0,"",(CG26/Q26)))</f>
        <v>0.2</v>
      </c>
      <c r="CI26" s="132"/>
      <c r="CJ26" s="133">
        <f>IFERROR(CI26/CG26,"-")</f>
        <v>0</v>
      </c>
      <c r="CK26" s="134"/>
      <c r="CL26" s="135">
        <f>IFERROR(CK26/CG26,"-")</f>
        <v>0</v>
      </c>
      <c r="CM26" s="136"/>
      <c r="CN26" s="136"/>
      <c r="CO26" s="136"/>
      <c r="CP26" s="137">
        <v>1</v>
      </c>
      <c r="CQ26" s="138">
        <v>5000</v>
      </c>
      <c r="CR26" s="138">
        <v>5000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119</v>
      </c>
      <c r="C27" s="184" t="s">
        <v>58</v>
      </c>
      <c r="D27" s="184"/>
      <c r="E27" s="184" t="s">
        <v>114</v>
      </c>
      <c r="F27" s="184" t="s">
        <v>115</v>
      </c>
      <c r="G27" s="184" t="s">
        <v>59</v>
      </c>
      <c r="H27" s="87"/>
      <c r="I27" s="87"/>
      <c r="J27" s="87"/>
      <c r="K27" s="176"/>
      <c r="L27" s="79">
        <v>41</v>
      </c>
      <c r="M27" s="79">
        <v>33</v>
      </c>
      <c r="N27" s="79">
        <v>15</v>
      </c>
      <c r="O27" s="88">
        <v>13</v>
      </c>
      <c r="P27" s="89">
        <v>0</v>
      </c>
      <c r="Q27" s="90">
        <f>O27+P27</f>
        <v>13</v>
      </c>
      <c r="R27" s="80">
        <f>IFERROR(Q27/N27,"-")</f>
        <v>0.86666666666667</v>
      </c>
      <c r="S27" s="79">
        <v>2</v>
      </c>
      <c r="T27" s="79">
        <v>4</v>
      </c>
      <c r="U27" s="80">
        <f>IFERROR(T27/(Q27),"-")</f>
        <v>0.30769230769231</v>
      </c>
      <c r="V27" s="81"/>
      <c r="W27" s="82">
        <v>4</v>
      </c>
      <c r="X27" s="80">
        <f>IF(Q27=0,"-",W27/Q27)</f>
        <v>0.30769230769231</v>
      </c>
      <c r="Y27" s="181">
        <v>88000</v>
      </c>
      <c r="Z27" s="182">
        <f>IFERROR(Y27/Q27,"-")</f>
        <v>6769.2307692308</v>
      </c>
      <c r="AA27" s="182">
        <f>IFERROR(Y27/W27,"-")</f>
        <v>22000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3</v>
      </c>
      <c r="BG27" s="110">
        <f>IF(Q27=0,"",IF(BF27=0,"",(BF27/Q27)))</f>
        <v>0.23076923076923</v>
      </c>
      <c r="BH27" s="109">
        <v>1</v>
      </c>
      <c r="BI27" s="111">
        <f>IFERROR(BH27/BF27,"-")</f>
        <v>0.33333333333333</v>
      </c>
      <c r="BJ27" s="112">
        <v>3000</v>
      </c>
      <c r="BK27" s="113">
        <f>IFERROR(BJ27/BF27,"-")</f>
        <v>1000</v>
      </c>
      <c r="BL27" s="114">
        <v>1</v>
      </c>
      <c r="BM27" s="114"/>
      <c r="BN27" s="114"/>
      <c r="BO27" s="116">
        <v>4</v>
      </c>
      <c r="BP27" s="117">
        <f>IF(Q27=0,"",IF(BO27=0,"",(BO27/Q27)))</f>
        <v>0.30769230769231</v>
      </c>
      <c r="BQ27" s="118">
        <v>1</v>
      </c>
      <c r="BR27" s="119">
        <f>IFERROR(BQ27/BO27,"-")</f>
        <v>0.25</v>
      </c>
      <c r="BS27" s="120">
        <v>5000</v>
      </c>
      <c r="BT27" s="121">
        <f>IFERROR(BS27/BO27,"-")</f>
        <v>1250</v>
      </c>
      <c r="BU27" s="122">
        <v>1</v>
      </c>
      <c r="BV27" s="122"/>
      <c r="BW27" s="122"/>
      <c r="BX27" s="123">
        <v>4</v>
      </c>
      <c r="BY27" s="124">
        <f>IF(Q27=0,"",IF(BX27=0,"",(BX27/Q27)))</f>
        <v>0.30769230769231</v>
      </c>
      <c r="BZ27" s="125">
        <v>2</v>
      </c>
      <c r="CA27" s="126">
        <f>IFERROR(BZ27/BX27,"-")</f>
        <v>0.5</v>
      </c>
      <c r="CB27" s="127">
        <v>80000</v>
      </c>
      <c r="CC27" s="128">
        <f>IFERROR(CB27/BX27,"-")</f>
        <v>20000</v>
      </c>
      <c r="CD27" s="129"/>
      <c r="CE27" s="129">
        <v>1</v>
      </c>
      <c r="CF27" s="129">
        <v>1</v>
      </c>
      <c r="CG27" s="130">
        <v>2</v>
      </c>
      <c r="CH27" s="131">
        <f>IF(Q27=0,"",IF(CG27=0,"",(CG27/Q27)))</f>
        <v>0.15384615384615</v>
      </c>
      <c r="CI27" s="132"/>
      <c r="CJ27" s="133">
        <f>IFERROR(CI27/CG27,"-")</f>
        <v>0</v>
      </c>
      <c r="CK27" s="134"/>
      <c r="CL27" s="135">
        <f>IFERROR(CK27/CG27,"-")</f>
        <v>0</v>
      </c>
      <c r="CM27" s="136"/>
      <c r="CN27" s="136"/>
      <c r="CO27" s="136"/>
      <c r="CP27" s="137">
        <v>4</v>
      </c>
      <c r="CQ27" s="138">
        <v>88000</v>
      </c>
      <c r="CR27" s="138">
        <v>70000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0</v>
      </c>
      <c r="B28" s="184" t="s">
        <v>120</v>
      </c>
      <c r="C28" s="184" t="s">
        <v>58</v>
      </c>
      <c r="D28" s="184"/>
      <c r="E28" s="184" t="s">
        <v>121</v>
      </c>
      <c r="F28" s="184" t="s">
        <v>122</v>
      </c>
      <c r="G28" s="184" t="s">
        <v>61</v>
      </c>
      <c r="H28" s="87" t="s">
        <v>116</v>
      </c>
      <c r="I28" s="87" t="s">
        <v>75</v>
      </c>
      <c r="J28" s="186" t="s">
        <v>123</v>
      </c>
      <c r="K28" s="176">
        <v>150000</v>
      </c>
      <c r="L28" s="79">
        <v>7</v>
      </c>
      <c r="M28" s="79">
        <v>0</v>
      </c>
      <c r="N28" s="79">
        <v>28</v>
      </c>
      <c r="O28" s="88">
        <v>1</v>
      </c>
      <c r="P28" s="89">
        <v>0</v>
      </c>
      <c r="Q28" s="90">
        <f>O28+P28</f>
        <v>1</v>
      </c>
      <c r="R28" s="80">
        <f>IFERROR(Q28/N28,"-")</f>
        <v>0.035714285714286</v>
      </c>
      <c r="S28" s="79">
        <v>0</v>
      </c>
      <c r="T28" s="79">
        <v>0</v>
      </c>
      <c r="U28" s="80">
        <f>IFERROR(T28/(Q28),"-")</f>
        <v>0</v>
      </c>
      <c r="V28" s="81">
        <f>IFERROR(K28/SUM(Q28:Q29),"-")</f>
        <v>50000</v>
      </c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>
        <f>SUM(Y28:Y29)-SUM(K28:K29)</f>
        <v>-150000</v>
      </c>
      <c r="AC28" s="83">
        <f>SUM(Y28:Y29)/SUM(K28:K29)</f>
        <v>0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/>
      <c r="BP28" s="117">
        <f>IF(Q28=0,"",IF(BO28=0,"",(BO28/Q28)))</f>
        <v>0</v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>
        <v>1</v>
      </c>
      <c r="BY28" s="124">
        <f>IF(Q28=0,"",IF(BX28=0,"",(BX28/Q28)))</f>
        <v>1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124</v>
      </c>
      <c r="C29" s="184" t="s">
        <v>58</v>
      </c>
      <c r="D29" s="184"/>
      <c r="E29" s="184" t="s">
        <v>121</v>
      </c>
      <c r="F29" s="184" t="s">
        <v>122</v>
      </c>
      <c r="G29" s="184" t="s">
        <v>59</v>
      </c>
      <c r="H29" s="87"/>
      <c r="I29" s="87"/>
      <c r="J29" s="87"/>
      <c r="K29" s="176"/>
      <c r="L29" s="79">
        <v>14</v>
      </c>
      <c r="M29" s="79">
        <v>8</v>
      </c>
      <c r="N29" s="79">
        <v>7</v>
      </c>
      <c r="O29" s="88">
        <v>2</v>
      </c>
      <c r="P29" s="89">
        <v>0</v>
      </c>
      <c r="Q29" s="90">
        <f>O29+P29</f>
        <v>2</v>
      </c>
      <c r="R29" s="80">
        <f>IFERROR(Q29/N29,"-")</f>
        <v>0.28571428571429</v>
      </c>
      <c r="S29" s="79">
        <v>0</v>
      </c>
      <c r="T29" s="79">
        <v>1</v>
      </c>
      <c r="U29" s="80">
        <f>IFERROR(T29/(Q29),"-")</f>
        <v>0.5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1</v>
      </c>
      <c r="BG29" s="110">
        <f>IF(Q29=0,"",IF(BF29=0,"",(BF29/Q29)))</f>
        <v>0.5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1</v>
      </c>
      <c r="BP29" s="117">
        <f>IF(Q29=0,"",IF(BO29=0,"",(BO29/Q29)))</f>
        <v>0.5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6.1533333333333</v>
      </c>
      <c r="B30" s="184" t="s">
        <v>125</v>
      </c>
      <c r="C30" s="184" t="s">
        <v>58</v>
      </c>
      <c r="D30" s="184"/>
      <c r="E30" s="184" t="s">
        <v>72</v>
      </c>
      <c r="F30" s="184" t="s">
        <v>73</v>
      </c>
      <c r="G30" s="184" t="s">
        <v>61</v>
      </c>
      <c r="H30" s="87" t="s">
        <v>116</v>
      </c>
      <c r="I30" s="87" t="s">
        <v>75</v>
      </c>
      <c r="J30" s="185" t="s">
        <v>100</v>
      </c>
      <c r="K30" s="176">
        <v>150000</v>
      </c>
      <c r="L30" s="79">
        <v>8</v>
      </c>
      <c r="M30" s="79">
        <v>0</v>
      </c>
      <c r="N30" s="79">
        <v>21</v>
      </c>
      <c r="O30" s="88">
        <v>1</v>
      </c>
      <c r="P30" s="89">
        <v>0</v>
      </c>
      <c r="Q30" s="90">
        <f>O30+P30</f>
        <v>1</v>
      </c>
      <c r="R30" s="80">
        <f>IFERROR(Q30/N30,"-")</f>
        <v>0.047619047619048</v>
      </c>
      <c r="S30" s="79">
        <v>0</v>
      </c>
      <c r="T30" s="79">
        <v>0</v>
      </c>
      <c r="U30" s="80">
        <f>IFERROR(T30/(Q30),"-")</f>
        <v>0</v>
      </c>
      <c r="V30" s="81">
        <f>IFERROR(K30/SUM(Q30:Q31),"-")</f>
        <v>37500</v>
      </c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>
        <f>SUM(Y30:Y31)-SUM(K30:K31)</f>
        <v>773000</v>
      </c>
      <c r="AC30" s="83">
        <f>SUM(Y30:Y31)/SUM(K30:K31)</f>
        <v>6.1533333333333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1</v>
      </c>
      <c r="BP30" s="117">
        <f>IF(Q30=0,"",IF(BO30=0,"",(BO30/Q30)))</f>
        <v>1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126</v>
      </c>
      <c r="C31" s="184" t="s">
        <v>58</v>
      </c>
      <c r="D31" s="184"/>
      <c r="E31" s="184" t="s">
        <v>72</v>
      </c>
      <c r="F31" s="184" t="s">
        <v>73</v>
      </c>
      <c r="G31" s="184" t="s">
        <v>59</v>
      </c>
      <c r="H31" s="87"/>
      <c r="I31" s="87"/>
      <c r="J31" s="87"/>
      <c r="K31" s="176"/>
      <c r="L31" s="79">
        <v>17</v>
      </c>
      <c r="M31" s="79">
        <v>15</v>
      </c>
      <c r="N31" s="79">
        <v>5</v>
      </c>
      <c r="O31" s="88">
        <v>3</v>
      </c>
      <c r="P31" s="89">
        <v>0</v>
      </c>
      <c r="Q31" s="90">
        <f>O31+P31</f>
        <v>3</v>
      </c>
      <c r="R31" s="80">
        <f>IFERROR(Q31/N31,"-")</f>
        <v>0.6</v>
      </c>
      <c r="S31" s="79">
        <v>1</v>
      </c>
      <c r="T31" s="79">
        <v>1</v>
      </c>
      <c r="U31" s="80">
        <f>IFERROR(T31/(Q31),"-")</f>
        <v>0.33333333333333</v>
      </c>
      <c r="V31" s="81"/>
      <c r="W31" s="82">
        <v>1</v>
      </c>
      <c r="X31" s="80">
        <f>IF(Q31=0,"-",W31/Q31)</f>
        <v>0.33333333333333</v>
      </c>
      <c r="Y31" s="181">
        <v>923000</v>
      </c>
      <c r="Z31" s="182">
        <f>IFERROR(Y31/Q31,"-")</f>
        <v>307666.66666667</v>
      </c>
      <c r="AA31" s="182">
        <f>IFERROR(Y31/W31,"-")</f>
        <v>923000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>
        <v>3</v>
      </c>
      <c r="BP31" s="117">
        <f>IF(Q31=0,"",IF(BO31=0,"",(BO31/Q31)))</f>
        <v>1</v>
      </c>
      <c r="BQ31" s="118">
        <v>1</v>
      </c>
      <c r="BR31" s="119">
        <f>IFERROR(BQ31/BO31,"-")</f>
        <v>0.33333333333333</v>
      </c>
      <c r="BS31" s="120">
        <v>923000</v>
      </c>
      <c r="BT31" s="121">
        <f>IFERROR(BS31/BO31,"-")</f>
        <v>307666.66666667</v>
      </c>
      <c r="BU31" s="122"/>
      <c r="BV31" s="122"/>
      <c r="BW31" s="122">
        <v>1</v>
      </c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1</v>
      </c>
      <c r="CQ31" s="138">
        <v>923000</v>
      </c>
      <c r="CR31" s="138">
        <v>923000</v>
      </c>
      <c r="CS31" s="138"/>
      <c r="CT31" s="139" t="str">
        <f>IF(AND(CR31=0,CS31=0),"",IF(AND(CR31&lt;=100000,CS31&lt;=100000),"",IF(CR31/CQ31&gt;0.7,"男高",IF(CS31/CQ31&gt;0.7,"女高",""))))</f>
        <v>男高</v>
      </c>
    </row>
    <row r="32" spans="1:99">
      <c r="A32" s="78">
        <f>AC32</f>
        <v>0</v>
      </c>
      <c r="B32" s="184" t="s">
        <v>127</v>
      </c>
      <c r="C32" s="184" t="s">
        <v>58</v>
      </c>
      <c r="D32" s="184"/>
      <c r="E32" s="184" t="s">
        <v>79</v>
      </c>
      <c r="F32" s="184" t="s">
        <v>80</v>
      </c>
      <c r="G32" s="184" t="s">
        <v>61</v>
      </c>
      <c r="H32" s="87" t="s">
        <v>128</v>
      </c>
      <c r="I32" s="87" t="s">
        <v>75</v>
      </c>
      <c r="J32" s="185" t="s">
        <v>100</v>
      </c>
      <c r="K32" s="176">
        <v>130000</v>
      </c>
      <c r="L32" s="79">
        <v>2</v>
      </c>
      <c r="M32" s="79">
        <v>0</v>
      </c>
      <c r="N32" s="79">
        <v>12</v>
      </c>
      <c r="O32" s="88">
        <v>0</v>
      </c>
      <c r="P32" s="89">
        <v>0</v>
      </c>
      <c r="Q32" s="90">
        <f>O32+P32</f>
        <v>0</v>
      </c>
      <c r="R32" s="80">
        <f>IFERROR(Q32/N32,"-")</f>
        <v>0</v>
      </c>
      <c r="S32" s="79">
        <v>0</v>
      </c>
      <c r="T32" s="79">
        <v>0</v>
      </c>
      <c r="U32" s="80" t="str">
        <f>IFERROR(T32/(Q32),"-")</f>
        <v>-</v>
      </c>
      <c r="V32" s="81">
        <f>IFERROR(K32/SUM(Q32:Q33),"-")</f>
        <v>18571.428571429</v>
      </c>
      <c r="W32" s="82">
        <v>0</v>
      </c>
      <c r="X32" s="80" t="str">
        <f>IF(Q32=0,"-",W32/Q32)</f>
        <v>-</v>
      </c>
      <c r="Y32" s="181">
        <v>0</v>
      </c>
      <c r="Z32" s="182" t="str">
        <f>IFERROR(Y32/Q32,"-")</f>
        <v>-</v>
      </c>
      <c r="AA32" s="182" t="str">
        <f>IFERROR(Y32/W32,"-")</f>
        <v>-</v>
      </c>
      <c r="AB32" s="176">
        <f>SUM(Y32:Y33)-SUM(K32:K33)</f>
        <v>-130000</v>
      </c>
      <c r="AC32" s="83">
        <f>SUM(Y32:Y33)/SUM(K32:K33)</f>
        <v>0</v>
      </c>
      <c r="AD32" s="77"/>
      <c r="AE32" s="91"/>
      <c r="AF32" s="92" t="str">
        <f>IF(Q32=0,"",IF(AE32=0,"",(AE32/Q32)))</f>
        <v/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 t="str">
        <f>IF(Q32=0,"",IF(AN32=0,"",(AN32/Q32)))</f>
        <v/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 t="str">
        <f>IF(Q32=0,"",IF(AW32=0,"",(AW32/Q32)))</f>
        <v/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 t="str">
        <f>IF(Q32=0,"",IF(BF32=0,"",(BF32/Q32)))</f>
        <v/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/>
      <c r="BP32" s="117" t="str">
        <f>IF(Q32=0,"",IF(BO32=0,"",(BO32/Q32)))</f>
        <v/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/>
      <c r="BY32" s="124" t="str">
        <f>IF(Q32=0,"",IF(BX32=0,"",(BX32/Q32)))</f>
        <v/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 t="str">
        <f>IF(Q32=0,"",IF(CG32=0,"",(CG32/Q32)))</f>
        <v/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129</v>
      </c>
      <c r="C33" s="184" t="s">
        <v>58</v>
      </c>
      <c r="D33" s="184"/>
      <c r="E33" s="184" t="s">
        <v>79</v>
      </c>
      <c r="F33" s="184" t="s">
        <v>80</v>
      </c>
      <c r="G33" s="184" t="s">
        <v>59</v>
      </c>
      <c r="H33" s="87"/>
      <c r="I33" s="87"/>
      <c r="J33" s="87"/>
      <c r="K33" s="176"/>
      <c r="L33" s="79">
        <v>24</v>
      </c>
      <c r="M33" s="79">
        <v>21</v>
      </c>
      <c r="N33" s="79">
        <v>12</v>
      </c>
      <c r="O33" s="88">
        <v>7</v>
      </c>
      <c r="P33" s="89">
        <v>0</v>
      </c>
      <c r="Q33" s="90">
        <f>O33+P33</f>
        <v>7</v>
      </c>
      <c r="R33" s="80">
        <f>IFERROR(Q33/N33,"-")</f>
        <v>0.58333333333333</v>
      </c>
      <c r="S33" s="79">
        <v>0</v>
      </c>
      <c r="T33" s="79">
        <v>0</v>
      </c>
      <c r="U33" s="80">
        <f>IFERROR(T33/(Q33),"-")</f>
        <v>0</v>
      </c>
      <c r="V33" s="81"/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>
        <v>1</v>
      </c>
      <c r="AO33" s="98">
        <f>IF(Q33=0,"",IF(AN33=0,"",(AN33/Q33)))</f>
        <v>0.14285714285714</v>
      </c>
      <c r="AP33" s="97"/>
      <c r="AQ33" s="99">
        <f>IFERROR(AP33/AN33,"-")</f>
        <v>0</v>
      </c>
      <c r="AR33" s="100"/>
      <c r="AS33" s="101">
        <f>IFERROR(AR33/AN33,"-")</f>
        <v>0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3</v>
      </c>
      <c r="BP33" s="117">
        <f>IF(Q33=0,"",IF(BO33=0,"",(BO33/Q33)))</f>
        <v>0.42857142857143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>
        <v>1</v>
      </c>
      <c r="BY33" s="124">
        <f>IF(Q33=0,"",IF(BX33=0,"",(BX33/Q33)))</f>
        <v>0.14285714285714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>
        <v>2</v>
      </c>
      <c r="CH33" s="131">
        <f>IF(Q33=0,"",IF(CG33=0,"",(CG33/Q33)))</f>
        <v>0.28571428571429</v>
      </c>
      <c r="CI33" s="132"/>
      <c r="CJ33" s="133">
        <f>IFERROR(CI33/CG33,"-")</f>
        <v>0</v>
      </c>
      <c r="CK33" s="134"/>
      <c r="CL33" s="135">
        <f>IFERROR(CK33/CG33,"-")</f>
        <v>0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0.038461538461538</v>
      </c>
      <c r="B34" s="184" t="s">
        <v>130</v>
      </c>
      <c r="C34" s="184" t="s">
        <v>58</v>
      </c>
      <c r="D34" s="184"/>
      <c r="E34" s="184" t="s">
        <v>131</v>
      </c>
      <c r="F34" s="184" t="s">
        <v>132</v>
      </c>
      <c r="G34" s="184" t="s">
        <v>61</v>
      </c>
      <c r="H34" s="87" t="s">
        <v>128</v>
      </c>
      <c r="I34" s="87" t="s">
        <v>75</v>
      </c>
      <c r="J34" s="87" t="s">
        <v>133</v>
      </c>
      <c r="K34" s="176">
        <v>130000</v>
      </c>
      <c r="L34" s="79">
        <v>5</v>
      </c>
      <c r="M34" s="79">
        <v>0</v>
      </c>
      <c r="N34" s="79">
        <v>7</v>
      </c>
      <c r="O34" s="88">
        <v>3</v>
      </c>
      <c r="P34" s="89">
        <v>0</v>
      </c>
      <c r="Q34" s="90">
        <f>O34+P34</f>
        <v>3</v>
      </c>
      <c r="R34" s="80">
        <f>IFERROR(Q34/N34,"-")</f>
        <v>0.42857142857143</v>
      </c>
      <c r="S34" s="79">
        <v>1</v>
      </c>
      <c r="T34" s="79">
        <v>0</v>
      </c>
      <c r="U34" s="80">
        <f>IFERROR(T34/(Q34),"-")</f>
        <v>0</v>
      </c>
      <c r="V34" s="81">
        <f>IFERROR(K34/SUM(Q34:Q35),"-")</f>
        <v>21666.666666667</v>
      </c>
      <c r="W34" s="82">
        <v>1</v>
      </c>
      <c r="X34" s="80">
        <f>IF(Q34=0,"-",W34/Q34)</f>
        <v>0.33333333333333</v>
      </c>
      <c r="Y34" s="181">
        <v>5000</v>
      </c>
      <c r="Z34" s="182">
        <f>IFERROR(Y34/Q34,"-")</f>
        <v>1666.6666666667</v>
      </c>
      <c r="AA34" s="182">
        <f>IFERROR(Y34/W34,"-")</f>
        <v>5000</v>
      </c>
      <c r="AB34" s="176">
        <f>SUM(Y34:Y35)-SUM(K34:K35)</f>
        <v>-125000</v>
      </c>
      <c r="AC34" s="83">
        <f>SUM(Y34:Y35)/SUM(K34:K35)</f>
        <v>0.038461538461538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>
        <v>1</v>
      </c>
      <c r="AO34" s="98">
        <f>IF(Q34=0,"",IF(AN34=0,"",(AN34/Q34)))</f>
        <v>0.33333333333333</v>
      </c>
      <c r="AP34" s="97"/>
      <c r="AQ34" s="99">
        <f>IFERROR(AP34/AN34,"-")</f>
        <v>0</v>
      </c>
      <c r="AR34" s="100"/>
      <c r="AS34" s="101">
        <f>IFERROR(AR34/AN34,"-")</f>
        <v>0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>
        <v>2</v>
      </c>
      <c r="BP34" s="117">
        <f>IF(Q34=0,"",IF(BO34=0,"",(BO34/Q34)))</f>
        <v>0.66666666666667</v>
      </c>
      <c r="BQ34" s="118">
        <v>1</v>
      </c>
      <c r="BR34" s="119">
        <f>IFERROR(BQ34/BO34,"-")</f>
        <v>0.5</v>
      </c>
      <c r="BS34" s="120">
        <v>5000</v>
      </c>
      <c r="BT34" s="121">
        <f>IFERROR(BS34/BO34,"-")</f>
        <v>2500</v>
      </c>
      <c r="BU34" s="122">
        <v>1</v>
      </c>
      <c r="BV34" s="122"/>
      <c r="BW34" s="122"/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1</v>
      </c>
      <c r="CQ34" s="138">
        <v>5000</v>
      </c>
      <c r="CR34" s="138">
        <v>5000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134</v>
      </c>
      <c r="C35" s="184" t="s">
        <v>58</v>
      </c>
      <c r="D35" s="184"/>
      <c r="E35" s="184" t="s">
        <v>131</v>
      </c>
      <c r="F35" s="184" t="s">
        <v>132</v>
      </c>
      <c r="G35" s="184" t="s">
        <v>59</v>
      </c>
      <c r="H35" s="87"/>
      <c r="I35" s="87"/>
      <c r="J35" s="87"/>
      <c r="K35" s="176"/>
      <c r="L35" s="79">
        <v>13</v>
      </c>
      <c r="M35" s="79">
        <v>11</v>
      </c>
      <c r="N35" s="79">
        <v>11</v>
      </c>
      <c r="O35" s="88">
        <v>3</v>
      </c>
      <c r="P35" s="89">
        <v>0</v>
      </c>
      <c r="Q35" s="90">
        <f>O35+P35</f>
        <v>3</v>
      </c>
      <c r="R35" s="80">
        <f>IFERROR(Q35/N35,"-")</f>
        <v>0.27272727272727</v>
      </c>
      <c r="S35" s="79">
        <v>0</v>
      </c>
      <c r="T35" s="79">
        <v>0</v>
      </c>
      <c r="U35" s="80">
        <f>IFERROR(T35/(Q35),"-")</f>
        <v>0</v>
      </c>
      <c r="V35" s="81"/>
      <c r="W35" s="82">
        <v>0</v>
      </c>
      <c r="X35" s="80">
        <f>IF(Q35=0,"-",W35/Q35)</f>
        <v>0</v>
      </c>
      <c r="Y35" s="181">
        <v>0</v>
      </c>
      <c r="Z35" s="182">
        <f>IFERROR(Y35/Q35,"-")</f>
        <v>0</v>
      </c>
      <c r="AA35" s="182" t="str">
        <f>IFERROR(Y35/W35,"-")</f>
        <v>-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1</v>
      </c>
      <c r="BG35" s="110">
        <f>IF(Q35=0,"",IF(BF35=0,"",(BF35/Q35)))</f>
        <v>0.33333333333333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2</v>
      </c>
      <c r="BP35" s="117">
        <f>IF(Q35=0,"",IF(BO35=0,"",(BO35/Q35)))</f>
        <v>0.66666666666667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>
        <f>AC36</f>
        <v>0.025</v>
      </c>
      <c r="B36" s="184" t="s">
        <v>135</v>
      </c>
      <c r="C36" s="184" t="s">
        <v>58</v>
      </c>
      <c r="D36" s="184"/>
      <c r="E36" s="184" t="s">
        <v>83</v>
      </c>
      <c r="F36" s="184" t="s">
        <v>84</v>
      </c>
      <c r="G36" s="184" t="s">
        <v>61</v>
      </c>
      <c r="H36" s="87" t="s">
        <v>136</v>
      </c>
      <c r="I36" s="87" t="s">
        <v>137</v>
      </c>
      <c r="J36" s="185" t="s">
        <v>138</v>
      </c>
      <c r="K36" s="176">
        <v>120000</v>
      </c>
      <c r="L36" s="79">
        <v>12</v>
      </c>
      <c r="M36" s="79">
        <v>0</v>
      </c>
      <c r="N36" s="79">
        <v>48</v>
      </c>
      <c r="O36" s="88">
        <v>3</v>
      </c>
      <c r="P36" s="89">
        <v>0</v>
      </c>
      <c r="Q36" s="90">
        <f>O36+P36</f>
        <v>3</v>
      </c>
      <c r="R36" s="80">
        <f>IFERROR(Q36/N36,"-")</f>
        <v>0.0625</v>
      </c>
      <c r="S36" s="79">
        <v>0</v>
      </c>
      <c r="T36" s="79">
        <v>1</v>
      </c>
      <c r="U36" s="80">
        <f>IFERROR(T36/(Q36),"-")</f>
        <v>0.33333333333333</v>
      </c>
      <c r="V36" s="81">
        <f>IFERROR(K36/SUM(Q36:Q37),"-")</f>
        <v>17142.857142857</v>
      </c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>
        <f>SUM(Y36:Y37)-SUM(K36:K37)</f>
        <v>-117000</v>
      </c>
      <c r="AC36" s="83">
        <f>SUM(Y36:Y37)/SUM(K36:K37)</f>
        <v>0.025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2</v>
      </c>
      <c r="BG36" s="110">
        <f>IF(Q36=0,"",IF(BF36=0,"",(BF36/Q36)))</f>
        <v>0.66666666666667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1</v>
      </c>
      <c r="BP36" s="117">
        <f>IF(Q36=0,"",IF(BO36=0,"",(BO36/Q36)))</f>
        <v>0.33333333333333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139</v>
      </c>
      <c r="C37" s="184" t="s">
        <v>58</v>
      </c>
      <c r="D37" s="184"/>
      <c r="E37" s="184" t="s">
        <v>83</v>
      </c>
      <c r="F37" s="184" t="s">
        <v>84</v>
      </c>
      <c r="G37" s="184" t="s">
        <v>59</v>
      </c>
      <c r="H37" s="87"/>
      <c r="I37" s="87"/>
      <c r="J37" s="87"/>
      <c r="K37" s="176"/>
      <c r="L37" s="79">
        <v>28</v>
      </c>
      <c r="M37" s="79">
        <v>23</v>
      </c>
      <c r="N37" s="79">
        <v>28</v>
      </c>
      <c r="O37" s="88">
        <v>4</v>
      </c>
      <c r="P37" s="89">
        <v>0</v>
      </c>
      <c r="Q37" s="90">
        <f>O37+P37</f>
        <v>4</v>
      </c>
      <c r="R37" s="80">
        <f>IFERROR(Q37/N37,"-")</f>
        <v>0.14285714285714</v>
      </c>
      <c r="S37" s="79">
        <v>0</v>
      </c>
      <c r="T37" s="79">
        <v>0</v>
      </c>
      <c r="U37" s="80">
        <f>IFERROR(T37/(Q37),"-")</f>
        <v>0</v>
      </c>
      <c r="V37" s="81"/>
      <c r="W37" s="82">
        <v>1</v>
      </c>
      <c r="X37" s="80">
        <f>IF(Q37=0,"-",W37/Q37)</f>
        <v>0.25</v>
      </c>
      <c r="Y37" s="181">
        <v>3000</v>
      </c>
      <c r="Z37" s="182">
        <f>IFERROR(Y37/Q37,"-")</f>
        <v>750</v>
      </c>
      <c r="AA37" s="182">
        <f>IFERROR(Y37/W37,"-")</f>
        <v>3000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>
        <v>3</v>
      </c>
      <c r="BP37" s="117">
        <f>IF(Q37=0,"",IF(BO37=0,"",(BO37/Q37)))</f>
        <v>0.75</v>
      </c>
      <c r="BQ37" s="118">
        <v>1</v>
      </c>
      <c r="BR37" s="119">
        <f>IFERROR(BQ37/BO37,"-")</f>
        <v>0.33333333333333</v>
      </c>
      <c r="BS37" s="120">
        <v>3000</v>
      </c>
      <c r="BT37" s="121">
        <f>IFERROR(BS37/BO37,"-")</f>
        <v>1000</v>
      </c>
      <c r="BU37" s="122">
        <v>1</v>
      </c>
      <c r="BV37" s="122"/>
      <c r="BW37" s="122"/>
      <c r="BX37" s="123">
        <v>1</v>
      </c>
      <c r="BY37" s="124">
        <f>IF(Q37=0,"",IF(BX37=0,"",(BX37/Q37)))</f>
        <v>0.25</v>
      </c>
      <c r="BZ37" s="125"/>
      <c r="CA37" s="126">
        <f>IFERROR(BZ37/BX37,"-")</f>
        <v>0</v>
      </c>
      <c r="CB37" s="127"/>
      <c r="CC37" s="128">
        <f>IFERROR(CB37/BX37,"-")</f>
        <v>0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1</v>
      </c>
      <c r="CQ37" s="138">
        <v>3000</v>
      </c>
      <c r="CR37" s="138">
        <v>3000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>
        <f>AC38</f>
        <v>0.075</v>
      </c>
      <c r="B38" s="184" t="s">
        <v>140</v>
      </c>
      <c r="C38" s="184" t="s">
        <v>58</v>
      </c>
      <c r="D38" s="184"/>
      <c r="E38" s="184" t="s">
        <v>121</v>
      </c>
      <c r="F38" s="184" t="s">
        <v>122</v>
      </c>
      <c r="G38" s="184" t="s">
        <v>61</v>
      </c>
      <c r="H38" s="87" t="s">
        <v>136</v>
      </c>
      <c r="I38" s="87" t="s">
        <v>137</v>
      </c>
      <c r="J38" s="186" t="s">
        <v>141</v>
      </c>
      <c r="K38" s="176">
        <v>120000</v>
      </c>
      <c r="L38" s="79">
        <v>8</v>
      </c>
      <c r="M38" s="79">
        <v>0</v>
      </c>
      <c r="N38" s="79">
        <v>47</v>
      </c>
      <c r="O38" s="88">
        <v>2</v>
      </c>
      <c r="P38" s="89">
        <v>0</v>
      </c>
      <c r="Q38" s="90">
        <f>O38+P38</f>
        <v>2</v>
      </c>
      <c r="R38" s="80">
        <f>IFERROR(Q38/N38,"-")</f>
        <v>0.042553191489362</v>
      </c>
      <c r="S38" s="79">
        <v>1</v>
      </c>
      <c r="T38" s="79">
        <v>0</v>
      </c>
      <c r="U38" s="80">
        <f>IFERROR(T38/(Q38),"-")</f>
        <v>0</v>
      </c>
      <c r="V38" s="81">
        <f>IFERROR(K38/SUM(Q38:Q39),"-")</f>
        <v>30000</v>
      </c>
      <c r="W38" s="82">
        <v>1</v>
      </c>
      <c r="X38" s="80">
        <f>IF(Q38=0,"-",W38/Q38)</f>
        <v>0.5</v>
      </c>
      <c r="Y38" s="181">
        <v>9000</v>
      </c>
      <c r="Z38" s="182">
        <f>IFERROR(Y38/Q38,"-")</f>
        <v>4500</v>
      </c>
      <c r="AA38" s="182">
        <f>IFERROR(Y38/W38,"-")</f>
        <v>9000</v>
      </c>
      <c r="AB38" s="176">
        <f>SUM(Y38:Y39)-SUM(K38:K39)</f>
        <v>-111000</v>
      </c>
      <c r="AC38" s="83">
        <f>SUM(Y38:Y39)/SUM(K38:K39)</f>
        <v>0.075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>
        <f>IF(Q38=0,"",IF(BF38=0,"",(BF38/Q38)))</f>
        <v>0</v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>
        <v>2</v>
      </c>
      <c r="BP38" s="117">
        <f>IF(Q38=0,"",IF(BO38=0,"",(BO38/Q38)))</f>
        <v>1</v>
      </c>
      <c r="BQ38" s="118">
        <v>1</v>
      </c>
      <c r="BR38" s="119">
        <f>IFERROR(BQ38/BO38,"-")</f>
        <v>0.5</v>
      </c>
      <c r="BS38" s="120">
        <v>9000</v>
      </c>
      <c r="BT38" s="121">
        <f>IFERROR(BS38/BO38,"-")</f>
        <v>4500</v>
      </c>
      <c r="BU38" s="122"/>
      <c r="BV38" s="122"/>
      <c r="BW38" s="122">
        <v>1</v>
      </c>
      <c r="BX38" s="123"/>
      <c r="BY38" s="124">
        <f>IF(Q38=0,"",IF(BX38=0,"",(BX38/Q38)))</f>
        <v>0</v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1</v>
      </c>
      <c r="CQ38" s="138">
        <v>9000</v>
      </c>
      <c r="CR38" s="138">
        <v>9000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142</v>
      </c>
      <c r="C39" s="184" t="s">
        <v>58</v>
      </c>
      <c r="D39" s="184"/>
      <c r="E39" s="184" t="s">
        <v>121</v>
      </c>
      <c r="F39" s="184" t="s">
        <v>122</v>
      </c>
      <c r="G39" s="184" t="s">
        <v>59</v>
      </c>
      <c r="H39" s="87"/>
      <c r="I39" s="87"/>
      <c r="J39" s="87"/>
      <c r="K39" s="176"/>
      <c r="L39" s="79">
        <v>26</v>
      </c>
      <c r="M39" s="79">
        <v>19</v>
      </c>
      <c r="N39" s="79">
        <v>6</v>
      </c>
      <c r="O39" s="88">
        <v>2</v>
      </c>
      <c r="P39" s="89">
        <v>0</v>
      </c>
      <c r="Q39" s="90">
        <f>O39+P39</f>
        <v>2</v>
      </c>
      <c r="R39" s="80">
        <f>IFERROR(Q39/N39,"-")</f>
        <v>0.33333333333333</v>
      </c>
      <c r="S39" s="79">
        <v>0</v>
      </c>
      <c r="T39" s="79">
        <v>0</v>
      </c>
      <c r="U39" s="80">
        <f>IFERROR(T39/(Q39),"-")</f>
        <v>0</v>
      </c>
      <c r="V39" s="81"/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>
        <f>IF(Q39=0,"",IF(BF39=0,"",(BF39/Q39)))</f>
        <v>0</v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>
        <v>1</v>
      </c>
      <c r="BP39" s="117">
        <f>IF(Q39=0,"",IF(BO39=0,"",(BO39/Q39)))</f>
        <v>0.5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>
        <v>1</v>
      </c>
      <c r="CH39" s="131">
        <f>IF(Q39=0,"",IF(CG39=0,"",(CG39/Q39)))</f>
        <v>0.5</v>
      </c>
      <c r="CI39" s="132"/>
      <c r="CJ39" s="133">
        <f>IFERROR(CI39/CG39,"-")</f>
        <v>0</v>
      </c>
      <c r="CK39" s="134"/>
      <c r="CL39" s="135">
        <f>IFERROR(CK39/CG39,"-")</f>
        <v>0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0.25</v>
      </c>
      <c r="B40" s="184" t="s">
        <v>143</v>
      </c>
      <c r="C40" s="184" t="s">
        <v>58</v>
      </c>
      <c r="D40" s="184"/>
      <c r="E40" s="184" t="s">
        <v>92</v>
      </c>
      <c r="F40" s="184" t="s">
        <v>144</v>
      </c>
      <c r="G40" s="184" t="s">
        <v>61</v>
      </c>
      <c r="H40" s="87" t="s">
        <v>145</v>
      </c>
      <c r="I40" s="87" t="s">
        <v>75</v>
      </c>
      <c r="J40" s="186" t="s">
        <v>123</v>
      </c>
      <c r="K40" s="176">
        <v>80000</v>
      </c>
      <c r="L40" s="79">
        <v>0</v>
      </c>
      <c r="M40" s="79">
        <v>0</v>
      </c>
      <c r="N40" s="79">
        <v>20</v>
      </c>
      <c r="O40" s="88">
        <v>2</v>
      </c>
      <c r="P40" s="89">
        <v>0</v>
      </c>
      <c r="Q40" s="90">
        <f>O40+P40</f>
        <v>2</v>
      </c>
      <c r="R40" s="80">
        <f>IFERROR(Q40/N40,"-")</f>
        <v>0.1</v>
      </c>
      <c r="S40" s="79">
        <v>1</v>
      </c>
      <c r="T40" s="79">
        <v>0</v>
      </c>
      <c r="U40" s="80">
        <f>IFERROR(T40/(Q40),"-")</f>
        <v>0</v>
      </c>
      <c r="V40" s="81">
        <f>IFERROR(K40/SUM(Q40:Q41),"-")</f>
        <v>16000</v>
      </c>
      <c r="W40" s="82">
        <v>1</v>
      </c>
      <c r="X40" s="80">
        <f>IF(Q40=0,"-",W40/Q40)</f>
        <v>0.5</v>
      </c>
      <c r="Y40" s="181">
        <v>3000</v>
      </c>
      <c r="Z40" s="182">
        <f>IFERROR(Y40/Q40,"-")</f>
        <v>1500</v>
      </c>
      <c r="AA40" s="182">
        <f>IFERROR(Y40/W40,"-")</f>
        <v>3000</v>
      </c>
      <c r="AB40" s="176">
        <f>SUM(Y40:Y41)-SUM(K40:K41)</f>
        <v>-60000</v>
      </c>
      <c r="AC40" s="83">
        <f>SUM(Y40:Y41)/SUM(K40:K41)</f>
        <v>0.25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>
        <v>2</v>
      </c>
      <c r="BP40" s="117">
        <f>IF(Q40=0,"",IF(BO40=0,"",(BO40/Q40)))</f>
        <v>1</v>
      </c>
      <c r="BQ40" s="118">
        <v>1</v>
      </c>
      <c r="BR40" s="119">
        <f>IFERROR(BQ40/BO40,"-")</f>
        <v>0.5</v>
      </c>
      <c r="BS40" s="120">
        <v>3000</v>
      </c>
      <c r="BT40" s="121">
        <f>IFERROR(BS40/BO40,"-")</f>
        <v>1500</v>
      </c>
      <c r="BU40" s="122">
        <v>1</v>
      </c>
      <c r="BV40" s="122"/>
      <c r="BW40" s="122"/>
      <c r="BX40" s="123"/>
      <c r="BY40" s="124">
        <f>IF(Q40=0,"",IF(BX40=0,"",(BX40/Q40)))</f>
        <v>0</v>
      </c>
      <c r="BZ40" s="125"/>
      <c r="CA40" s="126" t="str">
        <f>IFERROR(BZ40/BX40,"-")</f>
        <v>-</v>
      </c>
      <c r="CB40" s="127"/>
      <c r="CC40" s="128" t="str">
        <f>IFERROR(CB40/BX40,"-")</f>
        <v>-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1</v>
      </c>
      <c r="CQ40" s="138">
        <v>3000</v>
      </c>
      <c r="CR40" s="138">
        <v>3000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146</v>
      </c>
      <c r="C41" s="184" t="s">
        <v>58</v>
      </c>
      <c r="D41" s="184"/>
      <c r="E41" s="184" t="s">
        <v>92</v>
      </c>
      <c r="F41" s="184" t="s">
        <v>144</v>
      </c>
      <c r="G41" s="184" t="s">
        <v>59</v>
      </c>
      <c r="H41" s="87"/>
      <c r="I41" s="87"/>
      <c r="J41" s="87"/>
      <c r="K41" s="176"/>
      <c r="L41" s="79">
        <v>18</v>
      </c>
      <c r="M41" s="79">
        <v>11</v>
      </c>
      <c r="N41" s="79">
        <v>10</v>
      </c>
      <c r="O41" s="88">
        <v>3</v>
      </c>
      <c r="P41" s="89">
        <v>0</v>
      </c>
      <c r="Q41" s="90">
        <f>O41+P41</f>
        <v>3</v>
      </c>
      <c r="R41" s="80">
        <f>IFERROR(Q41/N41,"-")</f>
        <v>0.3</v>
      </c>
      <c r="S41" s="79">
        <v>0</v>
      </c>
      <c r="T41" s="79">
        <v>1</v>
      </c>
      <c r="U41" s="80">
        <f>IFERROR(T41/(Q41),"-")</f>
        <v>0.33333333333333</v>
      </c>
      <c r="V41" s="81"/>
      <c r="W41" s="82">
        <v>1</v>
      </c>
      <c r="X41" s="80">
        <f>IF(Q41=0,"-",W41/Q41)</f>
        <v>0.33333333333333</v>
      </c>
      <c r="Y41" s="181">
        <v>17000</v>
      </c>
      <c r="Z41" s="182">
        <f>IFERROR(Y41/Q41,"-")</f>
        <v>5666.6666666667</v>
      </c>
      <c r="AA41" s="182">
        <f>IFERROR(Y41/W41,"-")</f>
        <v>17000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>
        <v>1</v>
      </c>
      <c r="BG41" s="110">
        <f>IF(Q41=0,"",IF(BF41=0,"",(BF41/Q41)))</f>
        <v>0.33333333333333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>
        <v>1</v>
      </c>
      <c r="BP41" s="117">
        <f>IF(Q41=0,"",IF(BO41=0,"",(BO41/Q41)))</f>
        <v>0.33333333333333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/>
      <c r="BY41" s="124">
        <f>IF(Q41=0,"",IF(BX41=0,"",(BX41/Q41)))</f>
        <v>0</v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>
        <v>1</v>
      </c>
      <c r="CH41" s="131">
        <f>IF(Q41=0,"",IF(CG41=0,"",(CG41/Q41)))</f>
        <v>0.33333333333333</v>
      </c>
      <c r="CI41" s="132">
        <v>1</v>
      </c>
      <c r="CJ41" s="133">
        <f>IFERROR(CI41/CG41,"-")</f>
        <v>1</v>
      </c>
      <c r="CK41" s="134">
        <v>17000</v>
      </c>
      <c r="CL41" s="135">
        <f>IFERROR(CK41/CG41,"-")</f>
        <v>17000</v>
      </c>
      <c r="CM41" s="136"/>
      <c r="CN41" s="136"/>
      <c r="CO41" s="136">
        <v>1</v>
      </c>
      <c r="CP41" s="137">
        <v>1</v>
      </c>
      <c r="CQ41" s="138">
        <v>17000</v>
      </c>
      <c r="CR41" s="138">
        <v>17000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>
        <f>AC42</f>
        <v>4.8875875</v>
      </c>
      <c r="B42" s="184" t="s">
        <v>147</v>
      </c>
      <c r="C42" s="184" t="s">
        <v>58</v>
      </c>
      <c r="D42" s="184"/>
      <c r="E42" s="184" t="s">
        <v>98</v>
      </c>
      <c r="F42" s="184" t="s">
        <v>93</v>
      </c>
      <c r="G42" s="184" t="s">
        <v>61</v>
      </c>
      <c r="H42" s="87" t="s">
        <v>145</v>
      </c>
      <c r="I42" s="87" t="s">
        <v>75</v>
      </c>
      <c r="J42" s="186" t="s">
        <v>141</v>
      </c>
      <c r="K42" s="176">
        <v>80000</v>
      </c>
      <c r="L42" s="79">
        <v>3</v>
      </c>
      <c r="M42" s="79">
        <v>0</v>
      </c>
      <c r="N42" s="79">
        <v>29</v>
      </c>
      <c r="O42" s="88">
        <v>2</v>
      </c>
      <c r="P42" s="89">
        <v>0</v>
      </c>
      <c r="Q42" s="90">
        <f>O42+P42</f>
        <v>2</v>
      </c>
      <c r="R42" s="80">
        <f>IFERROR(Q42/N42,"-")</f>
        <v>0.068965517241379</v>
      </c>
      <c r="S42" s="79">
        <v>1</v>
      </c>
      <c r="T42" s="79">
        <v>1</v>
      </c>
      <c r="U42" s="80">
        <f>IFERROR(T42/(Q42),"-")</f>
        <v>0.5</v>
      </c>
      <c r="V42" s="81">
        <f>IFERROR(K42/SUM(Q42:Q43),"-")</f>
        <v>16000</v>
      </c>
      <c r="W42" s="82">
        <v>2</v>
      </c>
      <c r="X42" s="80">
        <f>IF(Q42=0,"-",W42/Q42)</f>
        <v>1</v>
      </c>
      <c r="Y42" s="181">
        <v>370007</v>
      </c>
      <c r="Z42" s="182">
        <f>IFERROR(Y42/Q42,"-")</f>
        <v>185003.5</v>
      </c>
      <c r="AA42" s="182">
        <f>IFERROR(Y42/W42,"-")</f>
        <v>185003.5</v>
      </c>
      <c r="AB42" s="176">
        <f>SUM(Y42:Y43)-SUM(K42:K43)</f>
        <v>311007</v>
      </c>
      <c r="AC42" s="83">
        <f>SUM(Y42:Y43)/SUM(K42:K43)</f>
        <v>4.8875875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/>
      <c r="BP42" s="117">
        <f>IF(Q42=0,"",IF(BO42=0,"",(BO42/Q42)))</f>
        <v>0</v>
      </c>
      <c r="BQ42" s="118"/>
      <c r="BR42" s="119" t="str">
        <f>IFERROR(BQ42/BO42,"-")</f>
        <v>-</v>
      </c>
      <c r="BS42" s="120"/>
      <c r="BT42" s="121" t="str">
        <f>IFERROR(BS42/BO42,"-")</f>
        <v>-</v>
      </c>
      <c r="BU42" s="122"/>
      <c r="BV42" s="122"/>
      <c r="BW42" s="122"/>
      <c r="BX42" s="123">
        <v>2</v>
      </c>
      <c r="BY42" s="124">
        <f>IF(Q42=0,"",IF(BX42=0,"",(BX42/Q42)))</f>
        <v>1</v>
      </c>
      <c r="BZ42" s="125">
        <v>2</v>
      </c>
      <c r="CA42" s="126">
        <f>IFERROR(BZ42/BX42,"-")</f>
        <v>1</v>
      </c>
      <c r="CB42" s="127">
        <v>370007</v>
      </c>
      <c r="CC42" s="128">
        <f>IFERROR(CB42/BX42,"-")</f>
        <v>185003.5</v>
      </c>
      <c r="CD42" s="129">
        <v>1</v>
      </c>
      <c r="CE42" s="129"/>
      <c r="CF42" s="129">
        <v>1</v>
      </c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2</v>
      </c>
      <c r="CQ42" s="138">
        <v>370007</v>
      </c>
      <c r="CR42" s="138">
        <v>360007</v>
      </c>
      <c r="CS42" s="138"/>
      <c r="CT42" s="139" t="str">
        <f>IF(AND(CR42=0,CS42=0),"",IF(AND(CR42&lt;=100000,CS42&lt;=100000),"",IF(CR42/CQ42&gt;0.7,"男高",IF(CS42/CQ42&gt;0.7,"女高",""))))</f>
        <v>男高</v>
      </c>
    </row>
    <row r="43" spans="1:99">
      <c r="A43" s="78"/>
      <c r="B43" s="184" t="s">
        <v>148</v>
      </c>
      <c r="C43" s="184" t="s">
        <v>58</v>
      </c>
      <c r="D43" s="184"/>
      <c r="E43" s="184" t="s">
        <v>98</v>
      </c>
      <c r="F43" s="184" t="s">
        <v>93</v>
      </c>
      <c r="G43" s="184" t="s">
        <v>59</v>
      </c>
      <c r="H43" s="87"/>
      <c r="I43" s="87"/>
      <c r="J43" s="87"/>
      <c r="K43" s="176"/>
      <c r="L43" s="79">
        <v>18</v>
      </c>
      <c r="M43" s="79">
        <v>14</v>
      </c>
      <c r="N43" s="79">
        <v>1</v>
      </c>
      <c r="O43" s="88">
        <v>3</v>
      </c>
      <c r="P43" s="89">
        <v>0</v>
      </c>
      <c r="Q43" s="90">
        <f>O43+P43</f>
        <v>3</v>
      </c>
      <c r="R43" s="80">
        <f>IFERROR(Q43/N43,"-")</f>
        <v>3</v>
      </c>
      <c r="S43" s="79">
        <v>1</v>
      </c>
      <c r="T43" s="79">
        <v>1</v>
      </c>
      <c r="U43" s="80">
        <f>IFERROR(T43/(Q43),"-")</f>
        <v>0.33333333333333</v>
      </c>
      <c r="V43" s="81"/>
      <c r="W43" s="82">
        <v>1</v>
      </c>
      <c r="X43" s="80">
        <f>IF(Q43=0,"-",W43/Q43)</f>
        <v>0.33333333333333</v>
      </c>
      <c r="Y43" s="181">
        <v>21000</v>
      </c>
      <c r="Z43" s="182">
        <f>IFERROR(Y43/Q43,"-")</f>
        <v>7000</v>
      </c>
      <c r="AA43" s="182">
        <f>IFERROR(Y43/W43,"-")</f>
        <v>21000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>
        <v>1</v>
      </c>
      <c r="AX43" s="104">
        <f>IF(Q43=0,"",IF(AW43=0,"",(AW43/Q43)))</f>
        <v>0.33333333333333</v>
      </c>
      <c r="AY43" s="103">
        <v>1</v>
      </c>
      <c r="AZ43" s="105">
        <f>IFERROR(AY43/AW43,"-")</f>
        <v>1</v>
      </c>
      <c r="BA43" s="106">
        <v>21000</v>
      </c>
      <c r="BB43" s="107">
        <f>IFERROR(BA43/AW43,"-")</f>
        <v>21000</v>
      </c>
      <c r="BC43" s="108"/>
      <c r="BD43" s="108"/>
      <c r="BE43" s="108">
        <v>1</v>
      </c>
      <c r="BF43" s="109"/>
      <c r="BG43" s="110">
        <f>IF(Q43=0,"",IF(BF43=0,"",(BF43/Q43)))</f>
        <v>0</v>
      </c>
      <c r="BH43" s="109"/>
      <c r="BI43" s="111" t="str">
        <f>IFERROR(BH43/BF43,"-")</f>
        <v>-</v>
      </c>
      <c r="BJ43" s="112"/>
      <c r="BK43" s="113" t="str">
        <f>IFERROR(BJ43/BF43,"-")</f>
        <v>-</v>
      </c>
      <c r="BL43" s="114"/>
      <c r="BM43" s="114"/>
      <c r="BN43" s="114"/>
      <c r="BO43" s="116">
        <v>2</v>
      </c>
      <c r="BP43" s="117">
        <f>IF(Q43=0,"",IF(BO43=0,"",(BO43/Q43)))</f>
        <v>0.66666666666667</v>
      </c>
      <c r="BQ43" s="118"/>
      <c r="BR43" s="119">
        <f>IFERROR(BQ43/BO43,"-")</f>
        <v>0</v>
      </c>
      <c r="BS43" s="120"/>
      <c r="BT43" s="121">
        <f>IFERROR(BS43/BO43,"-")</f>
        <v>0</v>
      </c>
      <c r="BU43" s="122"/>
      <c r="BV43" s="122"/>
      <c r="BW43" s="122"/>
      <c r="BX43" s="123"/>
      <c r="BY43" s="124">
        <f>IF(Q43=0,"",IF(BX43=0,"",(BX43/Q43)))</f>
        <v>0</v>
      </c>
      <c r="BZ43" s="125"/>
      <c r="CA43" s="126" t="str">
        <f>IFERROR(BZ43/BX43,"-")</f>
        <v>-</v>
      </c>
      <c r="CB43" s="127"/>
      <c r="CC43" s="128" t="str">
        <f>IFERROR(CB43/BX43,"-")</f>
        <v>-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1</v>
      </c>
      <c r="CQ43" s="138">
        <v>21000</v>
      </c>
      <c r="CR43" s="138">
        <v>21000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0</v>
      </c>
      <c r="B44" s="184" t="s">
        <v>149</v>
      </c>
      <c r="C44" s="184" t="s">
        <v>58</v>
      </c>
      <c r="D44" s="184"/>
      <c r="E44" s="184" t="s">
        <v>150</v>
      </c>
      <c r="F44" s="184" t="s">
        <v>99</v>
      </c>
      <c r="G44" s="184" t="s">
        <v>61</v>
      </c>
      <c r="H44" s="87" t="s">
        <v>74</v>
      </c>
      <c r="I44" s="87" t="s">
        <v>151</v>
      </c>
      <c r="J44" s="87"/>
      <c r="K44" s="176">
        <v>85000</v>
      </c>
      <c r="L44" s="79">
        <v>8</v>
      </c>
      <c r="M44" s="79">
        <v>0</v>
      </c>
      <c r="N44" s="79">
        <v>26</v>
      </c>
      <c r="O44" s="88">
        <v>3</v>
      </c>
      <c r="P44" s="89">
        <v>0</v>
      </c>
      <c r="Q44" s="90">
        <f>O44+P44</f>
        <v>3</v>
      </c>
      <c r="R44" s="80">
        <f>IFERROR(Q44/N44,"-")</f>
        <v>0.11538461538462</v>
      </c>
      <c r="S44" s="79">
        <v>0</v>
      </c>
      <c r="T44" s="79">
        <v>0</v>
      </c>
      <c r="U44" s="80">
        <f>IFERROR(T44/(Q44),"-")</f>
        <v>0</v>
      </c>
      <c r="V44" s="81">
        <f>IFERROR(K44/SUM(Q44:Q45),"-")</f>
        <v>14166.666666667</v>
      </c>
      <c r="W44" s="82">
        <v>0</v>
      </c>
      <c r="X44" s="80">
        <f>IF(Q44=0,"-",W44/Q44)</f>
        <v>0</v>
      </c>
      <c r="Y44" s="181">
        <v>0</v>
      </c>
      <c r="Z44" s="182">
        <f>IFERROR(Y44/Q44,"-")</f>
        <v>0</v>
      </c>
      <c r="AA44" s="182" t="str">
        <f>IFERROR(Y44/W44,"-")</f>
        <v>-</v>
      </c>
      <c r="AB44" s="176">
        <f>SUM(Y44:Y45)-SUM(K44:K45)</f>
        <v>-85000</v>
      </c>
      <c r="AC44" s="83">
        <f>SUM(Y44:Y45)/SUM(K44:K45)</f>
        <v>0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1</v>
      </c>
      <c r="BG44" s="110">
        <f>IF(Q44=0,"",IF(BF44=0,"",(BF44/Q44)))</f>
        <v>0.33333333333333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>
        <v>2</v>
      </c>
      <c r="BP44" s="117">
        <f>IF(Q44=0,"",IF(BO44=0,"",(BO44/Q44)))</f>
        <v>0.66666666666667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/>
      <c r="BY44" s="124">
        <f>IF(Q44=0,"",IF(BX44=0,"",(BX44/Q44)))</f>
        <v>0</v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0</v>
      </c>
      <c r="CQ44" s="138">
        <v>0</v>
      </c>
      <c r="CR44" s="138"/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152</v>
      </c>
      <c r="C45" s="184" t="s">
        <v>58</v>
      </c>
      <c r="D45" s="184"/>
      <c r="E45" s="184" t="s">
        <v>150</v>
      </c>
      <c r="F45" s="184" t="s">
        <v>99</v>
      </c>
      <c r="G45" s="184" t="s">
        <v>59</v>
      </c>
      <c r="H45" s="87"/>
      <c r="I45" s="87"/>
      <c r="J45" s="87"/>
      <c r="K45" s="176"/>
      <c r="L45" s="79">
        <v>27</v>
      </c>
      <c r="M45" s="79">
        <v>20</v>
      </c>
      <c r="N45" s="79">
        <v>12</v>
      </c>
      <c r="O45" s="88">
        <v>3</v>
      </c>
      <c r="P45" s="89">
        <v>0</v>
      </c>
      <c r="Q45" s="90">
        <f>O45+P45</f>
        <v>3</v>
      </c>
      <c r="R45" s="80">
        <f>IFERROR(Q45/N45,"-")</f>
        <v>0.25</v>
      </c>
      <c r="S45" s="79">
        <v>0</v>
      </c>
      <c r="T45" s="79">
        <v>0</v>
      </c>
      <c r="U45" s="80">
        <f>IFERROR(T45/(Q45),"-")</f>
        <v>0</v>
      </c>
      <c r="V45" s="81"/>
      <c r="W45" s="82">
        <v>0</v>
      </c>
      <c r="X45" s="80">
        <f>IF(Q45=0,"-",W45/Q45)</f>
        <v>0</v>
      </c>
      <c r="Y45" s="181">
        <v>0</v>
      </c>
      <c r="Z45" s="182">
        <f>IFERROR(Y45/Q45,"-")</f>
        <v>0</v>
      </c>
      <c r="AA45" s="182" t="str">
        <f>IFERROR(Y45/W45,"-")</f>
        <v>-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>
        <v>1</v>
      </c>
      <c r="BG45" s="110">
        <f>IF(Q45=0,"",IF(BF45=0,"",(BF45/Q45)))</f>
        <v>0.33333333333333</v>
      </c>
      <c r="BH45" s="109"/>
      <c r="BI45" s="111">
        <f>IFERROR(BH45/BF45,"-")</f>
        <v>0</v>
      </c>
      <c r="BJ45" s="112"/>
      <c r="BK45" s="113">
        <f>IFERROR(BJ45/BF45,"-")</f>
        <v>0</v>
      </c>
      <c r="BL45" s="114"/>
      <c r="BM45" s="114"/>
      <c r="BN45" s="114"/>
      <c r="BO45" s="116">
        <v>1</v>
      </c>
      <c r="BP45" s="117">
        <f>IF(Q45=0,"",IF(BO45=0,"",(BO45/Q45)))</f>
        <v>0.33333333333333</v>
      </c>
      <c r="BQ45" s="118"/>
      <c r="BR45" s="119">
        <f>IFERROR(BQ45/BO45,"-")</f>
        <v>0</v>
      </c>
      <c r="BS45" s="120"/>
      <c r="BT45" s="121">
        <f>IFERROR(BS45/BO45,"-")</f>
        <v>0</v>
      </c>
      <c r="BU45" s="122"/>
      <c r="BV45" s="122"/>
      <c r="BW45" s="122"/>
      <c r="BX45" s="123"/>
      <c r="BY45" s="124">
        <f>IF(Q45=0,"",IF(BX45=0,"",(BX45/Q45)))</f>
        <v>0</v>
      </c>
      <c r="BZ45" s="125"/>
      <c r="CA45" s="126" t="str">
        <f>IFERROR(BZ45/BX45,"-")</f>
        <v>-</v>
      </c>
      <c r="CB45" s="127"/>
      <c r="CC45" s="128" t="str">
        <f>IFERROR(CB45/BX45,"-")</f>
        <v>-</v>
      </c>
      <c r="CD45" s="129"/>
      <c r="CE45" s="129"/>
      <c r="CF45" s="129"/>
      <c r="CG45" s="130">
        <v>1</v>
      </c>
      <c r="CH45" s="131">
        <f>IF(Q45=0,"",IF(CG45=0,"",(CG45/Q45)))</f>
        <v>0.33333333333333</v>
      </c>
      <c r="CI45" s="132"/>
      <c r="CJ45" s="133">
        <f>IFERROR(CI45/CG45,"-")</f>
        <v>0</v>
      </c>
      <c r="CK45" s="134"/>
      <c r="CL45" s="135">
        <f>IFERROR(CK45/CG45,"-")</f>
        <v>0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>
        <f>AC46</f>
        <v>2.8235294117647</v>
      </c>
      <c r="B46" s="184" t="s">
        <v>153</v>
      </c>
      <c r="C46" s="184" t="s">
        <v>58</v>
      </c>
      <c r="D46" s="184"/>
      <c r="E46" s="184" t="s">
        <v>150</v>
      </c>
      <c r="F46" s="184" t="s">
        <v>104</v>
      </c>
      <c r="G46" s="184" t="s">
        <v>61</v>
      </c>
      <c r="H46" s="87" t="s">
        <v>74</v>
      </c>
      <c r="I46" s="87" t="s">
        <v>151</v>
      </c>
      <c r="J46" s="87"/>
      <c r="K46" s="176">
        <v>85000</v>
      </c>
      <c r="L46" s="79">
        <v>10</v>
      </c>
      <c r="M46" s="79">
        <v>0</v>
      </c>
      <c r="N46" s="79">
        <v>49</v>
      </c>
      <c r="O46" s="88">
        <v>2</v>
      </c>
      <c r="P46" s="89">
        <v>0</v>
      </c>
      <c r="Q46" s="90">
        <f>O46+P46</f>
        <v>2</v>
      </c>
      <c r="R46" s="80">
        <f>IFERROR(Q46/N46,"-")</f>
        <v>0.040816326530612</v>
      </c>
      <c r="S46" s="79">
        <v>0</v>
      </c>
      <c r="T46" s="79">
        <v>0</v>
      </c>
      <c r="U46" s="80">
        <f>IFERROR(T46/(Q46),"-")</f>
        <v>0</v>
      </c>
      <c r="V46" s="81">
        <f>IFERROR(K46/SUM(Q46:Q47),"-")</f>
        <v>12142.857142857</v>
      </c>
      <c r="W46" s="82">
        <v>0</v>
      </c>
      <c r="X46" s="80">
        <f>IF(Q46=0,"-",W46/Q46)</f>
        <v>0</v>
      </c>
      <c r="Y46" s="181">
        <v>0</v>
      </c>
      <c r="Z46" s="182">
        <f>IFERROR(Y46/Q46,"-")</f>
        <v>0</v>
      </c>
      <c r="AA46" s="182" t="str">
        <f>IFERROR(Y46/W46,"-")</f>
        <v>-</v>
      </c>
      <c r="AB46" s="176">
        <f>SUM(Y46:Y47)-SUM(K46:K47)</f>
        <v>155000</v>
      </c>
      <c r="AC46" s="83">
        <f>SUM(Y46:Y47)/SUM(K46:K47)</f>
        <v>2.8235294117647</v>
      </c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>
        <v>2</v>
      </c>
      <c r="BG46" s="110">
        <f>IF(Q46=0,"",IF(BF46=0,"",(BF46/Q46)))</f>
        <v>1</v>
      </c>
      <c r="BH46" s="109"/>
      <c r="BI46" s="111">
        <f>IFERROR(BH46/BF46,"-")</f>
        <v>0</v>
      </c>
      <c r="BJ46" s="112"/>
      <c r="BK46" s="113">
        <f>IFERROR(BJ46/BF46,"-")</f>
        <v>0</v>
      </c>
      <c r="BL46" s="114"/>
      <c r="BM46" s="114"/>
      <c r="BN46" s="114"/>
      <c r="BO46" s="116"/>
      <c r="BP46" s="117">
        <f>IF(Q46=0,"",IF(BO46=0,"",(BO46/Q46)))</f>
        <v>0</v>
      </c>
      <c r="BQ46" s="118"/>
      <c r="BR46" s="119" t="str">
        <f>IFERROR(BQ46/BO46,"-")</f>
        <v>-</v>
      </c>
      <c r="BS46" s="120"/>
      <c r="BT46" s="121" t="str">
        <f>IFERROR(BS46/BO46,"-")</f>
        <v>-</v>
      </c>
      <c r="BU46" s="122"/>
      <c r="BV46" s="122"/>
      <c r="BW46" s="122"/>
      <c r="BX46" s="123"/>
      <c r="BY46" s="124">
        <f>IF(Q46=0,"",IF(BX46=0,"",(BX46/Q46)))</f>
        <v>0</v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0</v>
      </c>
      <c r="CQ46" s="138">
        <v>0</v>
      </c>
      <c r="CR46" s="138"/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154</v>
      </c>
      <c r="C47" s="184" t="s">
        <v>58</v>
      </c>
      <c r="D47" s="184"/>
      <c r="E47" s="184" t="s">
        <v>150</v>
      </c>
      <c r="F47" s="184" t="s">
        <v>104</v>
      </c>
      <c r="G47" s="184" t="s">
        <v>59</v>
      </c>
      <c r="H47" s="87"/>
      <c r="I47" s="87"/>
      <c r="J47" s="87"/>
      <c r="K47" s="176"/>
      <c r="L47" s="79">
        <v>31</v>
      </c>
      <c r="M47" s="79">
        <v>18</v>
      </c>
      <c r="N47" s="79">
        <v>32</v>
      </c>
      <c r="O47" s="88">
        <v>5</v>
      </c>
      <c r="P47" s="89">
        <v>0</v>
      </c>
      <c r="Q47" s="90">
        <f>O47+P47</f>
        <v>5</v>
      </c>
      <c r="R47" s="80">
        <f>IFERROR(Q47/N47,"-")</f>
        <v>0.15625</v>
      </c>
      <c r="S47" s="79">
        <v>1</v>
      </c>
      <c r="T47" s="79">
        <v>2</v>
      </c>
      <c r="U47" s="80">
        <f>IFERROR(T47/(Q47),"-")</f>
        <v>0.4</v>
      </c>
      <c r="V47" s="81"/>
      <c r="W47" s="82">
        <v>2</v>
      </c>
      <c r="X47" s="80">
        <f>IF(Q47=0,"-",W47/Q47)</f>
        <v>0.4</v>
      </c>
      <c r="Y47" s="181">
        <v>240000</v>
      </c>
      <c r="Z47" s="182">
        <f>IFERROR(Y47/Q47,"-")</f>
        <v>48000</v>
      </c>
      <c r="AA47" s="182">
        <f>IFERROR(Y47/W47,"-")</f>
        <v>120000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>
        <f>IF(Q47=0,"",IF(BF47=0,"",(BF47/Q47)))</f>
        <v>0</v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>
        <v>3</v>
      </c>
      <c r="BP47" s="117">
        <f>IF(Q47=0,"",IF(BO47=0,"",(BO47/Q47)))</f>
        <v>0.6</v>
      </c>
      <c r="BQ47" s="118">
        <v>1</v>
      </c>
      <c r="BR47" s="119">
        <f>IFERROR(BQ47/BO47,"-")</f>
        <v>0.33333333333333</v>
      </c>
      <c r="BS47" s="120">
        <v>40000</v>
      </c>
      <c r="BT47" s="121">
        <f>IFERROR(BS47/BO47,"-")</f>
        <v>13333.333333333</v>
      </c>
      <c r="BU47" s="122"/>
      <c r="BV47" s="122"/>
      <c r="BW47" s="122">
        <v>1</v>
      </c>
      <c r="BX47" s="123">
        <v>1</v>
      </c>
      <c r="BY47" s="124">
        <f>IF(Q47=0,"",IF(BX47=0,"",(BX47/Q47)))</f>
        <v>0.2</v>
      </c>
      <c r="BZ47" s="125">
        <v>1</v>
      </c>
      <c r="CA47" s="126">
        <f>IFERROR(BZ47/BX47,"-")</f>
        <v>1</v>
      </c>
      <c r="CB47" s="127">
        <v>200000</v>
      </c>
      <c r="CC47" s="128">
        <f>IFERROR(CB47/BX47,"-")</f>
        <v>200000</v>
      </c>
      <c r="CD47" s="129"/>
      <c r="CE47" s="129"/>
      <c r="CF47" s="129">
        <v>1</v>
      </c>
      <c r="CG47" s="130">
        <v>1</v>
      </c>
      <c r="CH47" s="131">
        <f>IF(Q47=0,"",IF(CG47=0,"",(CG47/Q47)))</f>
        <v>0.2</v>
      </c>
      <c r="CI47" s="132"/>
      <c r="CJ47" s="133">
        <f>IFERROR(CI47/CG47,"-")</f>
        <v>0</v>
      </c>
      <c r="CK47" s="134"/>
      <c r="CL47" s="135">
        <f>IFERROR(CK47/CG47,"-")</f>
        <v>0</v>
      </c>
      <c r="CM47" s="136"/>
      <c r="CN47" s="136"/>
      <c r="CO47" s="136"/>
      <c r="CP47" s="137">
        <v>2</v>
      </c>
      <c r="CQ47" s="138">
        <v>240000</v>
      </c>
      <c r="CR47" s="138">
        <v>200000</v>
      </c>
      <c r="CS47" s="138"/>
      <c r="CT47" s="139" t="str">
        <f>IF(AND(CR47=0,CS47=0),"",IF(AND(CR47&lt;=100000,CS47&lt;=100000),"",IF(CR47/CQ47&gt;0.7,"男高",IF(CS47/CQ47&gt;0.7,"女高",""))))</f>
        <v>男高</v>
      </c>
    </row>
    <row r="48" spans="1:99">
      <c r="A48" s="78">
        <f>AC48</f>
        <v>0</v>
      </c>
      <c r="B48" s="184" t="s">
        <v>155</v>
      </c>
      <c r="C48" s="184" t="s">
        <v>58</v>
      </c>
      <c r="D48" s="184"/>
      <c r="E48" s="184" t="s">
        <v>150</v>
      </c>
      <c r="F48" s="184" t="s">
        <v>110</v>
      </c>
      <c r="G48" s="184" t="s">
        <v>61</v>
      </c>
      <c r="H48" s="87" t="s">
        <v>85</v>
      </c>
      <c r="I48" s="87" t="s">
        <v>151</v>
      </c>
      <c r="J48" s="87"/>
      <c r="K48" s="176">
        <v>85000</v>
      </c>
      <c r="L48" s="79">
        <v>7</v>
      </c>
      <c r="M48" s="79">
        <v>0</v>
      </c>
      <c r="N48" s="79">
        <v>29</v>
      </c>
      <c r="O48" s="88">
        <v>0</v>
      </c>
      <c r="P48" s="89">
        <v>0</v>
      </c>
      <c r="Q48" s="90">
        <f>O48+P48</f>
        <v>0</v>
      </c>
      <c r="R48" s="80">
        <f>IFERROR(Q48/N48,"-")</f>
        <v>0</v>
      </c>
      <c r="S48" s="79">
        <v>0</v>
      </c>
      <c r="T48" s="79">
        <v>0</v>
      </c>
      <c r="U48" s="80" t="str">
        <f>IFERROR(T48/(Q48),"-")</f>
        <v>-</v>
      </c>
      <c r="V48" s="81">
        <f>IFERROR(K48/SUM(Q48:Q49),"-")</f>
        <v>12142.857142857</v>
      </c>
      <c r="W48" s="82">
        <v>0</v>
      </c>
      <c r="X48" s="80" t="str">
        <f>IF(Q48=0,"-",W48/Q48)</f>
        <v>-</v>
      </c>
      <c r="Y48" s="181">
        <v>0</v>
      </c>
      <c r="Z48" s="182" t="str">
        <f>IFERROR(Y48/Q48,"-")</f>
        <v>-</v>
      </c>
      <c r="AA48" s="182" t="str">
        <f>IFERROR(Y48/W48,"-")</f>
        <v>-</v>
      </c>
      <c r="AB48" s="176">
        <f>SUM(Y48:Y49)-SUM(K48:K49)</f>
        <v>-85000</v>
      </c>
      <c r="AC48" s="83">
        <f>SUM(Y48:Y49)/SUM(K48:K49)</f>
        <v>0</v>
      </c>
      <c r="AD48" s="77"/>
      <c r="AE48" s="91"/>
      <c r="AF48" s="92" t="str">
        <f>IF(Q48=0,"",IF(AE48=0,"",(AE48/Q48)))</f>
        <v/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 t="str">
        <f>IF(Q48=0,"",IF(AN48=0,"",(AN48/Q48)))</f>
        <v/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 t="str">
        <f>IF(Q48=0,"",IF(AW48=0,"",(AW48/Q48)))</f>
        <v/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 t="str">
        <f>IF(Q48=0,"",IF(BF48=0,"",(BF48/Q48)))</f>
        <v/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/>
      <c r="BP48" s="117" t="str">
        <f>IF(Q48=0,"",IF(BO48=0,"",(BO48/Q48)))</f>
        <v/>
      </c>
      <c r="BQ48" s="118"/>
      <c r="BR48" s="119" t="str">
        <f>IFERROR(BQ48/BO48,"-")</f>
        <v>-</v>
      </c>
      <c r="BS48" s="120"/>
      <c r="BT48" s="121" t="str">
        <f>IFERROR(BS48/BO48,"-")</f>
        <v>-</v>
      </c>
      <c r="BU48" s="122"/>
      <c r="BV48" s="122"/>
      <c r="BW48" s="122"/>
      <c r="BX48" s="123"/>
      <c r="BY48" s="124" t="str">
        <f>IF(Q48=0,"",IF(BX48=0,"",(BX48/Q48)))</f>
        <v/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 t="str">
        <f>IF(Q48=0,"",IF(CG48=0,"",(CG48/Q48)))</f>
        <v/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0</v>
      </c>
      <c r="CQ48" s="138">
        <v>0</v>
      </c>
      <c r="CR48" s="138"/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156</v>
      </c>
      <c r="C49" s="184" t="s">
        <v>58</v>
      </c>
      <c r="D49" s="184"/>
      <c r="E49" s="184" t="s">
        <v>150</v>
      </c>
      <c r="F49" s="184" t="s">
        <v>110</v>
      </c>
      <c r="G49" s="184" t="s">
        <v>59</v>
      </c>
      <c r="H49" s="87"/>
      <c r="I49" s="87"/>
      <c r="J49" s="87"/>
      <c r="K49" s="176"/>
      <c r="L49" s="79">
        <v>82</v>
      </c>
      <c r="M49" s="79">
        <v>29</v>
      </c>
      <c r="N49" s="79">
        <v>42</v>
      </c>
      <c r="O49" s="88">
        <v>7</v>
      </c>
      <c r="P49" s="89">
        <v>0</v>
      </c>
      <c r="Q49" s="90">
        <f>O49+P49</f>
        <v>7</v>
      </c>
      <c r="R49" s="80">
        <f>IFERROR(Q49/N49,"-")</f>
        <v>0.16666666666667</v>
      </c>
      <c r="S49" s="79">
        <v>0</v>
      </c>
      <c r="T49" s="79">
        <v>0</v>
      </c>
      <c r="U49" s="80">
        <f>IFERROR(T49/(Q49),"-")</f>
        <v>0</v>
      </c>
      <c r="V49" s="81"/>
      <c r="W49" s="82">
        <v>0</v>
      </c>
      <c r="X49" s="80">
        <f>IF(Q49=0,"-",W49/Q49)</f>
        <v>0</v>
      </c>
      <c r="Y49" s="181">
        <v>0</v>
      </c>
      <c r="Z49" s="182">
        <f>IFERROR(Y49/Q49,"-")</f>
        <v>0</v>
      </c>
      <c r="AA49" s="182" t="str">
        <f>IFERROR(Y49/W49,"-")</f>
        <v>-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>
        <f>IF(Q49=0,"",IF(BF49=0,"",(BF49/Q49)))</f>
        <v>0</v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>
        <v>2</v>
      </c>
      <c r="BP49" s="117">
        <f>IF(Q49=0,"",IF(BO49=0,"",(BO49/Q49)))</f>
        <v>0.28571428571429</v>
      </c>
      <c r="BQ49" s="118"/>
      <c r="BR49" s="119">
        <f>IFERROR(BQ49/BO49,"-")</f>
        <v>0</v>
      </c>
      <c r="BS49" s="120"/>
      <c r="BT49" s="121">
        <f>IFERROR(BS49/BO49,"-")</f>
        <v>0</v>
      </c>
      <c r="BU49" s="122"/>
      <c r="BV49" s="122"/>
      <c r="BW49" s="122"/>
      <c r="BX49" s="123">
        <v>4</v>
      </c>
      <c r="BY49" s="124">
        <f>IF(Q49=0,"",IF(BX49=0,"",(BX49/Q49)))</f>
        <v>0.57142857142857</v>
      </c>
      <c r="BZ49" s="125"/>
      <c r="CA49" s="126">
        <f>IFERROR(BZ49/BX49,"-")</f>
        <v>0</v>
      </c>
      <c r="CB49" s="127"/>
      <c r="CC49" s="128">
        <f>IFERROR(CB49/BX49,"-")</f>
        <v>0</v>
      </c>
      <c r="CD49" s="129"/>
      <c r="CE49" s="129"/>
      <c r="CF49" s="129"/>
      <c r="CG49" s="130">
        <v>1</v>
      </c>
      <c r="CH49" s="131">
        <f>IF(Q49=0,"",IF(CG49=0,"",(CG49/Q49)))</f>
        <v>0.14285714285714</v>
      </c>
      <c r="CI49" s="132"/>
      <c r="CJ49" s="133">
        <f>IFERROR(CI49/CG49,"-")</f>
        <v>0</v>
      </c>
      <c r="CK49" s="134"/>
      <c r="CL49" s="135">
        <f>IFERROR(CK49/CG49,"-")</f>
        <v>0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0</v>
      </c>
      <c r="B50" s="184" t="s">
        <v>157</v>
      </c>
      <c r="C50" s="184" t="s">
        <v>58</v>
      </c>
      <c r="D50" s="184"/>
      <c r="E50" s="184" t="s">
        <v>150</v>
      </c>
      <c r="F50" s="184" t="s">
        <v>115</v>
      </c>
      <c r="G50" s="184" t="s">
        <v>61</v>
      </c>
      <c r="H50" s="87" t="s">
        <v>85</v>
      </c>
      <c r="I50" s="87" t="s">
        <v>151</v>
      </c>
      <c r="J50" s="87"/>
      <c r="K50" s="176">
        <v>85000</v>
      </c>
      <c r="L50" s="79">
        <v>8</v>
      </c>
      <c r="M50" s="79">
        <v>0</v>
      </c>
      <c r="N50" s="79">
        <v>19</v>
      </c>
      <c r="O50" s="88">
        <v>2</v>
      </c>
      <c r="P50" s="89">
        <v>0</v>
      </c>
      <c r="Q50" s="90">
        <f>O50+P50</f>
        <v>2</v>
      </c>
      <c r="R50" s="80">
        <f>IFERROR(Q50/N50,"-")</f>
        <v>0.10526315789474</v>
      </c>
      <c r="S50" s="79">
        <v>0</v>
      </c>
      <c r="T50" s="79">
        <v>1</v>
      </c>
      <c r="U50" s="80">
        <f>IFERROR(T50/(Q50),"-")</f>
        <v>0.5</v>
      </c>
      <c r="V50" s="81">
        <f>IFERROR(K50/SUM(Q50:Q51),"-")</f>
        <v>28333.333333333</v>
      </c>
      <c r="W50" s="82">
        <v>0</v>
      </c>
      <c r="X50" s="80">
        <f>IF(Q50=0,"-",W50/Q50)</f>
        <v>0</v>
      </c>
      <c r="Y50" s="181">
        <v>0</v>
      </c>
      <c r="Z50" s="182">
        <f>IFERROR(Y50/Q50,"-")</f>
        <v>0</v>
      </c>
      <c r="AA50" s="182" t="str">
        <f>IFERROR(Y50/W50,"-")</f>
        <v>-</v>
      </c>
      <c r="AB50" s="176">
        <f>SUM(Y50:Y51)-SUM(K50:K51)</f>
        <v>-85000</v>
      </c>
      <c r="AC50" s="83">
        <f>SUM(Y50:Y51)/SUM(K50:K51)</f>
        <v>0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>
        <f>IF(Q50=0,"",IF(BF50=0,"",(BF50/Q50)))</f>
        <v>0</v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>
        <v>2</v>
      </c>
      <c r="BP50" s="117">
        <f>IF(Q50=0,"",IF(BO50=0,"",(BO50/Q50)))</f>
        <v>1</v>
      </c>
      <c r="BQ50" s="118"/>
      <c r="BR50" s="119">
        <f>IFERROR(BQ50/BO50,"-")</f>
        <v>0</v>
      </c>
      <c r="BS50" s="120"/>
      <c r="BT50" s="121">
        <f>IFERROR(BS50/BO50,"-")</f>
        <v>0</v>
      </c>
      <c r="BU50" s="122"/>
      <c r="BV50" s="122"/>
      <c r="BW50" s="122"/>
      <c r="BX50" s="123"/>
      <c r="BY50" s="124">
        <f>IF(Q50=0,"",IF(BX50=0,"",(BX50/Q50)))</f>
        <v>0</v>
      </c>
      <c r="BZ50" s="125"/>
      <c r="CA50" s="126" t="str">
        <f>IFERROR(BZ50/BX50,"-")</f>
        <v>-</v>
      </c>
      <c r="CB50" s="127"/>
      <c r="CC50" s="128" t="str">
        <f>IFERROR(CB50/BX50,"-")</f>
        <v>-</v>
      </c>
      <c r="CD50" s="129"/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0</v>
      </c>
      <c r="CQ50" s="138">
        <v>0</v>
      </c>
      <c r="CR50" s="138"/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158</v>
      </c>
      <c r="C51" s="184" t="s">
        <v>58</v>
      </c>
      <c r="D51" s="184"/>
      <c r="E51" s="184" t="s">
        <v>150</v>
      </c>
      <c r="F51" s="184" t="s">
        <v>115</v>
      </c>
      <c r="G51" s="184" t="s">
        <v>59</v>
      </c>
      <c r="H51" s="87"/>
      <c r="I51" s="87"/>
      <c r="J51" s="87"/>
      <c r="K51" s="176"/>
      <c r="L51" s="79">
        <v>17</v>
      </c>
      <c r="M51" s="79">
        <v>12</v>
      </c>
      <c r="N51" s="79">
        <v>13</v>
      </c>
      <c r="O51" s="88">
        <v>1</v>
      </c>
      <c r="P51" s="89">
        <v>0</v>
      </c>
      <c r="Q51" s="90">
        <f>O51+P51</f>
        <v>1</v>
      </c>
      <c r="R51" s="80">
        <f>IFERROR(Q51/N51,"-")</f>
        <v>0.076923076923077</v>
      </c>
      <c r="S51" s="79">
        <v>0</v>
      </c>
      <c r="T51" s="79">
        <v>0</v>
      </c>
      <c r="U51" s="80">
        <f>IFERROR(T51/(Q51),"-")</f>
        <v>0</v>
      </c>
      <c r="V51" s="81"/>
      <c r="W51" s="82">
        <v>0</v>
      </c>
      <c r="X51" s="80">
        <f>IF(Q51=0,"-",W51/Q51)</f>
        <v>0</v>
      </c>
      <c r="Y51" s="181">
        <v>0</v>
      </c>
      <c r="Z51" s="182">
        <f>IFERROR(Y51/Q51,"-")</f>
        <v>0</v>
      </c>
      <c r="AA51" s="182" t="str">
        <f>IFERROR(Y51/W51,"-")</f>
        <v>-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/>
      <c r="BP51" s="117">
        <f>IF(Q51=0,"",IF(BO51=0,"",(BO51/Q51)))</f>
        <v>0</v>
      </c>
      <c r="BQ51" s="118"/>
      <c r="BR51" s="119" t="str">
        <f>IFERROR(BQ51/BO51,"-")</f>
        <v>-</v>
      </c>
      <c r="BS51" s="120"/>
      <c r="BT51" s="121" t="str">
        <f>IFERROR(BS51/BO51,"-")</f>
        <v>-</v>
      </c>
      <c r="BU51" s="122"/>
      <c r="BV51" s="122"/>
      <c r="BW51" s="122"/>
      <c r="BX51" s="123">
        <v>1</v>
      </c>
      <c r="BY51" s="124">
        <f>IF(Q51=0,"",IF(BX51=0,"",(BX51/Q51)))</f>
        <v>1</v>
      </c>
      <c r="BZ51" s="125"/>
      <c r="CA51" s="126">
        <f>IFERROR(BZ51/BX51,"-")</f>
        <v>0</v>
      </c>
      <c r="CB51" s="127"/>
      <c r="CC51" s="128">
        <f>IFERROR(CB51/BX51,"-")</f>
        <v>0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0</v>
      </c>
      <c r="CQ51" s="138">
        <v>0</v>
      </c>
      <c r="CR51" s="138"/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0.36923076923077</v>
      </c>
      <c r="B52" s="184" t="s">
        <v>159</v>
      </c>
      <c r="C52" s="184" t="s">
        <v>58</v>
      </c>
      <c r="D52" s="184"/>
      <c r="E52" s="184" t="s">
        <v>150</v>
      </c>
      <c r="F52" s="184" t="s">
        <v>122</v>
      </c>
      <c r="G52" s="184" t="s">
        <v>61</v>
      </c>
      <c r="H52" s="87" t="s">
        <v>94</v>
      </c>
      <c r="I52" s="87" t="s">
        <v>151</v>
      </c>
      <c r="J52" s="87" t="s">
        <v>160</v>
      </c>
      <c r="K52" s="176">
        <v>65000</v>
      </c>
      <c r="L52" s="79">
        <v>4</v>
      </c>
      <c r="M52" s="79">
        <v>0</v>
      </c>
      <c r="N52" s="79">
        <v>14</v>
      </c>
      <c r="O52" s="88">
        <v>3</v>
      </c>
      <c r="P52" s="89">
        <v>0</v>
      </c>
      <c r="Q52" s="90">
        <f>O52+P52</f>
        <v>3</v>
      </c>
      <c r="R52" s="80">
        <f>IFERROR(Q52/N52,"-")</f>
        <v>0.21428571428571</v>
      </c>
      <c r="S52" s="79">
        <v>0</v>
      </c>
      <c r="T52" s="79">
        <v>2</v>
      </c>
      <c r="U52" s="80">
        <f>IFERROR(T52/(Q52),"-")</f>
        <v>0.66666666666667</v>
      </c>
      <c r="V52" s="81">
        <f>IFERROR(K52/SUM(Q52:Q53),"-")</f>
        <v>16250</v>
      </c>
      <c r="W52" s="82">
        <v>2</v>
      </c>
      <c r="X52" s="80">
        <f>IF(Q52=0,"-",W52/Q52)</f>
        <v>0.66666666666667</v>
      </c>
      <c r="Y52" s="181">
        <v>19000</v>
      </c>
      <c r="Z52" s="182">
        <f>IFERROR(Y52/Q52,"-")</f>
        <v>6333.3333333333</v>
      </c>
      <c r="AA52" s="182">
        <f>IFERROR(Y52/W52,"-")</f>
        <v>9500</v>
      </c>
      <c r="AB52" s="176">
        <f>SUM(Y52:Y53)-SUM(K52:K53)</f>
        <v>-41000</v>
      </c>
      <c r="AC52" s="83">
        <f>SUM(Y52:Y53)/SUM(K52:K53)</f>
        <v>0.36923076923077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>
        <v>1</v>
      </c>
      <c r="AX52" s="104">
        <f>IF(Q52=0,"",IF(AW52=0,"",(AW52/Q52)))</f>
        <v>0.33333333333333</v>
      </c>
      <c r="AY52" s="103"/>
      <c r="AZ52" s="105">
        <f>IFERROR(AY52/AW52,"-")</f>
        <v>0</v>
      </c>
      <c r="BA52" s="106"/>
      <c r="BB52" s="107">
        <f>IFERROR(BA52/AW52,"-")</f>
        <v>0</v>
      </c>
      <c r="BC52" s="108"/>
      <c r="BD52" s="108"/>
      <c r="BE52" s="108"/>
      <c r="BF52" s="109">
        <v>2</v>
      </c>
      <c r="BG52" s="110">
        <f>IF(Q52=0,"",IF(BF52=0,"",(BF52/Q52)))</f>
        <v>0.66666666666667</v>
      </c>
      <c r="BH52" s="109">
        <v>2</v>
      </c>
      <c r="BI52" s="111">
        <f>IFERROR(BH52/BF52,"-")</f>
        <v>1</v>
      </c>
      <c r="BJ52" s="112">
        <v>19000</v>
      </c>
      <c r="BK52" s="113">
        <f>IFERROR(BJ52/BF52,"-")</f>
        <v>9500</v>
      </c>
      <c r="BL52" s="114"/>
      <c r="BM52" s="114">
        <v>1</v>
      </c>
      <c r="BN52" s="114">
        <v>1</v>
      </c>
      <c r="BO52" s="116"/>
      <c r="BP52" s="117">
        <f>IF(Q52=0,"",IF(BO52=0,"",(BO52/Q52)))</f>
        <v>0</v>
      </c>
      <c r="BQ52" s="118"/>
      <c r="BR52" s="119" t="str">
        <f>IFERROR(BQ52/BO52,"-")</f>
        <v>-</v>
      </c>
      <c r="BS52" s="120"/>
      <c r="BT52" s="121" t="str">
        <f>IFERROR(BS52/BO52,"-")</f>
        <v>-</v>
      </c>
      <c r="BU52" s="122"/>
      <c r="BV52" s="122"/>
      <c r="BW52" s="122"/>
      <c r="BX52" s="123"/>
      <c r="BY52" s="124">
        <f>IF(Q52=0,"",IF(BX52=0,"",(BX52/Q52)))</f>
        <v>0</v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2</v>
      </c>
      <c r="CQ52" s="138">
        <v>19000</v>
      </c>
      <c r="CR52" s="138">
        <v>10000</v>
      </c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161</v>
      </c>
      <c r="C53" s="184" t="s">
        <v>58</v>
      </c>
      <c r="D53" s="184"/>
      <c r="E53" s="184" t="s">
        <v>150</v>
      </c>
      <c r="F53" s="184" t="s">
        <v>122</v>
      </c>
      <c r="G53" s="184" t="s">
        <v>59</v>
      </c>
      <c r="H53" s="87"/>
      <c r="I53" s="87"/>
      <c r="J53" s="87"/>
      <c r="K53" s="176"/>
      <c r="L53" s="79">
        <v>5</v>
      </c>
      <c r="M53" s="79">
        <v>5</v>
      </c>
      <c r="N53" s="79">
        <v>0</v>
      </c>
      <c r="O53" s="88">
        <v>1</v>
      </c>
      <c r="P53" s="89">
        <v>0</v>
      </c>
      <c r="Q53" s="90">
        <f>O53+P53</f>
        <v>1</v>
      </c>
      <c r="R53" s="80" t="str">
        <f>IFERROR(Q53/N53,"-")</f>
        <v>-</v>
      </c>
      <c r="S53" s="79">
        <v>0</v>
      </c>
      <c r="T53" s="79">
        <v>1</v>
      </c>
      <c r="U53" s="80">
        <f>IFERROR(T53/(Q53),"-")</f>
        <v>1</v>
      </c>
      <c r="V53" s="81"/>
      <c r="W53" s="82">
        <v>1</v>
      </c>
      <c r="X53" s="80">
        <f>IF(Q53=0,"-",W53/Q53)</f>
        <v>1</v>
      </c>
      <c r="Y53" s="181">
        <v>5000</v>
      </c>
      <c r="Z53" s="182">
        <f>IFERROR(Y53/Q53,"-")</f>
        <v>5000</v>
      </c>
      <c r="AA53" s="182">
        <f>IFERROR(Y53/W53,"-")</f>
        <v>5000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/>
      <c r="BP53" s="117">
        <f>IF(Q53=0,"",IF(BO53=0,"",(BO53/Q53)))</f>
        <v>0</v>
      </c>
      <c r="BQ53" s="118"/>
      <c r="BR53" s="119" t="str">
        <f>IFERROR(BQ53/BO53,"-")</f>
        <v>-</v>
      </c>
      <c r="BS53" s="120"/>
      <c r="BT53" s="121" t="str">
        <f>IFERROR(BS53/BO53,"-")</f>
        <v>-</v>
      </c>
      <c r="BU53" s="122"/>
      <c r="BV53" s="122"/>
      <c r="BW53" s="122"/>
      <c r="BX53" s="123">
        <v>1</v>
      </c>
      <c r="BY53" s="124">
        <f>IF(Q53=0,"",IF(BX53=0,"",(BX53/Q53)))</f>
        <v>1</v>
      </c>
      <c r="BZ53" s="125">
        <v>1</v>
      </c>
      <c r="CA53" s="126">
        <f>IFERROR(BZ53/BX53,"-")</f>
        <v>1</v>
      </c>
      <c r="CB53" s="127">
        <v>5000</v>
      </c>
      <c r="CC53" s="128">
        <f>IFERROR(CB53/BX53,"-")</f>
        <v>5000</v>
      </c>
      <c r="CD53" s="129">
        <v>1</v>
      </c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1</v>
      </c>
      <c r="CQ53" s="138">
        <v>5000</v>
      </c>
      <c r="CR53" s="138">
        <v>5000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>
        <f>AC54</f>
        <v>0.046153846153846</v>
      </c>
      <c r="B54" s="184" t="s">
        <v>162</v>
      </c>
      <c r="C54" s="184" t="s">
        <v>58</v>
      </c>
      <c r="D54" s="184"/>
      <c r="E54" s="184" t="s">
        <v>150</v>
      </c>
      <c r="F54" s="184" t="s">
        <v>73</v>
      </c>
      <c r="G54" s="184" t="s">
        <v>61</v>
      </c>
      <c r="H54" s="87" t="s">
        <v>94</v>
      </c>
      <c r="I54" s="87" t="s">
        <v>151</v>
      </c>
      <c r="J54" s="87" t="s">
        <v>163</v>
      </c>
      <c r="K54" s="176">
        <v>65000</v>
      </c>
      <c r="L54" s="79">
        <v>6</v>
      </c>
      <c r="M54" s="79">
        <v>0</v>
      </c>
      <c r="N54" s="79">
        <v>12</v>
      </c>
      <c r="O54" s="88">
        <v>1</v>
      </c>
      <c r="P54" s="89">
        <v>0</v>
      </c>
      <c r="Q54" s="90">
        <f>O54+P54</f>
        <v>1</v>
      </c>
      <c r="R54" s="80">
        <f>IFERROR(Q54/N54,"-")</f>
        <v>0.083333333333333</v>
      </c>
      <c r="S54" s="79">
        <v>0</v>
      </c>
      <c r="T54" s="79">
        <v>1</v>
      </c>
      <c r="U54" s="80">
        <f>IFERROR(T54/(Q54),"-")</f>
        <v>1</v>
      </c>
      <c r="V54" s="81">
        <f>IFERROR(K54/SUM(Q54:Q55),"-")</f>
        <v>21666.666666667</v>
      </c>
      <c r="W54" s="82">
        <v>0</v>
      </c>
      <c r="X54" s="80">
        <f>IF(Q54=0,"-",W54/Q54)</f>
        <v>0</v>
      </c>
      <c r="Y54" s="181">
        <v>0</v>
      </c>
      <c r="Z54" s="182">
        <f>IFERROR(Y54/Q54,"-")</f>
        <v>0</v>
      </c>
      <c r="AA54" s="182" t="str">
        <f>IFERROR(Y54/W54,"-")</f>
        <v>-</v>
      </c>
      <c r="AB54" s="176">
        <f>SUM(Y54:Y55)-SUM(K54:K55)</f>
        <v>-62000</v>
      </c>
      <c r="AC54" s="83">
        <f>SUM(Y54:Y55)/SUM(K54:K55)</f>
        <v>0.046153846153846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>
        <v>1</v>
      </c>
      <c r="AO54" s="98">
        <f>IF(Q54=0,"",IF(AN54=0,"",(AN54/Q54)))</f>
        <v>1</v>
      </c>
      <c r="AP54" s="97"/>
      <c r="AQ54" s="99">
        <f>IFERROR(AP54/AN54,"-")</f>
        <v>0</v>
      </c>
      <c r="AR54" s="100"/>
      <c r="AS54" s="101">
        <f>IFERROR(AR54/AN54,"-")</f>
        <v>0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>
        <f>IF(Q54=0,"",IF(BF54=0,"",(BF54/Q54)))</f>
        <v>0</v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/>
      <c r="BP54" s="117">
        <f>IF(Q54=0,"",IF(BO54=0,"",(BO54/Q54)))</f>
        <v>0</v>
      </c>
      <c r="BQ54" s="118"/>
      <c r="BR54" s="119" t="str">
        <f>IFERROR(BQ54/BO54,"-")</f>
        <v>-</v>
      </c>
      <c r="BS54" s="120"/>
      <c r="BT54" s="121" t="str">
        <f>IFERROR(BS54/BO54,"-")</f>
        <v>-</v>
      </c>
      <c r="BU54" s="122"/>
      <c r="BV54" s="122"/>
      <c r="BW54" s="122"/>
      <c r="BX54" s="123"/>
      <c r="BY54" s="124">
        <f>IF(Q54=0,"",IF(BX54=0,"",(BX54/Q54)))</f>
        <v>0</v>
      </c>
      <c r="BZ54" s="125"/>
      <c r="CA54" s="126" t="str">
        <f>IFERROR(BZ54/BX54,"-")</f>
        <v>-</v>
      </c>
      <c r="CB54" s="127"/>
      <c r="CC54" s="128" t="str">
        <f>IFERROR(CB54/BX54,"-")</f>
        <v>-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164</v>
      </c>
      <c r="C55" s="184" t="s">
        <v>58</v>
      </c>
      <c r="D55" s="184"/>
      <c r="E55" s="184" t="s">
        <v>150</v>
      </c>
      <c r="F55" s="184" t="s">
        <v>73</v>
      </c>
      <c r="G55" s="184" t="s">
        <v>59</v>
      </c>
      <c r="H55" s="87"/>
      <c r="I55" s="87"/>
      <c r="J55" s="87"/>
      <c r="K55" s="176"/>
      <c r="L55" s="79">
        <v>16</v>
      </c>
      <c r="M55" s="79">
        <v>11</v>
      </c>
      <c r="N55" s="79">
        <v>5</v>
      </c>
      <c r="O55" s="88">
        <v>2</v>
      </c>
      <c r="P55" s="89">
        <v>0</v>
      </c>
      <c r="Q55" s="90">
        <f>O55+P55</f>
        <v>2</v>
      </c>
      <c r="R55" s="80">
        <f>IFERROR(Q55/N55,"-")</f>
        <v>0.4</v>
      </c>
      <c r="S55" s="79">
        <v>0</v>
      </c>
      <c r="T55" s="79">
        <v>0</v>
      </c>
      <c r="U55" s="80">
        <f>IFERROR(T55/(Q55),"-")</f>
        <v>0</v>
      </c>
      <c r="V55" s="81"/>
      <c r="W55" s="82">
        <v>1</v>
      </c>
      <c r="X55" s="80">
        <f>IF(Q55=0,"-",W55/Q55)</f>
        <v>0.5</v>
      </c>
      <c r="Y55" s="181">
        <v>3000</v>
      </c>
      <c r="Z55" s="182">
        <f>IFERROR(Y55/Q55,"-")</f>
        <v>1500</v>
      </c>
      <c r="AA55" s="182">
        <f>IFERROR(Y55/W55,"-")</f>
        <v>3000</v>
      </c>
      <c r="AB55" s="176"/>
      <c r="AC55" s="83"/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/>
      <c r="BG55" s="110">
        <f>IF(Q55=0,"",IF(BF55=0,"",(BF55/Q55)))</f>
        <v>0</v>
      </c>
      <c r="BH55" s="109"/>
      <c r="BI55" s="111" t="str">
        <f>IFERROR(BH55/BF55,"-")</f>
        <v>-</v>
      </c>
      <c r="BJ55" s="112"/>
      <c r="BK55" s="113" t="str">
        <f>IFERROR(BJ55/BF55,"-")</f>
        <v>-</v>
      </c>
      <c r="BL55" s="114"/>
      <c r="BM55" s="114"/>
      <c r="BN55" s="114"/>
      <c r="BO55" s="116">
        <v>1</v>
      </c>
      <c r="BP55" s="117">
        <f>IF(Q55=0,"",IF(BO55=0,"",(BO55/Q55)))</f>
        <v>0.5</v>
      </c>
      <c r="BQ55" s="118"/>
      <c r="BR55" s="119">
        <f>IFERROR(BQ55/BO55,"-")</f>
        <v>0</v>
      </c>
      <c r="BS55" s="120"/>
      <c r="BT55" s="121">
        <f>IFERROR(BS55/BO55,"-")</f>
        <v>0</v>
      </c>
      <c r="BU55" s="122"/>
      <c r="BV55" s="122"/>
      <c r="BW55" s="122"/>
      <c r="BX55" s="123">
        <v>1</v>
      </c>
      <c r="BY55" s="124">
        <f>IF(Q55=0,"",IF(BX55=0,"",(BX55/Q55)))</f>
        <v>0.5</v>
      </c>
      <c r="BZ55" s="125">
        <v>1</v>
      </c>
      <c r="CA55" s="126">
        <f>IFERROR(BZ55/BX55,"-")</f>
        <v>1</v>
      </c>
      <c r="CB55" s="127">
        <v>3000</v>
      </c>
      <c r="CC55" s="128">
        <f>IFERROR(CB55/BX55,"-")</f>
        <v>3000</v>
      </c>
      <c r="CD55" s="129">
        <v>1</v>
      </c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1</v>
      </c>
      <c r="CQ55" s="138">
        <v>3000</v>
      </c>
      <c r="CR55" s="138">
        <v>3000</v>
      </c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>
        <f>AC56</f>
        <v>2.0923076923077</v>
      </c>
      <c r="B56" s="184" t="s">
        <v>165</v>
      </c>
      <c r="C56" s="184" t="s">
        <v>58</v>
      </c>
      <c r="D56" s="184"/>
      <c r="E56" s="184" t="s">
        <v>150</v>
      </c>
      <c r="F56" s="184" t="s">
        <v>80</v>
      </c>
      <c r="G56" s="184" t="s">
        <v>61</v>
      </c>
      <c r="H56" s="87" t="s">
        <v>105</v>
      </c>
      <c r="I56" s="87" t="s">
        <v>151</v>
      </c>
      <c r="J56" s="87" t="s">
        <v>160</v>
      </c>
      <c r="K56" s="176">
        <v>65000</v>
      </c>
      <c r="L56" s="79">
        <v>4</v>
      </c>
      <c r="M56" s="79">
        <v>0</v>
      </c>
      <c r="N56" s="79">
        <v>12</v>
      </c>
      <c r="O56" s="88">
        <v>3</v>
      </c>
      <c r="P56" s="89">
        <v>0</v>
      </c>
      <c r="Q56" s="90">
        <f>O56+P56</f>
        <v>3</v>
      </c>
      <c r="R56" s="80">
        <f>IFERROR(Q56/N56,"-")</f>
        <v>0.25</v>
      </c>
      <c r="S56" s="79">
        <v>0</v>
      </c>
      <c r="T56" s="79">
        <v>1</v>
      </c>
      <c r="U56" s="80">
        <f>IFERROR(T56/(Q56),"-")</f>
        <v>0.33333333333333</v>
      </c>
      <c r="V56" s="81">
        <f>IFERROR(K56/SUM(Q56:Q57),"-")</f>
        <v>13000</v>
      </c>
      <c r="W56" s="82">
        <v>1</v>
      </c>
      <c r="X56" s="80">
        <f>IF(Q56=0,"-",W56/Q56)</f>
        <v>0.33333333333333</v>
      </c>
      <c r="Y56" s="181">
        <v>3000</v>
      </c>
      <c r="Z56" s="182">
        <f>IFERROR(Y56/Q56,"-")</f>
        <v>1000</v>
      </c>
      <c r="AA56" s="182">
        <f>IFERROR(Y56/W56,"-")</f>
        <v>3000</v>
      </c>
      <c r="AB56" s="176">
        <f>SUM(Y56:Y57)-SUM(K56:K57)</f>
        <v>71000</v>
      </c>
      <c r="AC56" s="83">
        <f>SUM(Y56:Y57)/SUM(K56:K57)</f>
        <v>2.0923076923077</v>
      </c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>
        <v>1</v>
      </c>
      <c r="AO56" s="98">
        <f>IF(Q56=0,"",IF(AN56=0,"",(AN56/Q56)))</f>
        <v>0.33333333333333</v>
      </c>
      <c r="AP56" s="97">
        <v>1</v>
      </c>
      <c r="AQ56" s="99">
        <f>IFERROR(AP56/AN56,"-")</f>
        <v>1</v>
      </c>
      <c r="AR56" s="100">
        <v>3000</v>
      </c>
      <c r="AS56" s="101">
        <f>IFERROR(AR56/AN56,"-")</f>
        <v>3000</v>
      </c>
      <c r="AT56" s="102">
        <v>1</v>
      </c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>
        <v>1</v>
      </c>
      <c r="BG56" s="110">
        <f>IF(Q56=0,"",IF(BF56=0,"",(BF56/Q56)))</f>
        <v>0.33333333333333</v>
      </c>
      <c r="BH56" s="109"/>
      <c r="BI56" s="111">
        <f>IFERROR(BH56/BF56,"-")</f>
        <v>0</v>
      </c>
      <c r="BJ56" s="112"/>
      <c r="BK56" s="113">
        <f>IFERROR(BJ56/BF56,"-")</f>
        <v>0</v>
      </c>
      <c r="BL56" s="114"/>
      <c r="BM56" s="114"/>
      <c r="BN56" s="114"/>
      <c r="BO56" s="116">
        <v>1</v>
      </c>
      <c r="BP56" s="117">
        <f>IF(Q56=0,"",IF(BO56=0,"",(BO56/Q56)))</f>
        <v>0.33333333333333</v>
      </c>
      <c r="BQ56" s="118"/>
      <c r="BR56" s="119">
        <f>IFERROR(BQ56/BO56,"-")</f>
        <v>0</v>
      </c>
      <c r="BS56" s="120"/>
      <c r="BT56" s="121">
        <f>IFERROR(BS56/BO56,"-")</f>
        <v>0</v>
      </c>
      <c r="BU56" s="122"/>
      <c r="BV56" s="122"/>
      <c r="BW56" s="122"/>
      <c r="BX56" s="123"/>
      <c r="BY56" s="124">
        <f>IF(Q56=0,"",IF(BX56=0,"",(BX56/Q56)))</f>
        <v>0</v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1</v>
      </c>
      <c r="CQ56" s="138">
        <v>3000</v>
      </c>
      <c r="CR56" s="138">
        <v>3000</v>
      </c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166</v>
      </c>
      <c r="C57" s="184" t="s">
        <v>58</v>
      </c>
      <c r="D57" s="184"/>
      <c r="E57" s="184" t="s">
        <v>150</v>
      </c>
      <c r="F57" s="184" t="s">
        <v>80</v>
      </c>
      <c r="G57" s="184" t="s">
        <v>59</v>
      </c>
      <c r="H57" s="87"/>
      <c r="I57" s="87"/>
      <c r="J57" s="87"/>
      <c r="K57" s="176"/>
      <c r="L57" s="79">
        <v>32</v>
      </c>
      <c r="M57" s="79">
        <v>15</v>
      </c>
      <c r="N57" s="79">
        <v>9</v>
      </c>
      <c r="O57" s="88">
        <v>2</v>
      </c>
      <c r="P57" s="89">
        <v>0</v>
      </c>
      <c r="Q57" s="90">
        <f>O57+P57</f>
        <v>2</v>
      </c>
      <c r="R57" s="80">
        <f>IFERROR(Q57/N57,"-")</f>
        <v>0.22222222222222</v>
      </c>
      <c r="S57" s="79">
        <v>1</v>
      </c>
      <c r="T57" s="79">
        <v>0</v>
      </c>
      <c r="U57" s="80">
        <f>IFERROR(T57/(Q57),"-")</f>
        <v>0</v>
      </c>
      <c r="V57" s="81"/>
      <c r="W57" s="82">
        <v>1</v>
      </c>
      <c r="X57" s="80">
        <f>IF(Q57=0,"-",W57/Q57)</f>
        <v>0.5</v>
      </c>
      <c r="Y57" s="181">
        <v>133000</v>
      </c>
      <c r="Z57" s="182">
        <f>IFERROR(Y57/Q57,"-")</f>
        <v>66500</v>
      </c>
      <c r="AA57" s="182">
        <f>IFERROR(Y57/W57,"-")</f>
        <v>133000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>
        <f>IF(Q57=0,"",IF(BF57=0,"",(BF57/Q57)))</f>
        <v>0</v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>
        <v>1</v>
      </c>
      <c r="BP57" s="117">
        <f>IF(Q57=0,"",IF(BO57=0,"",(BO57/Q57)))</f>
        <v>0.5</v>
      </c>
      <c r="BQ57" s="118"/>
      <c r="BR57" s="119">
        <f>IFERROR(BQ57/BO57,"-")</f>
        <v>0</v>
      </c>
      <c r="BS57" s="120"/>
      <c r="BT57" s="121">
        <f>IFERROR(BS57/BO57,"-")</f>
        <v>0</v>
      </c>
      <c r="BU57" s="122"/>
      <c r="BV57" s="122"/>
      <c r="BW57" s="122"/>
      <c r="BX57" s="123"/>
      <c r="BY57" s="124">
        <f>IF(Q57=0,"",IF(BX57=0,"",(BX57/Q57)))</f>
        <v>0</v>
      </c>
      <c r="BZ57" s="125"/>
      <c r="CA57" s="126" t="str">
        <f>IFERROR(BZ57/BX57,"-")</f>
        <v>-</v>
      </c>
      <c r="CB57" s="127"/>
      <c r="CC57" s="128" t="str">
        <f>IFERROR(CB57/BX57,"-")</f>
        <v>-</v>
      </c>
      <c r="CD57" s="129"/>
      <c r="CE57" s="129"/>
      <c r="CF57" s="129"/>
      <c r="CG57" s="130">
        <v>1</v>
      </c>
      <c r="CH57" s="131">
        <f>IF(Q57=0,"",IF(CG57=0,"",(CG57/Q57)))</f>
        <v>0.5</v>
      </c>
      <c r="CI57" s="132">
        <v>1</v>
      </c>
      <c r="CJ57" s="133">
        <f>IFERROR(CI57/CG57,"-")</f>
        <v>1</v>
      </c>
      <c r="CK57" s="134">
        <v>133000</v>
      </c>
      <c r="CL57" s="135">
        <f>IFERROR(CK57/CG57,"-")</f>
        <v>133000</v>
      </c>
      <c r="CM57" s="136"/>
      <c r="CN57" s="136"/>
      <c r="CO57" s="136">
        <v>1</v>
      </c>
      <c r="CP57" s="137">
        <v>1</v>
      </c>
      <c r="CQ57" s="138">
        <v>133000</v>
      </c>
      <c r="CR57" s="138">
        <v>133000</v>
      </c>
      <c r="CS57" s="138"/>
      <c r="CT57" s="139" t="str">
        <f>IF(AND(CR57=0,CS57=0),"",IF(AND(CR57&lt;=100000,CS57&lt;=100000),"",IF(CR57/CQ57&gt;0.7,"男高",IF(CS57/CQ57&gt;0.7,"女高",""))))</f>
        <v>男高</v>
      </c>
    </row>
    <row r="58" spans="1:99">
      <c r="A58" s="78">
        <f>AC58</f>
        <v>0</v>
      </c>
      <c r="B58" s="184" t="s">
        <v>167</v>
      </c>
      <c r="C58" s="184" t="s">
        <v>58</v>
      </c>
      <c r="D58" s="184"/>
      <c r="E58" s="184" t="s">
        <v>150</v>
      </c>
      <c r="F58" s="184" t="s">
        <v>132</v>
      </c>
      <c r="G58" s="184" t="s">
        <v>61</v>
      </c>
      <c r="H58" s="87" t="s">
        <v>105</v>
      </c>
      <c r="I58" s="87" t="s">
        <v>151</v>
      </c>
      <c r="J58" s="87" t="s">
        <v>163</v>
      </c>
      <c r="K58" s="176">
        <v>65000</v>
      </c>
      <c r="L58" s="79">
        <v>4</v>
      </c>
      <c r="M58" s="79">
        <v>0</v>
      </c>
      <c r="N58" s="79">
        <v>10</v>
      </c>
      <c r="O58" s="88">
        <v>3</v>
      </c>
      <c r="P58" s="89">
        <v>0</v>
      </c>
      <c r="Q58" s="90">
        <f>O58+P58</f>
        <v>3</v>
      </c>
      <c r="R58" s="80">
        <f>IFERROR(Q58/N58,"-")</f>
        <v>0.3</v>
      </c>
      <c r="S58" s="79">
        <v>0</v>
      </c>
      <c r="T58" s="79">
        <v>2</v>
      </c>
      <c r="U58" s="80">
        <f>IFERROR(T58/(Q58),"-")</f>
        <v>0.66666666666667</v>
      </c>
      <c r="V58" s="81">
        <f>IFERROR(K58/SUM(Q58:Q59),"-")</f>
        <v>13000</v>
      </c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>
        <f>SUM(Y58:Y59)-SUM(K58:K59)</f>
        <v>-65000</v>
      </c>
      <c r="AC58" s="83">
        <f>SUM(Y58:Y59)/SUM(K58:K59)</f>
        <v>0</v>
      </c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>
        <v>2</v>
      </c>
      <c r="BG58" s="110">
        <f>IF(Q58=0,"",IF(BF58=0,"",(BF58/Q58)))</f>
        <v>0.66666666666667</v>
      </c>
      <c r="BH58" s="109"/>
      <c r="BI58" s="111">
        <f>IFERROR(BH58/BF58,"-")</f>
        <v>0</v>
      </c>
      <c r="BJ58" s="112"/>
      <c r="BK58" s="113">
        <f>IFERROR(BJ58/BF58,"-")</f>
        <v>0</v>
      </c>
      <c r="BL58" s="114"/>
      <c r="BM58" s="114"/>
      <c r="BN58" s="114"/>
      <c r="BO58" s="116">
        <v>1</v>
      </c>
      <c r="BP58" s="117">
        <f>IF(Q58=0,"",IF(BO58=0,"",(BO58/Q58)))</f>
        <v>0.33333333333333</v>
      </c>
      <c r="BQ58" s="118"/>
      <c r="BR58" s="119">
        <f>IFERROR(BQ58/BO58,"-")</f>
        <v>0</v>
      </c>
      <c r="BS58" s="120"/>
      <c r="BT58" s="121">
        <f>IFERROR(BS58/BO58,"-")</f>
        <v>0</v>
      </c>
      <c r="BU58" s="122"/>
      <c r="BV58" s="122"/>
      <c r="BW58" s="122"/>
      <c r="BX58" s="123"/>
      <c r="BY58" s="124">
        <f>IF(Q58=0,"",IF(BX58=0,"",(BX58/Q58)))</f>
        <v>0</v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168</v>
      </c>
      <c r="C59" s="184" t="s">
        <v>58</v>
      </c>
      <c r="D59" s="184"/>
      <c r="E59" s="184" t="s">
        <v>150</v>
      </c>
      <c r="F59" s="184" t="s">
        <v>132</v>
      </c>
      <c r="G59" s="184" t="s">
        <v>59</v>
      </c>
      <c r="H59" s="87"/>
      <c r="I59" s="87"/>
      <c r="J59" s="87"/>
      <c r="K59" s="176"/>
      <c r="L59" s="79">
        <v>21</v>
      </c>
      <c r="M59" s="79">
        <v>12</v>
      </c>
      <c r="N59" s="79">
        <v>15</v>
      </c>
      <c r="O59" s="88">
        <v>2</v>
      </c>
      <c r="P59" s="89">
        <v>0</v>
      </c>
      <c r="Q59" s="90">
        <f>O59+P59</f>
        <v>2</v>
      </c>
      <c r="R59" s="80">
        <f>IFERROR(Q59/N59,"-")</f>
        <v>0.13333333333333</v>
      </c>
      <c r="S59" s="79">
        <v>0</v>
      </c>
      <c r="T59" s="79">
        <v>0</v>
      </c>
      <c r="U59" s="80">
        <f>IFERROR(T59/(Q59),"-")</f>
        <v>0</v>
      </c>
      <c r="V59" s="81"/>
      <c r="W59" s="82">
        <v>0</v>
      </c>
      <c r="X59" s="80">
        <f>IF(Q59=0,"-",W59/Q59)</f>
        <v>0</v>
      </c>
      <c r="Y59" s="181">
        <v>0</v>
      </c>
      <c r="Z59" s="182">
        <f>IFERROR(Y59/Q59,"-")</f>
        <v>0</v>
      </c>
      <c r="AA59" s="182" t="str">
        <f>IFERROR(Y59/W59,"-")</f>
        <v>-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>
        <v>1</v>
      </c>
      <c r="BG59" s="110">
        <f>IF(Q59=0,"",IF(BF59=0,"",(BF59/Q59)))</f>
        <v>0.5</v>
      </c>
      <c r="BH59" s="109"/>
      <c r="BI59" s="111">
        <f>IFERROR(BH59/BF59,"-")</f>
        <v>0</v>
      </c>
      <c r="BJ59" s="112"/>
      <c r="BK59" s="113">
        <f>IFERROR(BJ59/BF59,"-")</f>
        <v>0</v>
      </c>
      <c r="BL59" s="114"/>
      <c r="BM59" s="114"/>
      <c r="BN59" s="114"/>
      <c r="BO59" s="116">
        <v>1</v>
      </c>
      <c r="BP59" s="117">
        <f>IF(Q59=0,"",IF(BO59=0,"",(BO59/Q59)))</f>
        <v>0.5</v>
      </c>
      <c r="BQ59" s="118"/>
      <c r="BR59" s="119">
        <f>IFERROR(BQ59/BO59,"-")</f>
        <v>0</v>
      </c>
      <c r="BS59" s="120"/>
      <c r="BT59" s="121">
        <f>IFERROR(BS59/BO59,"-")</f>
        <v>0</v>
      </c>
      <c r="BU59" s="122"/>
      <c r="BV59" s="122"/>
      <c r="BW59" s="122"/>
      <c r="BX59" s="123"/>
      <c r="BY59" s="124">
        <f>IF(Q59=0,"",IF(BX59=0,"",(BX59/Q59)))</f>
        <v>0</v>
      </c>
      <c r="BZ59" s="125"/>
      <c r="CA59" s="126" t="str">
        <f>IFERROR(BZ59/BX59,"-")</f>
        <v>-</v>
      </c>
      <c r="CB59" s="127"/>
      <c r="CC59" s="128" t="str">
        <f>IFERROR(CB59/BX59,"-")</f>
        <v>-</v>
      </c>
      <c r="CD59" s="129"/>
      <c r="CE59" s="129"/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0</v>
      </c>
      <c r="CQ59" s="138">
        <v>0</v>
      </c>
      <c r="CR59" s="138"/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>
        <f>AC60</f>
        <v>0.13846153846154</v>
      </c>
      <c r="B60" s="184" t="s">
        <v>169</v>
      </c>
      <c r="C60" s="184" t="s">
        <v>58</v>
      </c>
      <c r="D60" s="184"/>
      <c r="E60" s="184" t="s">
        <v>150</v>
      </c>
      <c r="F60" s="184" t="s">
        <v>84</v>
      </c>
      <c r="G60" s="184" t="s">
        <v>61</v>
      </c>
      <c r="H60" s="87" t="s">
        <v>128</v>
      </c>
      <c r="I60" s="87" t="s">
        <v>151</v>
      </c>
      <c r="J60" s="185" t="s">
        <v>138</v>
      </c>
      <c r="K60" s="176">
        <v>65000</v>
      </c>
      <c r="L60" s="79">
        <v>8</v>
      </c>
      <c r="M60" s="79">
        <v>0</v>
      </c>
      <c r="N60" s="79">
        <v>24</v>
      </c>
      <c r="O60" s="88">
        <v>6</v>
      </c>
      <c r="P60" s="89">
        <v>0</v>
      </c>
      <c r="Q60" s="90">
        <f>O60+P60</f>
        <v>6</v>
      </c>
      <c r="R60" s="80">
        <f>IFERROR(Q60/N60,"-")</f>
        <v>0.25</v>
      </c>
      <c r="S60" s="79">
        <v>0</v>
      </c>
      <c r="T60" s="79">
        <v>2</v>
      </c>
      <c r="U60" s="80">
        <f>IFERROR(T60/(Q60),"-")</f>
        <v>0.33333333333333</v>
      </c>
      <c r="V60" s="81">
        <f>IFERROR(K60/SUM(Q60:Q61),"-")</f>
        <v>8125</v>
      </c>
      <c r="W60" s="82">
        <v>2</v>
      </c>
      <c r="X60" s="80">
        <f>IF(Q60=0,"-",W60/Q60)</f>
        <v>0.33333333333333</v>
      </c>
      <c r="Y60" s="181">
        <v>9000</v>
      </c>
      <c r="Z60" s="182">
        <f>IFERROR(Y60/Q60,"-")</f>
        <v>1500</v>
      </c>
      <c r="AA60" s="182">
        <f>IFERROR(Y60/W60,"-")</f>
        <v>4500</v>
      </c>
      <c r="AB60" s="176">
        <f>SUM(Y60:Y61)-SUM(K60:K61)</f>
        <v>-56000</v>
      </c>
      <c r="AC60" s="83">
        <f>SUM(Y60:Y61)/SUM(K60:K61)</f>
        <v>0.13846153846154</v>
      </c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>
        <v>1</v>
      </c>
      <c r="BG60" s="110">
        <f>IF(Q60=0,"",IF(BF60=0,"",(BF60/Q60)))</f>
        <v>0.16666666666667</v>
      </c>
      <c r="BH60" s="109"/>
      <c r="BI60" s="111">
        <f>IFERROR(BH60/BF60,"-")</f>
        <v>0</v>
      </c>
      <c r="BJ60" s="112"/>
      <c r="BK60" s="113">
        <f>IFERROR(BJ60/BF60,"-")</f>
        <v>0</v>
      </c>
      <c r="BL60" s="114"/>
      <c r="BM60" s="114"/>
      <c r="BN60" s="114"/>
      <c r="BO60" s="116">
        <v>4</v>
      </c>
      <c r="BP60" s="117">
        <f>IF(Q60=0,"",IF(BO60=0,"",(BO60/Q60)))</f>
        <v>0.66666666666667</v>
      </c>
      <c r="BQ60" s="118">
        <v>2</v>
      </c>
      <c r="BR60" s="119">
        <f>IFERROR(BQ60/BO60,"-")</f>
        <v>0.5</v>
      </c>
      <c r="BS60" s="120">
        <v>9000</v>
      </c>
      <c r="BT60" s="121">
        <f>IFERROR(BS60/BO60,"-")</f>
        <v>2250</v>
      </c>
      <c r="BU60" s="122">
        <v>1</v>
      </c>
      <c r="BV60" s="122">
        <v>1</v>
      </c>
      <c r="BW60" s="122"/>
      <c r="BX60" s="123">
        <v>1</v>
      </c>
      <c r="BY60" s="124">
        <f>IF(Q60=0,"",IF(BX60=0,"",(BX60/Q60)))</f>
        <v>0.16666666666667</v>
      </c>
      <c r="BZ60" s="125"/>
      <c r="CA60" s="126">
        <f>IFERROR(BZ60/BX60,"-")</f>
        <v>0</v>
      </c>
      <c r="CB60" s="127"/>
      <c r="CC60" s="128">
        <f>IFERROR(CB60/BX60,"-")</f>
        <v>0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2</v>
      </c>
      <c r="CQ60" s="138">
        <v>9000</v>
      </c>
      <c r="CR60" s="138">
        <v>6000</v>
      </c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170</v>
      </c>
      <c r="C61" s="184" t="s">
        <v>58</v>
      </c>
      <c r="D61" s="184"/>
      <c r="E61" s="184" t="s">
        <v>150</v>
      </c>
      <c r="F61" s="184" t="s">
        <v>84</v>
      </c>
      <c r="G61" s="184" t="s">
        <v>59</v>
      </c>
      <c r="H61" s="87"/>
      <c r="I61" s="87"/>
      <c r="J61" s="87"/>
      <c r="K61" s="176"/>
      <c r="L61" s="79">
        <v>17</v>
      </c>
      <c r="M61" s="79">
        <v>12</v>
      </c>
      <c r="N61" s="79">
        <v>18</v>
      </c>
      <c r="O61" s="88">
        <v>2</v>
      </c>
      <c r="P61" s="89">
        <v>0</v>
      </c>
      <c r="Q61" s="90">
        <f>O61+P61</f>
        <v>2</v>
      </c>
      <c r="R61" s="80">
        <f>IFERROR(Q61/N61,"-")</f>
        <v>0.11111111111111</v>
      </c>
      <c r="S61" s="79">
        <v>0</v>
      </c>
      <c r="T61" s="79">
        <v>0</v>
      </c>
      <c r="U61" s="80">
        <f>IFERROR(T61/(Q61),"-")</f>
        <v>0</v>
      </c>
      <c r="V61" s="81"/>
      <c r="W61" s="82">
        <v>0</v>
      </c>
      <c r="X61" s="80">
        <f>IF(Q61=0,"-",W61/Q61)</f>
        <v>0</v>
      </c>
      <c r="Y61" s="181">
        <v>0</v>
      </c>
      <c r="Z61" s="182">
        <f>IFERROR(Y61/Q61,"-")</f>
        <v>0</v>
      </c>
      <c r="AA61" s="182" t="str">
        <f>IFERROR(Y61/W61,"-")</f>
        <v>-</v>
      </c>
      <c r="AB61" s="176"/>
      <c r="AC61" s="83"/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>
        <f>IF(Q61=0,"",IF(BF61=0,"",(BF61/Q61)))</f>
        <v>0</v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>
        <v>1</v>
      </c>
      <c r="BP61" s="117">
        <f>IF(Q61=0,"",IF(BO61=0,"",(BO61/Q61)))</f>
        <v>0.5</v>
      </c>
      <c r="BQ61" s="118"/>
      <c r="BR61" s="119">
        <f>IFERROR(BQ61/BO61,"-")</f>
        <v>0</v>
      </c>
      <c r="BS61" s="120"/>
      <c r="BT61" s="121">
        <f>IFERROR(BS61/BO61,"-")</f>
        <v>0</v>
      </c>
      <c r="BU61" s="122"/>
      <c r="BV61" s="122"/>
      <c r="BW61" s="122"/>
      <c r="BX61" s="123">
        <v>1</v>
      </c>
      <c r="BY61" s="124">
        <f>IF(Q61=0,"",IF(BX61=0,"",(BX61/Q61)))</f>
        <v>0.5</v>
      </c>
      <c r="BZ61" s="125"/>
      <c r="CA61" s="126">
        <f>IFERROR(BZ61/BX61,"-")</f>
        <v>0</v>
      </c>
      <c r="CB61" s="127"/>
      <c r="CC61" s="128">
        <f>IFERROR(CB61/BX61,"-")</f>
        <v>0</v>
      </c>
      <c r="CD61" s="129"/>
      <c r="CE61" s="129"/>
      <c r="CF61" s="129"/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>
        <f>AC62</f>
        <v>0.076923076923077</v>
      </c>
      <c r="B62" s="184" t="s">
        <v>171</v>
      </c>
      <c r="C62" s="184" t="s">
        <v>58</v>
      </c>
      <c r="D62" s="184"/>
      <c r="E62" s="184" t="s">
        <v>150</v>
      </c>
      <c r="F62" s="184" t="s">
        <v>89</v>
      </c>
      <c r="G62" s="184" t="s">
        <v>61</v>
      </c>
      <c r="H62" s="87" t="s">
        <v>128</v>
      </c>
      <c r="I62" s="87" t="s">
        <v>151</v>
      </c>
      <c r="J62" s="186" t="s">
        <v>118</v>
      </c>
      <c r="K62" s="176">
        <v>65000</v>
      </c>
      <c r="L62" s="79">
        <v>8</v>
      </c>
      <c r="M62" s="79">
        <v>0</v>
      </c>
      <c r="N62" s="79">
        <v>21</v>
      </c>
      <c r="O62" s="88">
        <v>4</v>
      </c>
      <c r="P62" s="89">
        <v>0</v>
      </c>
      <c r="Q62" s="90">
        <f>O62+P62</f>
        <v>4</v>
      </c>
      <c r="R62" s="80">
        <f>IFERROR(Q62/N62,"-")</f>
        <v>0.19047619047619</v>
      </c>
      <c r="S62" s="79">
        <v>0</v>
      </c>
      <c r="T62" s="79">
        <v>1</v>
      </c>
      <c r="U62" s="80">
        <f>IFERROR(T62/(Q62),"-")</f>
        <v>0.25</v>
      </c>
      <c r="V62" s="81">
        <f>IFERROR(K62/SUM(Q62:Q63),"-")</f>
        <v>16250</v>
      </c>
      <c r="W62" s="82">
        <v>1</v>
      </c>
      <c r="X62" s="80">
        <f>IF(Q62=0,"-",W62/Q62)</f>
        <v>0.25</v>
      </c>
      <c r="Y62" s="181">
        <v>5000</v>
      </c>
      <c r="Z62" s="182">
        <f>IFERROR(Y62/Q62,"-")</f>
        <v>1250</v>
      </c>
      <c r="AA62" s="182">
        <f>IFERROR(Y62/W62,"-")</f>
        <v>5000</v>
      </c>
      <c r="AB62" s="176">
        <f>SUM(Y62:Y63)-SUM(K62:K63)</f>
        <v>-60000</v>
      </c>
      <c r="AC62" s="83">
        <f>SUM(Y62:Y63)/SUM(K62:K63)</f>
        <v>0.076923076923077</v>
      </c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>
        <v>1</v>
      </c>
      <c r="BG62" s="110">
        <f>IF(Q62=0,"",IF(BF62=0,"",(BF62/Q62)))</f>
        <v>0.25</v>
      </c>
      <c r="BH62" s="109"/>
      <c r="BI62" s="111">
        <f>IFERROR(BH62/BF62,"-")</f>
        <v>0</v>
      </c>
      <c r="BJ62" s="112"/>
      <c r="BK62" s="113">
        <f>IFERROR(BJ62/BF62,"-")</f>
        <v>0</v>
      </c>
      <c r="BL62" s="114"/>
      <c r="BM62" s="114"/>
      <c r="BN62" s="114"/>
      <c r="BO62" s="116">
        <v>3</v>
      </c>
      <c r="BP62" s="117">
        <f>IF(Q62=0,"",IF(BO62=0,"",(BO62/Q62)))</f>
        <v>0.75</v>
      </c>
      <c r="BQ62" s="118">
        <v>1</v>
      </c>
      <c r="BR62" s="119">
        <f>IFERROR(BQ62/BO62,"-")</f>
        <v>0.33333333333333</v>
      </c>
      <c r="BS62" s="120">
        <v>5000</v>
      </c>
      <c r="BT62" s="121">
        <f>IFERROR(BS62/BO62,"-")</f>
        <v>1666.6666666667</v>
      </c>
      <c r="BU62" s="122">
        <v>1</v>
      </c>
      <c r="BV62" s="122"/>
      <c r="BW62" s="122"/>
      <c r="BX62" s="123"/>
      <c r="BY62" s="124">
        <f>IF(Q62=0,"",IF(BX62=0,"",(BX62/Q62)))</f>
        <v>0</v>
      </c>
      <c r="BZ62" s="125"/>
      <c r="CA62" s="126" t="str">
        <f>IFERROR(BZ62/BX62,"-")</f>
        <v>-</v>
      </c>
      <c r="CB62" s="127"/>
      <c r="CC62" s="128" t="str">
        <f>IFERROR(CB62/BX62,"-")</f>
        <v>-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1</v>
      </c>
      <c r="CQ62" s="138">
        <v>5000</v>
      </c>
      <c r="CR62" s="138">
        <v>5000</v>
      </c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172</v>
      </c>
      <c r="C63" s="184" t="s">
        <v>58</v>
      </c>
      <c r="D63" s="184"/>
      <c r="E63" s="184" t="s">
        <v>150</v>
      </c>
      <c r="F63" s="184" t="s">
        <v>89</v>
      </c>
      <c r="G63" s="184" t="s">
        <v>59</v>
      </c>
      <c r="H63" s="87"/>
      <c r="I63" s="87"/>
      <c r="J63" s="87"/>
      <c r="K63" s="176"/>
      <c r="L63" s="79">
        <v>11</v>
      </c>
      <c r="M63" s="79">
        <v>4</v>
      </c>
      <c r="N63" s="79">
        <v>0</v>
      </c>
      <c r="O63" s="88">
        <v>0</v>
      </c>
      <c r="P63" s="89">
        <v>0</v>
      </c>
      <c r="Q63" s="90">
        <f>O63+P63</f>
        <v>0</v>
      </c>
      <c r="R63" s="80" t="str">
        <f>IFERROR(Q63/N63,"-")</f>
        <v>-</v>
      </c>
      <c r="S63" s="79">
        <v>0</v>
      </c>
      <c r="T63" s="79">
        <v>0</v>
      </c>
      <c r="U63" s="80" t="str">
        <f>IFERROR(T63/(Q63),"-")</f>
        <v>-</v>
      </c>
      <c r="V63" s="81"/>
      <c r="W63" s="82">
        <v>0</v>
      </c>
      <c r="X63" s="80" t="str">
        <f>IF(Q63=0,"-",W63/Q63)</f>
        <v>-</v>
      </c>
      <c r="Y63" s="181">
        <v>0</v>
      </c>
      <c r="Z63" s="182" t="str">
        <f>IFERROR(Y63/Q63,"-")</f>
        <v>-</v>
      </c>
      <c r="AA63" s="182" t="str">
        <f>IFERROR(Y63/W63,"-")</f>
        <v>-</v>
      </c>
      <c r="AB63" s="176"/>
      <c r="AC63" s="83"/>
      <c r="AD63" s="77"/>
      <c r="AE63" s="91"/>
      <c r="AF63" s="92" t="str">
        <f>IF(Q63=0,"",IF(AE63=0,"",(AE63/Q63)))</f>
        <v/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 t="str">
        <f>IF(Q63=0,"",IF(AN63=0,"",(AN63/Q63)))</f>
        <v/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 t="str">
        <f>IF(Q63=0,"",IF(AW63=0,"",(AW63/Q63)))</f>
        <v/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/>
      <c r="BG63" s="110" t="str">
        <f>IF(Q63=0,"",IF(BF63=0,"",(BF63/Q63)))</f>
        <v/>
      </c>
      <c r="BH63" s="109"/>
      <c r="BI63" s="111" t="str">
        <f>IFERROR(BH63/BF63,"-")</f>
        <v>-</v>
      </c>
      <c r="BJ63" s="112"/>
      <c r="BK63" s="113" t="str">
        <f>IFERROR(BJ63/BF63,"-")</f>
        <v>-</v>
      </c>
      <c r="BL63" s="114"/>
      <c r="BM63" s="114"/>
      <c r="BN63" s="114"/>
      <c r="BO63" s="116"/>
      <c r="BP63" s="117" t="str">
        <f>IF(Q63=0,"",IF(BO63=0,"",(BO63/Q63)))</f>
        <v/>
      </c>
      <c r="BQ63" s="118"/>
      <c r="BR63" s="119" t="str">
        <f>IFERROR(BQ63/BO63,"-")</f>
        <v>-</v>
      </c>
      <c r="BS63" s="120"/>
      <c r="BT63" s="121" t="str">
        <f>IFERROR(BS63/BO63,"-")</f>
        <v>-</v>
      </c>
      <c r="BU63" s="122"/>
      <c r="BV63" s="122"/>
      <c r="BW63" s="122"/>
      <c r="BX63" s="123"/>
      <c r="BY63" s="124" t="str">
        <f>IF(Q63=0,"",IF(BX63=0,"",(BX63/Q63)))</f>
        <v/>
      </c>
      <c r="BZ63" s="125"/>
      <c r="CA63" s="126" t="str">
        <f>IFERROR(BZ63/BX63,"-")</f>
        <v>-</v>
      </c>
      <c r="CB63" s="127"/>
      <c r="CC63" s="128" t="str">
        <f>IFERROR(CB63/BX63,"-")</f>
        <v>-</v>
      </c>
      <c r="CD63" s="129"/>
      <c r="CE63" s="129"/>
      <c r="CF63" s="129"/>
      <c r="CG63" s="130"/>
      <c r="CH63" s="131" t="str">
        <f>IF(Q63=0,"",IF(CG63=0,"",(CG63/Q63)))</f>
        <v/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0</v>
      </c>
      <c r="CQ63" s="138">
        <v>0</v>
      </c>
      <c r="CR63" s="138"/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>
        <f>AC64</f>
        <v>0.06</v>
      </c>
      <c r="B64" s="184" t="s">
        <v>173</v>
      </c>
      <c r="C64" s="184" t="s">
        <v>58</v>
      </c>
      <c r="D64" s="184"/>
      <c r="E64" s="184" t="s">
        <v>59</v>
      </c>
      <c r="F64" s="184" t="s">
        <v>60</v>
      </c>
      <c r="G64" s="184" t="s">
        <v>61</v>
      </c>
      <c r="H64" s="87" t="s">
        <v>116</v>
      </c>
      <c r="I64" s="87" t="s">
        <v>174</v>
      </c>
      <c r="J64" s="186" t="s">
        <v>175</v>
      </c>
      <c r="K64" s="176">
        <v>50000</v>
      </c>
      <c r="L64" s="79">
        <v>4</v>
      </c>
      <c r="M64" s="79">
        <v>0</v>
      </c>
      <c r="N64" s="79">
        <v>18</v>
      </c>
      <c r="O64" s="88">
        <v>1</v>
      </c>
      <c r="P64" s="89">
        <v>0</v>
      </c>
      <c r="Q64" s="90">
        <f>O64+P64</f>
        <v>1</v>
      </c>
      <c r="R64" s="80">
        <f>IFERROR(Q64/N64,"-")</f>
        <v>0.055555555555556</v>
      </c>
      <c r="S64" s="79">
        <v>0</v>
      </c>
      <c r="T64" s="79">
        <v>1</v>
      </c>
      <c r="U64" s="80">
        <f>IFERROR(T64/(Q64),"-")</f>
        <v>1</v>
      </c>
      <c r="V64" s="81">
        <f>IFERROR(K64/SUM(Q64:Q65),"-")</f>
        <v>12500</v>
      </c>
      <c r="W64" s="82">
        <v>1</v>
      </c>
      <c r="X64" s="80">
        <f>IF(Q64=0,"-",W64/Q64)</f>
        <v>1</v>
      </c>
      <c r="Y64" s="181">
        <v>3000</v>
      </c>
      <c r="Z64" s="182">
        <f>IFERROR(Y64/Q64,"-")</f>
        <v>3000</v>
      </c>
      <c r="AA64" s="182">
        <f>IFERROR(Y64/W64,"-")</f>
        <v>3000</v>
      </c>
      <c r="AB64" s="176">
        <f>SUM(Y64:Y65)-SUM(K64:K65)</f>
        <v>-47000</v>
      </c>
      <c r="AC64" s="83">
        <f>SUM(Y64:Y65)/SUM(K64:K65)</f>
        <v>0.06</v>
      </c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>
        <v>1</v>
      </c>
      <c r="BG64" s="110">
        <f>IF(Q64=0,"",IF(BF64=0,"",(BF64/Q64)))</f>
        <v>1</v>
      </c>
      <c r="BH64" s="109">
        <v>1</v>
      </c>
      <c r="BI64" s="111">
        <f>IFERROR(BH64/BF64,"-")</f>
        <v>1</v>
      </c>
      <c r="BJ64" s="112">
        <v>3000</v>
      </c>
      <c r="BK64" s="113">
        <f>IFERROR(BJ64/BF64,"-")</f>
        <v>3000</v>
      </c>
      <c r="BL64" s="114">
        <v>1</v>
      </c>
      <c r="BM64" s="114"/>
      <c r="BN64" s="114"/>
      <c r="BO64" s="116"/>
      <c r="BP64" s="117">
        <f>IF(Q64=0,"",IF(BO64=0,"",(BO64/Q64)))</f>
        <v>0</v>
      </c>
      <c r="BQ64" s="118"/>
      <c r="BR64" s="119" t="str">
        <f>IFERROR(BQ64/BO64,"-")</f>
        <v>-</v>
      </c>
      <c r="BS64" s="120"/>
      <c r="BT64" s="121" t="str">
        <f>IFERROR(BS64/BO64,"-")</f>
        <v>-</v>
      </c>
      <c r="BU64" s="122"/>
      <c r="BV64" s="122"/>
      <c r="BW64" s="122"/>
      <c r="BX64" s="123"/>
      <c r="BY64" s="124">
        <f>IF(Q64=0,"",IF(BX64=0,"",(BX64/Q64)))</f>
        <v>0</v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1</v>
      </c>
      <c r="CQ64" s="138">
        <v>3000</v>
      </c>
      <c r="CR64" s="138">
        <v>3000</v>
      </c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176</v>
      </c>
      <c r="C65" s="184" t="s">
        <v>58</v>
      </c>
      <c r="D65" s="184"/>
      <c r="E65" s="184" t="s">
        <v>59</v>
      </c>
      <c r="F65" s="184" t="s">
        <v>60</v>
      </c>
      <c r="G65" s="184" t="s">
        <v>59</v>
      </c>
      <c r="H65" s="87"/>
      <c r="I65" s="87"/>
      <c r="J65" s="87"/>
      <c r="K65" s="176"/>
      <c r="L65" s="79">
        <v>14</v>
      </c>
      <c r="M65" s="79">
        <v>9</v>
      </c>
      <c r="N65" s="79">
        <v>3</v>
      </c>
      <c r="O65" s="88">
        <v>3</v>
      </c>
      <c r="P65" s="89">
        <v>0</v>
      </c>
      <c r="Q65" s="90">
        <f>O65+P65</f>
        <v>3</v>
      </c>
      <c r="R65" s="80">
        <f>IFERROR(Q65/N65,"-")</f>
        <v>1</v>
      </c>
      <c r="S65" s="79">
        <v>0</v>
      </c>
      <c r="T65" s="79">
        <v>0</v>
      </c>
      <c r="U65" s="80">
        <f>IFERROR(T65/(Q65),"-")</f>
        <v>0</v>
      </c>
      <c r="V65" s="81"/>
      <c r="W65" s="82">
        <v>0</v>
      </c>
      <c r="X65" s="80">
        <f>IF(Q65=0,"-",W65/Q65)</f>
        <v>0</v>
      </c>
      <c r="Y65" s="181">
        <v>0</v>
      </c>
      <c r="Z65" s="182">
        <f>IFERROR(Y65/Q65,"-")</f>
        <v>0</v>
      </c>
      <c r="AA65" s="182" t="str">
        <f>IFERROR(Y65/W65,"-")</f>
        <v>-</v>
      </c>
      <c r="AB65" s="176"/>
      <c r="AC65" s="83"/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>
        <f>IF(Q65=0,"",IF(AW65=0,"",(AW65/Q65)))</f>
        <v>0</v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/>
      <c r="BG65" s="110">
        <f>IF(Q65=0,"",IF(BF65=0,"",(BF65/Q65)))</f>
        <v>0</v>
      </c>
      <c r="BH65" s="109"/>
      <c r="BI65" s="111" t="str">
        <f>IFERROR(BH65/BF65,"-")</f>
        <v>-</v>
      </c>
      <c r="BJ65" s="112"/>
      <c r="BK65" s="113" t="str">
        <f>IFERROR(BJ65/BF65,"-")</f>
        <v>-</v>
      </c>
      <c r="BL65" s="114"/>
      <c r="BM65" s="114"/>
      <c r="BN65" s="114"/>
      <c r="BO65" s="116">
        <v>3</v>
      </c>
      <c r="BP65" s="117">
        <f>IF(Q65=0,"",IF(BO65=0,"",(BO65/Q65)))</f>
        <v>1</v>
      </c>
      <c r="BQ65" s="118"/>
      <c r="BR65" s="119">
        <f>IFERROR(BQ65/BO65,"-")</f>
        <v>0</v>
      </c>
      <c r="BS65" s="120"/>
      <c r="BT65" s="121">
        <f>IFERROR(BS65/BO65,"-")</f>
        <v>0</v>
      </c>
      <c r="BU65" s="122"/>
      <c r="BV65" s="122"/>
      <c r="BW65" s="122"/>
      <c r="BX65" s="123"/>
      <c r="BY65" s="124">
        <f>IF(Q65=0,"",IF(BX65=0,"",(BX65/Q65)))</f>
        <v>0</v>
      </c>
      <c r="BZ65" s="125"/>
      <c r="CA65" s="126" t="str">
        <f>IFERROR(BZ65/BX65,"-")</f>
        <v>-</v>
      </c>
      <c r="CB65" s="127"/>
      <c r="CC65" s="128" t="str">
        <f>IFERROR(CB65/BX65,"-")</f>
        <v>-</v>
      </c>
      <c r="CD65" s="129"/>
      <c r="CE65" s="129"/>
      <c r="CF65" s="129"/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0</v>
      </c>
      <c r="CQ65" s="138">
        <v>0</v>
      </c>
      <c r="CR65" s="138"/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>
        <f>AC66</f>
        <v>0.2</v>
      </c>
      <c r="B66" s="184" t="s">
        <v>177</v>
      </c>
      <c r="C66" s="184" t="s">
        <v>58</v>
      </c>
      <c r="D66" s="184"/>
      <c r="E66" s="184" t="s">
        <v>59</v>
      </c>
      <c r="F66" s="184" t="s">
        <v>66</v>
      </c>
      <c r="G66" s="184" t="s">
        <v>61</v>
      </c>
      <c r="H66" s="87" t="s">
        <v>116</v>
      </c>
      <c r="I66" s="87" t="s">
        <v>174</v>
      </c>
      <c r="J66" s="87" t="s">
        <v>178</v>
      </c>
      <c r="K66" s="176">
        <v>50000</v>
      </c>
      <c r="L66" s="79">
        <v>5</v>
      </c>
      <c r="M66" s="79">
        <v>0</v>
      </c>
      <c r="N66" s="79">
        <v>28</v>
      </c>
      <c r="O66" s="88">
        <v>3</v>
      </c>
      <c r="P66" s="89">
        <v>0</v>
      </c>
      <c r="Q66" s="90">
        <f>O66+P66</f>
        <v>3</v>
      </c>
      <c r="R66" s="80">
        <f>IFERROR(Q66/N66,"-")</f>
        <v>0.10714285714286</v>
      </c>
      <c r="S66" s="79">
        <v>0</v>
      </c>
      <c r="T66" s="79">
        <v>2</v>
      </c>
      <c r="U66" s="80">
        <f>IFERROR(T66/(Q66),"-")</f>
        <v>0.66666666666667</v>
      </c>
      <c r="V66" s="81">
        <f>IFERROR(K66/SUM(Q66:Q67),"-")</f>
        <v>12500</v>
      </c>
      <c r="W66" s="82">
        <v>1</v>
      </c>
      <c r="X66" s="80">
        <f>IF(Q66=0,"-",W66/Q66)</f>
        <v>0.33333333333333</v>
      </c>
      <c r="Y66" s="181">
        <v>10000</v>
      </c>
      <c r="Z66" s="182">
        <f>IFERROR(Y66/Q66,"-")</f>
        <v>3333.3333333333</v>
      </c>
      <c r="AA66" s="182">
        <f>IFERROR(Y66/W66,"-")</f>
        <v>10000</v>
      </c>
      <c r="AB66" s="176">
        <f>SUM(Y66:Y67)-SUM(K66:K67)</f>
        <v>-40000</v>
      </c>
      <c r="AC66" s="83">
        <f>SUM(Y66:Y67)/SUM(K66:K67)</f>
        <v>0.2</v>
      </c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>
        <v>1</v>
      </c>
      <c r="AO66" s="98">
        <f>IF(Q66=0,"",IF(AN66=0,"",(AN66/Q66)))</f>
        <v>0.33333333333333</v>
      </c>
      <c r="AP66" s="97"/>
      <c r="AQ66" s="99">
        <f>IFERROR(AP66/AN66,"-")</f>
        <v>0</v>
      </c>
      <c r="AR66" s="100"/>
      <c r="AS66" s="101">
        <f>IFERROR(AR66/AN66,"-")</f>
        <v>0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/>
      <c r="BG66" s="110">
        <f>IF(Q66=0,"",IF(BF66=0,"",(BF66/Q66)))</f>
        <v>0</v>
      </c>
      <c r="BH66" s="109"/>
      <c r="BI66" s="111" t="str">
        <f>IFERROR(BH66/BF66,"-")</f>
        <v>-</v>
      </c>
      <c r="BJ66" s="112"/>
      <c r="BK66" s="113" t="str">
        <f>IFERROR(BJ66/BF66,"-")</f>
        <v>-</v>
      </c>
      <c r="BL66" s="114"/>
      <c r="BM66" s="114"/>
      <c r="BN66" s="114"/>
      <c r="BO66" s="116">
        <v>2</v>
      </c>
      <c r="BP66" s="117">
        <f>IF(Q66=0,"",IF(BO66=0,"",(BO66/Q66)))</f>
        <v>0.66666666666667</v>
      </c>
      <c r="BQ66" s="118">
        <v>1</v>
      </c>
      <c r="BR66" s="119">
        <f>IFERROR(BQ66/BO66,"-")</f>
        <v>0.5</v>
      </c>
      <c r="BS66" s="120">
        <v>10000</v>
      </c>
      <c r="BT66" s="121">
        <f>IFERROR(BS66/BO66,"-")</f>
        <v>5000</v>
      </c>
      <c r="BU66" s="122"/>
      <c r="BV66" s="122">
        <v>1</v>
      </c>
      <c r="BW66" s="122"/>
      <c r="BX66" s="123"/>
      <c r="BY66" s="124">
        <f>IF(Q66=0,"",IF(BX66=0,"",(BX66/Q66)))</f>
        <v>0</v>
      </c>
      <c r="BZ66" s="125"/>
      <c r="CA66" s="126" t="str">
        <f>IFERROR(BZ66/BX66,"-")</f>
        <v>-</v>
      </c>
      <c r="CB66" s="127"/>
      <c r="CC66" s="128" t="str">
        <f>IFERROR(CB66/BX66,"-")</f>
        <v>-</v>
      </c>
      <c r="CD66" s="129"/>
      <c r="CE66" s="129"/>
      <c r="CF66" s="129"/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1</v>
      </c>
      <c r="CQ66" s="138">
        <v>10000</v>
      </c>
      <c r="CR66" s="138">
        <v>10000</v>
      </c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/>
      <c r="B67" s="184" t="s">
        <v>179</v>
      </c>
      <c r="C67" s="184" t="s">
        <v>58</v>
      </c>
      <c r="D67" s="184"/>
      <c r="E67" s="184" t="s">
        <v>59</v>
      </c>
      <c r="F67" s="184" t="s">
        <v>66</v>
      </c>
      <c r="G67" s="184" t="s">
        <v>59</v>
      </c>
      <c r="H67" s="87"/>
      <c r="I67" s="87"/>
      <c r="J67" s="87"/>
      <c r="K67" s="176"/>
      <c r="L67" s="79">
        <v>15</v>
      </c>
      <c r="M67" s="79">
        <v>11</v>
      </c>
      <c r="N67" s="79">
        <v>0</v>
      </c>
      <c r="O67" s="88">
        <v>1</v>
      </c>
      <c r="P67" s="89">
        <v>0</v>
      </c>
      <c r="Q67" s="90">
        <f>O67+P67</f>
        <v>1</v>
      </c>
      <c r="R67" s="80" t="str">
        <f>IFERROR(Q67/N67,"-")</f>
        <v>-</v>
      </c>
      <c r="S67" s="79">
        <v>0</v>
      </c>
      <c r="T67" s="79">
        <v>0</v>
      </c>
      <c r="U67" s="80">
        <f>IFERROR(T67/(Q67),"-")</f>
        <v>0</v>
      </c>
      <c r="V67" s="81"/>
      <c r="W67" s="82">
        <v>0</v>
      </c>
      <c r="X67" s="80">
        <f>IF(Q67=0,"-",W67/Q67)</f>
        <v>0</v>
      </c>
      <c r="Y67" s="181">
        <v>0</v>
      </c>
      <c r="Z67" s="182">
        <f>IFERROR(Y67/Q67,"-")</f>
        <v>0</v>
      </c>
      <c r="AA67" s="182" t="str">
        <f>IFERROR(Y67/W67,"-")</f>
        <v>-</v>
      </c>
      <c r="AB67" s="176"/>
      <c r="AC67" s="83"/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/>
      <c r="BG67" s="110">
        <f>IF(Q67=0,"",IF(BF67=0,"",(BF67/Q67)))</f>
        <v>0</v>
      </c>
      <c r="BH67" s="109"/>
      <c r="BI67" s="111" t="str">
        <f>IFERROR(BH67/BF67,"-")</f>
        <v>-</v>
      </c>
      <c r="BJ67" s="112"/>
      <c r="BK67" s="113" t="str">
        <f>IFERROR(BJ67/BF67,"-")</f>
        <v>-</v>
      </c>
      <c r="BL67" s="114"/>
      <c r="BM67" s="114"/>
      <c r="BN67" s="114"/>
      <c r="BO67" s="116">
        <v>1</v>
      </c>
      <c r="BP67" s="117">
        <f>IF(Q67=0,"",IF(BO67=0,"",(BO67/Q67)))</f>
        <v>1</v>
      </c>
      <c r="BQ67" s="118"/>
      <c r="BR67" s="119">
        <f>IFERROR(BQ67/BO67,"-")</f>
        <v>0</v>
      </c>
      <c r="BS67" s="120"/>
      <c r="BT67" s="121">
        <f>IFERROR(BS67/BO67,"-")</f>
        <v>0</v>
      </c>
      <c r="BU67" s="122"/>
      <c r="BV67" s="122"/>
      <c r="BW67" s="122"/>
      <c r="BX67" s="123"/>
      <c r="BY67" s="124">
        <f>IF(Q67=0,"",IF(BX67=0,"",(BX67/Q67)))</f>
        <v>0</v>
      </c>
      <c r="BZ67" s="125"/>
      <c r="CA67" s="126" t="str">
        <f>IFERROR(BZ67/BX67,"-")</f>
        <v>-</v>
      </c>
      <c r="CB67" s="127"/>
      <c r="CC67" s="128" t="str">
        <f>IFERROR(CB67/BX67,"-")</f>
        <v>-</v>
      </c>
      <c r="CD67" s="129"/>
      <c r="CE67" s="129"/>
      <c r="CF67" s="129"/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0</v>
      </c>
      <c r="CQ67" s="138">
        <v>0</v>
      </c>
      <c r="CR67" s="138"/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>
        <f>AC68</f>
        <v>0.78</v>
      </c>
      <c r="B68" s="184" t="s">
        <v>180</v>
      </c>
      <c r="C68" s="184" t="s">
        <v>58</v>
      </c>
      <c r="D68" s="184"/>
      <c r="E68" s="184" t="s">
        <v>59</v>
      </c>
      <c r="F68" s="184" t="s">
        <v>68</v>
      </c>
      <c r="G68" s="184" t="s">
        <v>61</v>
      </c>
      <c r="H68" s="87" t="s">
        <v>116</v>
      </c>
      <c r="I68" s="87" t="s">
        <v>174</v>
      </c>
      <c r="J68" s="186" t="s">
        <v>106</v>
      </c>
      <c r="K68" s="176">
        <v>50000</v>
      </c>
      <c r="L68" s="79">
        <v>6</v>
      </c>
      <c r="M68" s="79">
        <v>0</v>
      </c>
      <c r="N68" s="79">
        <v>31</v>
      </c>
      <c r="O68" s="88">
        <v>3</v>
      </c>
      <c r="P68" s="89">
        <v>0</v>
      </c>
      <c r="Q68" s="90">
        <f>O68+P68</f>
        <v>3</v>
      </c>
      <c r="R68" s="80">
        <f>IFERROR(Q68/N68,"-")</f>
        <v>0.096774193548387</v>
      </c>
      <c r="S68" s="79">
        <v>0</v>
      </c>
      <c r="T68" s="79">
        <v>2</v>
      </c>
      <c r="U68" s="80">
        <f>IFERROR(T68/(Q68),"-")</f>
        <v>0.66666666666667</v>
      </c>
      <c r="V68" s="81">
        <f>IFERROR(K68/SUM(Q68:Q69),"-")</f>
        <v>8333.3333333333</v>
      </c>
      <c r="W68" s="82">
        <v>0</v>
      </c>
      <c r="X68" s="80">
        <f>IF(Q68=0,"-",W68/Q68)</f>
        <v>0</v>
      </c>
      <c r="Y68" s="181">
        <v>0</v>
      </c>
      <c r="Z68" s="182">
        <f>IFERROR(Y68/Q68,"-")</f>
        <v>0</v>
      </c>
      <c r="AA68" s="182" t="str">
        <f>IFERROR(Y68/W68,"-")</f>
        <v>-</v>
      </c>
      <c r="AB68" s="176">
        <f>SUM(Y68:Y69)-SUM(K68:K69)</f>
        <v>-11000</v>
      </c>
      <c r="AC68" s="83">
        <f>SUM(Y68:Y69)/SUM(K68:K69)</f>
        <v>0.78</v>
      </c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/>
      <c r="AO68" s="98">
        <f>IF(Q68=0,"",IF(AN68=0,"",(AN68/Q68)))</f>
        <v>0</v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>
        <v>1</v>
      </c>
      <c r="AX68" s="104">
        <f>IF(Q68=0,"",IF(AW68=0,"",(AW68/Q68)))</f>
        <v>0.33333333333333</v>
      </c>
      <c r="AY68" s="103"/>
      <c r="AZ68" s="105">
        <f>IFERROR(AY68/AW68,"-")</f>
        <v>0</v>
      </c>
      <c r="BA68" s="106"/>
      <c r="BB68" s="107">
        <f>IFERROR(BA68/AW68,"-")</f>
        <v>0</v>
      </c>
      <c r="BC68" s="108"/>
      <c r="BD68" s="108"/>
      <c r="BE68" s="108"/>
      <c r="BF68" s="109"/>
      <c r="BG68" s="110">
        <f>IF(Q68=0,"",IF(BF68=0,"",(BF68/Q68)))</f>
        <v>0</v>
      </c>
      <c r="BH68" s="109"/>
      <c r="BI68" s="111" t="str">
        <f>IFERROR(BH68/BF68,"-")</f>
        <v>-</v>
      </c>
      <c r="BJ68" s="112"/>
      <c r="BK68" s="113" t="str">
        <f>IFERROR(BJ68/BF68,"-")</f>
        <v>-</v>
      </c>
      <c r="BL68" s="114"/>
      <c r="BM68" s="114"/>
      <c r="BN68" s="114"/>
      <c r="BO68" s="116">
        <v>2</v>
      </c>
      <c r="BP68" s="117">
        <f>IF(Q68=0,"",IF(BO68=0,"",(BO68/Q68)))</f>
        <v>0.66666666666667</v>
      </c>
      <c r="BQ68" s="118"/>
      <c r="BR68" s="119">
        <f>IFERROR(BQ68/BO68,"-")</f>
        <v>0</v>
      </c>
      <c r="BS68" s="120"/>
      <c r="BT68" s="121">
        <f>IFERROR(BS68/BO68,"-")</f>
        <v>0</v>
      </c>
      <c r="BU68" s="122"/>
      <c r="BV68" s="122"/>
      <c r="BW68" s="122"/>
      <c r="BX68" s="123"/>
      <c r="BY68" s="124">
        <f>IF(Q68=0,"",IF(BX68=0,"",(BX68/Q68)))</f>
        <v>0</v>
      </c>
      <c r="BZ68" s="125"/>
      <c r="CA68" s="126" t="str">
        <f>IFERROR(BZ68/BX68,"-")</f>
        <v>-</v>
      </c>
      <c r="CB68" s="127"/>
      <c r="CC68" s="128" t="str">
        <f>IFERROR(CB68/BX68,"-")</f>
        <v>-</v>
      </c>
      <c r="CD68" s="129"/>
      <c r="CE68" s="129"/>
      <c r="CF68" s="129"/>
      <c r="CG68" s="130"/>
      <c r="CH68" s="131">
        <f>IF(Q68=0,"",IF(CG68=0,"",(CG68/Q68)))</f>
        <v>0</v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0</v>
      </c>
      <c r="CQ68" s="138">
        <v>0</v>
      </c>
      <c r="CR68" s="138"/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/>
      <c r="B69" s="184" t="s">
        <v>181</v>
      </c>
      <c r="C69" s="184" t="s">
        <v>58</v>
      </c>
      <c r="D69" s="184"/>
      <c r="E69" s="184" t="s">
        <v>59</v>
      </c>
      <c r="F69" s="184" t="s">
        <v>68</v>
      </c>
      <c r="G69" s="184" t="s">
        <v>59</v>
      </c>
      <c r="H69" s="87"/>
      <c r="I69" s="87"/>
      <c r="J69" s="87"/>
      <c r="K69" s="176"/>
      <c r="L69" s="79">
        <v>9</v>
      </c>
      <c r="M69" s="79">
        <v>9</v>
      </c>
      <c r="N69" s="79">
        <v>2</v>
      </c>
      <c r="O69" s="88">
        <v>3</v>
      </c>
      <c r="P69" s="89">
        <v>0</v>
      </c>
      <c r="Q69" s="90">
        <f>O69+P69</f>
        <v>3</v>
      </c>
      <c r="R69" s="80">
        <f>IFERROR(Q69/N69,"-")</f>
        <v>1.5</v>
      </c>
      <c r="S69" s="79">
        <v>0</v>
      </c>
      <c r="T69" s="79">
        <v>1</v>
      </c>
      <c r="U69" s="80">
        <f>IFERROR(T69/(Q69),"-")</f>
        <v>0.33333333333333</v>
      </c>
      <c r="V69" s="81"/>
      <c r="W69" s="82">
        <v>1</v>
      </c>
      <c r="X69" s="80">
        <f>IF(Q69=0,"-",W69/Q69)</f>
        <v>0.33333333333333</v>
      </c>
      <c r="Y69" s="181">
        <v>39000</v>
      </c>
      <c r="Z69" s="182">
        <f>IFERROR(Y69/Q69,"-")</f>
        <v>13000</v>
      </c>
      <c r="AA69" s="182">
        <f>IFERROR(Y69/W69,"-")</f>
        <v>39000</v>
      </c>
      <c r="AB69" s="176"/>
      <c r="AC69" s="83"/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>
        <f>IF(Q69=0,"",IF(AN69=0,"",(AN69/Q69)))</f>
        <v>0</v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/>
      <c r="AX69" s="104">
        <f>IF(Q69=0,"",IF(AW69=0,"",(AW69/Q69)))</f>
        <v>0</v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>
        <v>2</v>
      </c>
      <c r="BG69" s="110">
        <f>IF(Q69=0,"",IF(BF69=0,"",(BF69/Q69)))</f>
        <v>0.66666666666667</v>
      </c>
      <c r="BH69" s="109"/>
      <c r="BI69" s="111">
        <f>IFERROR(BH69/BF69,"-")</f>
        <v>0</v>
      </c>
      <c r="BJ69" s="112"/>
      <c r="BK69" s="113">
        <f>IFERROR(BJ69/BF69,"-")</f>
        <v>0</v>
      </c>
      <c r="BL69" s="114"/>
      <c r="BM69" s="114"/>
      <c r="BN69" s="114"/>
      <c r="BO69" s="116">
        <v>1</v>
      </c>
      <c r="BP69" s="117">
        <f>IF(Q69=0,"",IF(BO69=0,"",(BO69/Q69)))</f>
        <v>0.33333333333333</v>
      </c>
      <c r="BQ69" s="118">
        <v>1</v>
      </c>
      <c r="BR69" s="119">
        <f>IFERROR(BQ69/BO69,"-")</f>
        <v>1</v>
      </c>
      <c r="BS69" s="120">
        <v>39000</v>
      </c>
      <c r="BT69" s="121">
        <f>IFERROR(BS69/BO69,"-")</f>
        <v>39000</v>
      </c>
      <c r="BU69" s="122"/>
      <c r="BV69" s="122"/>
      <c r="BW69" s="122">
        <v>1</v>
      </c>
      <c r="BX69" s="123"/>
      <c r="BY69" s="124">
        <f>IF(Q69=0,"",IF(BX69=0,"",(BX69/Q69)))</f>
        <v>0</v>
      </c>
      <c r="BZ69" s="125"/>
      <c r="CA69" s="126" t="str">
        <f>IFERROR(BZ69/BX69,"-")</f>
        <v>-</v>
      </c>
      <c r="CB69" s="127"/>
      <c r="CC69" s="128" t="str">
        <f>IFERROR(CB69/BX69,"-")</f>
        <v>-</v>
      </c>
      <c r="CD69" s="129"/>
      <c r="CE69" s="129"/>
      <c r="CF69" s="129"/>
      <c r="CG69" s="130"/>
      <c r="CH69" s="131">
        <f>IF(Q69=0,"",IF(CG69=0,"",(CG69/Q69)))</f>
        <v>0</v>
      </c>
      <c r="CI69" s="132"/>
      <c r="CJ69" s="133" t="str">
        <f>IFERROR(CI69/CG69,"-")</f>
        <v>-</v>
      </c>
      <c r="CK69" s="134"/>
      <c r="CL69" s="135" t="str">
        <f>IFERROR(CK69/CG69,"-")</f>
        <v>-</v>
      </c>
      <c r="CM69" s="136"/>
      <c r="CN69" s="136"/>
      <c r="CO69" s="136"/>
      <c r="CP69" s="137">
        <v>1</v>
      </c>
      <c r="CQ69" s="138">
        <v>39000</v>
      </c>
      <c r="CR69" s="138">
        <v>39000</v>
      </c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>
        <f>AC70</f>
        <v>0</v>
      </c>
      <c r="B70" s="184" t="s">
        <v>182</v>
      </c>
      <c r="C70" s="184" t="s">
        <v>58</v>
      </c>
      <c r="D70" s="184"/>
      <c r="E70" s="184" t="s">
        <v>59</v>
      </c>
      <c r="F70" s="184" t="s">
        <v>183</v>
      </c>
      <c r="G70" s="184" t="s">
        <v>61</v>
      </c>
      <c r="H70" s="87" t="s">
        <v>116</v>
      </c>
      <c r="I70" s="87" t="s">
        <v>174</v>
      </c>
      <c r="J70" s="87" t="s">
        <v>184</v>
      </c>
      <c r="K70" s="176">
        <v>50000</v>
      </c>
      <c r="L70" s="79">
        <v>13</v>
      </c>
      <c r="M70" s="79">
        <v>0</v>
      </c>
      <c r="N70" s="79">
        <v>31</v>
      </c>
      <c r="O70" s="88">
        <v>2</v>
      </c>
      <c r="P70" s="89">
        <v>0</v>
      </c>
      <c r="Q70" s="90">
        <f>O70+P70</f>
        <v>2</v>
      </c>
      <c r="R70" s="80">
        <f>IFERROR(Q70/N70,"-")</f>
        <v>0.064516129032258</v>
      </c>
      <c r="S70" s="79">
        <v>0</v>
      </c>
      <c r="T70" s="79">
        <v>0</v>
      </c>
      <c r="U70" s="80">
        <f>IFERROR(T70/(Q70),"-")</f>
        <v>0</v>
      </c>
      <c r="V70" s="81">
        <f>IFERROR(K70/SUM(Q70:Q71),"-")</f>
        <v>10000</v>
      </c>
      <c r="W70" s="82">
        <v>0</v>
      </c>
      <c r="X70" s="80">
        <f>IF(Q70=0,"-",W70/Q70)</f>
        <v>0</v>
      </c>
      <c r="Y70" s="181">
        <v>0</v>
      </c>
      <c r="Z70" s="182">
        <f>IFERROR(Y70/Q70,"-")</f>
        <v>0</v>
      </c>
      <c r="AA70" s="182" t="str">
        <f>IFERROR(Y70/W70,"-")</f>
        <v>-</v>
      </c>
      <c r="AB70" s="176">
        <f>SUM(Y70:Y71)-SUM(K70:K71)</f>
        <v>-50000</v>
      </c>
      <c r="AC70" s="83">
        <f>SUM(Y70:Y71)/SUM(K70:K71)</f>
        <v>0</v>
      </c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>
        <v>1</v>
      </c>
      <c r="BG70" s="110">
        <f>IF(Q70=0,"",IF(BF70=0,"",(BF70/Q70)))</f>
        <v>0.5</v>
      </c>
      <c r="BH70" s="109"/>
      <c r="BI70" s="111">
        <f>IFERROR(BH70/BF70,"-")</f>
        <v>0</v>
      </c>
      <c r="BJ70" s="112"/>
      <c r="BK70" s="113">
        <f>IFERROR(BJ70/BF70,"-")</f>
        <v>0</v>
      </c>
      <c r="BL70" s="114"/>
      <c r="BM70" s="114"/>
      <c r="BN70" s="114"/>
      <c r="BO70" s="116">
        <v>1</v>
      </c>
      <c r="BP70" s="117">
        <f>IF(Q70=0,"",IF(BO70=0,"",(BO70/Q70)))</f>
        <v>0.5</v>
      </c>
      <c r="BQ70" s="118"/>
      <c r="BR70" s="119">
        <f>IFERROR(BQ70/BO70,"-")</f>
        <v>0</v>
      </c>
      <c r="BS70" s="120"/>
      <c r="BT70" s="121">
        <f>IFERROR(BS70/BO70,"-")</f>
        <v>0</v>
      </c>
      <c r="BU70" s="122"/>
      <c r="BV70" s="122"/>
      <c r="BW70" s="122"/>
      <c r="BX70" s="123"/>
      <c r="BY70" s="124">
        <f>IF(Q70=0,"",IF(BX70=0,"",(BX70/Q70)))</f>
        <v>0</v>
      </c>
      <c r="BZ70" s="125"/>
      <c r="CA70" s="126" t="str">
        <f>IFERROR(BZ70/BX70,"-")</f>
        <v>-</v>
      </c>
      <c r="CB70" s="127"/>
      <c r="CC70" s="128" t="str">
        <f>IFERROR(CB70/BX70,"-")</f>
        <v>-</v>
      </c>
      <c r="CD70" s="129"/>
      <c r="CE70" s="129"/>
      <c r="CF70" s="129"/>
      <c r="CG70" s="130"/>
      <c r="CH70" s="131">
        <f>IF(Q70=0,"",IF(CG70=0,"",(CG70/Q70)))</f>
        <v>0</v>
      </c>
      <c r="CI70" s="132"/>
      <c r="CJ70" s="133" t="str">
        <f>IFERROR(CI70/CG70,"-")</f>
        <v>-</v>
      </c>
      <c r="CK70" s="134"/>
      <c r="CL70" s="135" t="str">
        <f>IFERROR(CK70/CG70,"-")</f>
        <v>-</v>
      </c>
      <c r="CM70" s="136"/>
      <c r="CN70" s="136"/>
      <c r="CO70" s="136"/>
      <c r="CP70" s="137">
        <v>0</v>
      </c>
      <c r="CQ70" s="138">
        <v>0</v>
      </c>
      <c r="CR70" s="138"/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/>
      <c r="B71" s="184" t="s">
        <v>185</v>
      </c>
      <c r="C71" s="184" t="s">
        <v>58</v>
      </c>
      <c r="D71" s="184"/>
      <c r="E71" s="184" t="s">
        <v>59</v>
      </c>
      <c r="F71" s="184" t="s">
        <v>183</v>
      </c>
      <c r="G71" s="184" t="s">
        <v>59</v>
      </c>
      <c r="H71" s="87"/>
      <c r="I71" s="87"/>
      <c r="J71" s="87"/>
      <c r="K71" s="176"/>
      <c r="L71" s="79">
        <v>20</v>
      </c>
      <c r="M71" s="79">
        <v>16</v>
      </c>
      <c r="N71" s="79">
        <v>0</v>
      </c>
      <c r="O71" s="88">
        <v>3</v>
      </c>
      <c r="P71" s="89">
        <v>0</v>
      </c>
      <c r="Q71" s="90">
        <f>O71+P71</f>
        <v>3</v>
      </c>
      <c r="R71" s="80" t="str">
        <f>IFERROR(Q71/N71,"-")</f>
        <v>-</v>
      </c>
      <c r="S71" s="79">
        <v>0</v>
      </c>
      <c r="T71" s="79">
        <v>0</v>
      </c>
      <c r="U71" s="80">
        <f>IFERROR(T71/(Q71),"-")</f>
        <v>0</v>
      </c>
      <c r="V71" s="81"/>
      <c r="W71" s="82">
        <v>0</v>
      </c>
      <c r="X71" s="80">
        <f>IF(Q71=0,"-",W71/Q71)</f>
        <v>0</v>
      </c>
      <c r="Y71" s="181">
        <v>0</v>
      </c>
      <c r="Z71" s="182">
        <f>IFERROR(Y71/Q71,"-")</f>
        <v>0</v>
      </c>
      <c r="AA71" s="182" t="str">
        <f>IFERROR(Y71/W71,"-")</f>
        <v>-</v>
      </c>
      <c r="AB71" s="176"/>
      <c r="AC71" s="83"/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>
        <f>IF(Q71=0,"",IF(AW71=0,"",(AW71/Q71)))</f>
        <v>0</v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>
        <v>1</v>
      </c>
      <c r="BG71" s="110">
        <f>IF(Q71=0,"",IF(BF71=0,"",(BF71/Q71)))</f>
        <v>0.33333333333333</v>
      </c>
      <c r="BH71" s="109"/>
      <c r="BI71" s="111">
        <f>IFERROR(BH71/BF71,"-")</f>
        <v>0</v>
      </c>
      <c r="BJ71" s="112"/>
      <c r="BK71" s="113">
        <f>IFERROR(BJ71/BF71,"-")</f>
        <v>0</v>
      </c>
      <c r="BL71" s="114"/>
      <c r="BM71" s="114"/>
      <c r="BN71" s="114"/>
      <c r="BO71" s="116"/>
      <c r="BP71" s="117">
        <f>IF(Q71=0,"",IF(BO71=0,"",(BO71/Q71)))</f>
        <v>0</v>
      </c>
      <c r="BQ71" s="118"/>
      <c r="BR71" s="119" t="str">
        <f>IFERROR(BQ71/BO71,"-")</f>
        <v>-</v>
      </c>
      <c r="BS71" s="120"/>
      <c r="BT71" s="121" t="str">
        <f>IFERROR(BS71/BO71,"-")</f>
        <v>-</v>
      </c>
      <c r="BU71" s="122"/>
      <c r="BV71" s="122"/>
      <c r="BW71" s="122"/>
      <c r="BX71" s="123">
        <v>2</v>
      </c>
      <c r="BY71" s="124">
        <f>IF(Q71=0,"",IF(BX71=0,"",(BX71/Q71)))</f>
        <v>0.66666666666667</v>
      </c>
      <c r="BZ71" s="125"/>
      <c r="CA71" s="126">
        <f>IFERROR(BZ71/BX71,"-")</f>
        <v>0</v>
      </c>
      <c r="CB71" s="127"/>
      <c r="CC71" s="128">
        <f>IFERROR(CB71/BX71,"-")</f>
        <v>0</v>
      </c>
      <c r="CD71" s="129"/>
      <c r="CE71" s="129"/>
      <c r="CF71" s="129"/>
      <c r="CG71" s="130"/>
      <c r="CH71" s="131">
        <f>IF(Q71=0,"",IF(CG71=0,"",(CG71/Q71)))</f>
        <v>0</v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0</v>
      </c>
      <c r="CQ71" s="138">
        <v>0</v>
      </c>
      <c r="CR71" s="138"/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>
        <f>AC72</f>
        <v>0</v>
      </c>
      <c r="B72" s="184" t="s">
        <v>186</v>
      </c>
      <c r="C72" s="184" t="s">
        <v>58</v>
      </c>
      <c r="D72" s="184"/>
      <c r="E72" s="184" t="s">
        <v>131</v>
      </c>
      <c r="F72" s="184" t="s">
        <v>60</v>
      </c>
      <c r="G72" s="184" t="s">
        <v>61</v>
      </c>
      <c r="H72" s="87" t="s">
        <v>74</v>
      </c>
      <c r="I72" s="87" t="s">
        <v>187</v>
      </c>
      <c r="J72" s="186" t="s">
        <v>175</v>
      </c>
      <c r="K72" s="176">
        <v>30000</v>
      </c>
      <c r="L72" s="79">
        <v>2</v>
      </c>
      <c r="M72" s="79">
        <v>0</v>
      </c>
      <c r="N72" s="79">
        <v>20</v>
      </c>
      <c r="O72" s="88">
        <v>1</v>
      </c>
      <c r="P72" s="89">
        <v>0</v>
      </c>
      <c r="Q72" s="90">
        <f>O72+P72</f>
        <v>1</v>
      </c>
      <c r="R72" s="80">
        <f>IFERROR(Q72/N72,"-")</f>
        <v>0.05</v>
      </c>
      <c r="S72" s="79">
        <v>0</v>
      </c>
      <c r="T72" s="79">
        <v>0</v>
      </c>
      <c r="U72" s="80">
        <f>IFERROR(T72/(Q72),"-")</f>
        <v>0</v>
      </c>
      <c r="V72" s="81">
        <f>IFERROR(K72/SUM(Q72:Q73),"-")</f>
        <v>10000</v>
      </c>
      <c r="W72" s="82">
        <v>0</v>
      </c>
      <c r="X72" s="80">
        <f>IF(Q72=0,"-",W72/Q72)</f>
        <v>0</v>
      </c>
      <c r="Y72" s="181">
        <v>0</v>
      </c>
      <c r="Z72" s="182">
        <f>IFERROR(Y72/Q72,"-")</f>
        <v>0</v>
      </c>
      <c r="AA72" s="182" t="str">
        <f>IFERROR(Y72/W72,"-")</f>
        <v>-</v>
      </c>
      <c r="AB72" s="176">
        <f>SUM(Y72:Y73)-SUM(K72:K73)</f>
        <v>-30000</v>
      </c>
      <c r="AC72" s="83">
        <f>SUM(Y72:Y73)/SUM(K72:K73)</f>
        <v>0</v>
      </c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>
        <v>1</v>
      </c>
      <c r="BG72" s="110">
        <f>IF(Q72=0,"",IF(BF72=0,"",(BF72/Q72)))</f>
        <v>1</v>
      </c>
      <c r="BH72" s="109"/>
      <c r="BI72" s="111">
        <f>IFERROR(BH72/BF72,"-")</f>
        <v>0</v>
      </c>
      <c r="BJ72" s="112"/>
      <c r="BK72" s="113">
        <f>IFERROR(BJ72/BF72,"-")</f>
        <v>0</v>
      </c>
      <c r="BL72" s="114"/>
      <c r="BM72" s="114"/>
      <c r="BN72" s="114"/>
      <c r="BO72" s="116"/>
      <c r="BP72" s="117">
        <f>IF(Q72=0,"",IF(BO72=0,"",(BO72/Q72)))</f>
        <v>0</v>
      </c>
      <c r="BQ72" s="118"/>
      <c r="BR72" s="119" t="str">
        <f>IFERROR(BQ72/BO72,"-")</f>
        <v>-</v>
      </c>
      <c r="BS72" s="120"/>
      <c r="BT72" s="121" t="str">
        <f>IFERROR(BS72/BO72,"-")</f>
        <v>-</v>
      </c>
      <c r="BU72" s="122"/>
      <c r="BV72" s="122"/>
      <c r="BW72" s="122"/>
      <c r="BX72" s="123"/>
      <c r="BY72" s="124">
        <f>IF(Q72=0,"",IF(BX72=0,"",(BX72/Q72)))</f>
        <v>0</v>
      </c>
      <c r="BZ72" s="125"/>
      <c r="CA72" s="126" t="str">
        <f>IFERROR(BZ72/BX72,"-")</f>
        <v>-</v>
      </c>
      <c r="CB72" s="127"/>
      <c r="CC72" s="128" t="str">
        <f>IFERROR(CB72/BX72,"-")</f>
        <v>-</v>
      </c>
      <c r="CD72" s="129"/>
      <c r="CE72" s="129"/>
      <c r="CF72" s="129"/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0</v>
      </c>
      <c r="CQ72" s="138">
        <v>0</v>
      </c>
      <c r="CR72" s="138"/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/>
      <c r="B73" s="184" t="s">
        <v>188</v>
      </c>
      <c r="C73" s="184" t="s">
        <v>58</v>
      </c>
      <c r="D73" s="184"/>
      <c r="E73" s="184" t="s">
        <v>131</v>
      </c>
      <c r="F73" s="184" t="s">
        <v>60</v>
      </c>
      <c r="G73" s="184" t="s">
        <v>59</v>
      </c>
      <c r="H73" s="87"/>
      <c r="I73" s="87"/>
      <c r="J73" s="87"/>
      <c r="K73" s="176"/>
      <c r="L73" s="79">
        <v>44</v>
      </c>
      <c r="M73" s="79">
        <v>10</v>
      </c>
      <c r="N73" s="79">
        <v>15</v>
      </c>
      <c r="O73" s="88">
        <v>2</v>
      </c>
      <c r="P73" s="89">
        <v>0</v>
      </c>
      <c r="Q73" s="90">
        <f>O73+P73</f>
        <v>2</v>
      </c>
      <c r="R73" s="80">
        <f>IFERROR(Q73/N73,"-")</f>
        <v>0.13333333333333</v>
      </c>
      <c r="S73" s="79">
        <v>0</v>
      </c>
      <c r="T73" s="79">
        <v>0</v>
      </c>
      <c r="U73" s="80">
        <f>IFERROR(T73/(Q73),"-")</f>
        <v>0</v>
      </c>
      <c r="V73" s="81"/>
      <c r="W73" s="82">
        <v>0</v>
      </c>
      <c r="X73" s="80">
        <f>IF(Q73=0,"-",W73/Q73)</f>
        <v>0</v>
      </c>
      <c r="Y73" s="181">
        <v>0</v>
      </c>
      <c r="Z73" s="182">
        <f>IFERROR(Y73/Q73,"-")</f>
        <v>0</v>
      </c>
      <c r="AA73" s="182" t="str">
        <f>IFERROR(Y73/W73,"-")</f>
        <v>-</v>
      </c>
      <c r="AB73" s="176"/>
      <c r="AC73" s="83"/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>
        <f>IF(Q73=0,"",IF(AW73=0,"",(AW73/Q73)))</f>
        <v>0</v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>
        <v>1</v>
      </c>
      <c r="BG73" s="110">
        <f>IF(Q73=0,"",IF(BF73=0,"",(BF73/Q73)))</f>
        <v>0.5</v>
      </c>
      <c r="BH73" s="109"/>
      <c r="BI73" s="111">
        <f>IFERROR(BH73/BF73,"-")</f>
        <v>0</v>
      </c>
      <c r="BJ73" s="112"/>
      <c r="BK73" s="113">
        <f>IFERROR(BJ73/BF73,"-")</f>
        <v>0</v>
      </c>
      <c r="BL73" s="114"/>
      <c r="BM73" s="114"/>
      <c r="BN73" s="114"/>
      <c r="BO73" s="116">
        <v>1</v>
      </c>
      <c r="BP73" s="117">
        <f>IF(Q73=0,"",IF(BO73=0,"",(BO73/Q73)))</f>
        <v>0.5</v>
      </c>
      <c r="BQ73" s="118"/>
      <c r="BR73" s="119">
        <f>IFERROR(BQ73/BO73,"-")</f>
        <v>0</v>
      </c>
      <c r="BS73" s="120"/>
      <c r="BT73" s="121">
        <f>IFERROR(BS73/BO73,"-")</f>
        <v>0</v>
      </c>
      <c r="BU73" s="122"/>
      <c r="BV73" s="122"/>
      <c r="BW73" s="122"/>
      <c r="BX73" s="123"/>
      <c r="BY73" s="124">
        <f>IF(Q73=0,"",IF(BX73=0,"",(BX73/Q73)))</f>
        <v>0</v>
      </c>
      <c r="BZ73" s="125"/>
      <c r="CA73" s="126" t="str">
        <f>IFERROR(BZ73/BX73,"-")</f>
        <v>-</v>
      </c>
      <c r="CB73" s="127"/>
      <c r="CC73" s="128" t="str">
        <f>IFERROR(CB73/BX73,"-")</f>
        <v>-</v>
      </c>
      <c r="CD73" s="129"/>
      <c r="CE73" s="129"/>
      <c r="CF73" s="129"/>
      <c r="CG73" s="130"/>
      <c r="CH73" s="131">
        <f>IF(Q73=0,"",IF(CG73=0,"",(CG73/Q73)))</f>
        <v>0</v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0</v>
      </c>
      <c r="CQ73" s="138">
        <v>0</v>
      </c>
      <c r="CR73" s="138"/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>
        <f>AC74</f>
        <v>0</v>
      </c>
      <c r="B74" s="184" t="s">
        <v>189</v>
      </c>
      <c r="C74" s="184" t="s">
        <v>58</v>
      </c>
      <c r="D74" s="184"/>
      <c r="E74" s="184" t="s">
        <v>131</v>
      </c>
      <c r="F74" s="184" t="s">
        <v>66</v>
      </c>
      <c r="G74" s="184" t="s">
        <v>61</v>
      </c>
      <c r="H74" s="87" t="s">
        <v>74</v>
      </c>
      <c r="I74" s="87" t="s">
        <v>187</v>
      </c>
      <c r="J74" s="185" t="s">
        <v>138</v>
      </c>
      <c r="K74" s="176">
        <v>30000</v>
      </c>
      <c r="L74" s="79">
        <v>2</v>
      </c>
      <c r="M74" s="79">
        <v>0</v>
      </c>
      <c r="N74" s="79">
        <v>20</v>
      </c>
      <c r="O74" s="88">
        <v>1</v>
      </c>
      <c r="P74" s="89">
        <v>0</v>
      </c>
      <c r="Q74" s="90">
        <f>O74+P74</f>
        <v>1</v>
      </c>
      <c r="R74" s="80">
        <f>IFERROR(Q74/N74,"-")</f>
        <v>0.05</v>
      </c>
      <c r="S74" s="79">
        <v>0</v>
      </c>
      <c r="T74" s="79">
        <v>0</v>
      </c>
      <c r="U74" s="80">
        <f>IFERROR(T74/(Q74),"-")</f>
        <v>0</v>
      </c>
      <c r="V74" s="81">
        <f>IFERROR(K74/SUM(Q74:Q75),"-")</f>
        <v>30000</v>
      </c>
      <c r="W74" s="82">
        <v>0</v>
      </c>
      <c r="X74" s="80">
        <f>IF(Q74=0,"-",W74/Q74)</f>
        <v>0</v>
      </c>
      <c r="Y74" s="181">
        <v>0</v>
      </c>
      <c r="Z74" s="182">
        <f>IFERROR(Y74/Q74,"-")</f>
        <v>0</v>
      </c>
      <c r="AA74" s="182" t="str">
        <f>IFERROR(Y74/W74,"-")</f>
        <v>-</v>
      </c>
      <c r="AB74" s="176">
        <f>SUM(Y74:Y75)-SUM(K74:K75)</f>
        <v>-30000</v>
      </c>
      <c r="AC74" s="83">
        <f>SUM(Y74:Y75)/SUM(K74:K75)</f>
        <v>0</v>
      </c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>
        <f>IF(Q74=0,"",IF(AN74=0,"",(AN74/Q74)))</f>
        <v>0</v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/>
      <c r="AX74" s="104">
        <f>IF(Q74=0,"",IF(AW74=0,"",(AW74/Q74)))</f>
        <v>0</v>
      </c>
      <c r="AY74" s="103"/>
      <c r="AZ74" s="105" t="str">
        <f>IFERROR(AY74/AW74,"-")</f>
        <v>-</v>
      </c>
      <c r="BA74" s="106"/>
      <c r="BB74" s="107" t="str">
        <f>IFERROR(BA74/AW74,"-")</f>
        <v>-</v>
      </c>
      <c r="BC74" s="108"/>
      <c r="BD74" s="108"/>
      <c r="BE74" s="108"/>
      <c r="BF74" s="109"/>
      <c r="BG74" s="110">
        <f>IF(Q74=0,"",IF(BF74=0,"",(BF74/Q74)))</f>
        <v>0</v>
      </c>
      <c r="BH74" s="109"/>
      <c r="BI74" s="111" t="str">
        <f>IFERROR(BH74/BF74,"-")</f>
        <v>-</v>
      </c>
      <c r="BJ74" s="112"/>
      <c r="BK74" s="113" t="str">
        <f>IFERROR(BJ74/BF74,"-")</f>
        <v>-</v>
      </c>
      <c r="BL74" s="114"/>
      <c r="BM74" s="114"/>
      <c r="BN74" s="114"/>
      <c r="BO74" s="116"/>
      <c r="BP74" s="117">
        <f>IF(Q74=0,"",IF(BO74=0,"",(BO74/Q74)))</f>
        <v>0</v>
      </c>
      <c r="BQ74" s="118"/>
      <c r="BR74" s="119" t="str">
        <f>IFERROR(BQ74/BO74,"-")</f>
        <v>-</v>
      </c>
      <c r="BS74" s="120"/>
      <c r="BT74" s="121" t="str">
        <f>IFERROR(BS74/BO74,"-")</f>
        <v>-</v>
      </c>
      <c r="BU74" s="122"/>
      <c r="BV74" s="122"/>
      <c r="BW74" s="122"/>
      <c r="BX74" s="123">
        <v>1</v>
      </c>
      <c r="BY74" s="124">
        <f>IF(Q74=0,"",IF(BX74=0,"",(BX74/Q74)))</f>
        <v>1</v>
      </c>
      <c r="BZ74" s="125"/>
      <c r="CA74" s="126">
        <f>IFERROR(BZ74/BX74,"-")</f>
        <v>0</v>
      </c>
      <c r="CB74" s="127"/>
      <c r="CC74" s="128">
        <f>IFERROR(CB74/BX74,"-")</f>
        <v>0</v>
      </c>
      <c r="CD74" s="129"/>
      <c r="CE74" s="129"/>
      <c r="CF74" s="129"/>
      <c r="CG74" s="130"/>
      <c r="CH74" s="131">
        <f>IF(Q74=0,"",IF(CG74=0,"",(CG74/Q74)))</f>
        <v>0</v>
      </c>
      <c r="CI74" s="132"/>
      <c r="CJ74" s="133" t="str">
        <f>IFERROR(CI74/CG74,"-")</f>
        <v>-</v>
      </c>
      <c r="CK74" s="134"/>
      <c r="CL74" s="135" t="str">
        <f>IFERROR(CK74/CG74,"-")</f>
        <v>-</v>
      </c>
      <c r="CM74" s="136"/>
      <c r="CN74" s="136"/>
      <c r="CO74" s="136"/>
      <c r="CP74" s="137">
        <v>0</v>
      </c>
      <c r="CQ74" s="138">
        <v>0</v>
      </c>
      <c r="CR74" s="138"/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/>
      <c r="B75" s="184" t="s">
        <v>190</v>
      </c>
      <c r="C75" s="184" t="s">
        <v>58</v>
      </c>
      <c r="D75" s="184"/>
      <c r="E75" s="184" t="s">
        <v>131</v>
      </c>
      <c r="F75" s="184" t="s">
        <v>66</v>
      </c>
      <c r="G75" s="184" t="s">
        <v>59</v>
      </c>
      <c r="H75" s="87"/>
      <c r="I75" s="87"/>
      <c r="J75" s="87"/>
      <c r="K75" s="176"/>
      <c r="L75" s="79">
        <v>4</v>
      </c>
      <c r="M75" s="79">
        <v>4</v>
      </c>
      <c r="N75" s="79">
        <v>2</v>
      </c>
      <c r="O75" s="88">
        <v>0</v>
      </c>
      <c r="P75" s="89">
        <v>0</v>
      </c>
      <c r="Q75" s="90">
        <f>O75+P75</f>
        <v>0</v>
      </c>
      <c r="R75" s="80">
        <f>IFERROR(Q75/N75,"-")</f>
        <v>0</v>
      </c>
      <c r="S75" s="79">
        <v>0</v>
      </c>
      <c r="T75" s="79">
        <v>0</v>
      </c>
      <c r="U75" s="80" t="str">
        <f>IFERROR(T75/(Q75),"-")</f>
        <v>-</v>
      </c>
      <c r="V75" s="81"/>
      <c r="W75" s="82">
        <v>0</v>
      </c>
      <c r="X75" s="80" t="str">
        <f>IF(Q75=0,"-",W75/Q75)</f>
        <v>-</v>
      </c>
      <c r="Y75" s="181">
        <v>0</v>
      </c>
      <c r="Z75" s="182" t="str">
        <f>IFERROR(Y75/Q75,"-")</f>
        <v>-</v>
      </c>
      <c r="AA75" s="182" t="str">
        <f>IFERROR(Y75/W75,"-")</f>
        <v>-</v>
      </c>
      <c r="AB75" s="176"/>
      <c r="AC75" s="83"/>
      <c r="AD75" s="77"/>
      <c r="AE75" s="91"/>
      <c r="AF75" s="92" t="str">
        <f>IF(Q75=0,"",IF(AE75=0,"",(AE75/Q75)))</f>
        <v/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 t="str">
        <f>IF(Q75=0,"",IF(AN75=0,"",(AN75/Q75)))</f>
        <v/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/>
      <c r="AX75" s="104" t="str">
        <f>IF(Q75=0,"",IF(AW75=0,"",(AW75/Q75)))</f>
        <v/>
      </c>
      <c r="AY75" s="103"/>
      <c r="AZ75" s="105" t="str">
        <f>IFERROR(AY75/AW75,"-")</f>
        <v>-</v>
      </c>
      <c r="BA75" s="106"/>
      <c r="BB75" s="107" t="str">
        <f>IFERROR(BA75/AW75,"-")</f>
        <v>-</v>
      </c>
      <c r="BC75" s="108"/>
      <c r="BD75" s="108"/>
      <c r="BE75" s="108"/>
      <c r="BF75" s="109"/>
      <c r="BG75" s="110" t="str">
        <f>IF(Q75=0,"",IF(BF75=0,"",(BF75/Q75)))</f>
        <v/>
      </c>
      <c r="BH75" s="109"/>
      <c r="BI75" s="111" t="str">
        <f>IFERROR(BH75/BF75,"-")</f>
        <v>-</v>
      </c>
      <c r="BJ75" s="112"/>
      <c r="BK75" s="113" t="str">
        <f>IFERROR(BJ75/BF75,"-")</f>
        <v>-</v>
      </c>
      <c r="BL75" s="114"/>
      <c r="BM75" s="114"/>
      <c r="BN75" s="114"/>
      <c r="BO75" s="116"/>
      <c r="BP75" s="117" t="str">
        <f>IF(Q75=0,"",IF(BO75=0,"",(BO75/Q75)))</f>
        <v/>
      </c>
      <c r="BQ75" s="118"/>
      <c r="BR75" s="119" t="str">
        <f>IFERROR(BQ75/BO75,"-")</f>
        <v>-</v>
      </c>
      <c r="BS75" s="120"/>
      <c r="BT75" s="121" t="str">
        <f>IFERROR(BS75/BO75,"-")</f>
        <v>-</v>
      </c>
      <c r="BU75" s="122"/>
      <c r="BV75" s="122"/>
      <c r="BW75" s="122"/>
      <c r="BX75" s="123"/>
      <c r="BY75" s="124" t="str">
        <f>IF(Q75=0,"",IF(BX75=0,"",(BX75/Q75)))</f>
        <v/>
      </c>
      <c r="BZ75" s="125"/>
      <c r="CA75" s="126" t="str">
        <f>IFERROR(BZ75/BX75,"-")</f>
        <v>-</v>
      </c>
      <c r="CB75" s="127"/>
      <c r="CC75" s="128" t="str">
        <f>IFERROR(CB75/BX75,"-")</f>
        <v>-</v>
      </c>
      <c r="CD75" s="129"/>
      <c r="CE75" s="129"/>
      <c r="CF75" s="129"/>
      <c r="CG75" s="130"/>
      <c r="CH75" s="131" t="str">
        <f>IF(Q75=0,"",IF(CG75=0,"",(CG75/Q75)))</f>
        <v/>
      </c>
      <c r="CI75" s="132"/>
      <c r="CJ75" s="133" t="str">
        <f>IFERROR(CI75/CG75,"-")</f>
        <v>-</v>
      </c>
      <c r="CK75" s="134"/>
      <c r="CL75" s="135" t="str">
        <f>IFERROR(CK75/CG75,"-")</f>
        <v>-</v>
      </c>
      <c r="CM75" s="136"/>
      <c r="CN75" s="136"/>
      <c r="CO75" s="136"/>
      <c r="CP75" s="137">
        <v>0</v>
      </c>
      <c r="CQ75" s="138">
        <v>0</v>
      </c>
      <c r="CR75" s="138"/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>
        <f>AC76</f>
        <v>0</v>
      </c>
      <c r="B76" s="184" t="s">
        <v>191</v>
      </c>
      <c r="C76" s="184" t="s">
        <v>58</v>
      </c>
      <c r="D76" s="184"/>
      <c r="E76" s="184" t="s">
        <v>131</v>
      </c>
      <c r="F76" s="184" t="s">
        <v>68</v>
      </c>
      <c r="G76" s="184" t="s">
        <v>61</v>
      </c>
      <c r="H76" s="87" t="s">
        <v>74</v>
      </c>
      <c r="I76" s="87" t="s">
        <v>187</v>
      </c>
      <c r="J76" s="186" t="s">
        <v>106</v>
      </c>
      <c r="K76" s="176">
        <v>30000</v>
      </c>
      <c r="L76" s="79">
        <v>4</v>
      </c>
      <c r="M76" s="79">
        <v>0</v>
      </c>
      <c r="N76" s="79">
        <v>30</v>
      </c>
      <c r="O76" s="88">
        <v>2</v>
      </c>
      <c r="P76" s="89">
        <v>0</v>
      </c>
      <c r="Q76" s="90">
        <f>O76+P76</f>
        <v>2</v>
      </c>
      <c r="R76" s="80">
        <f>IFERROR(Q76/N76,"-")</f>
        <v>0.066666666666667</v>
      </c>
      <c r="S76" s="79">
        <v>0</v>
      </c>
      <c r="T76" s="79">
        <v>0</v>
      </c>
      <c r="U76" s="80">
        <f>IFERROR(T76/(Q76),"-")</f>
        <v>0</v>
      </c>
      <c r="V76" s="81">
        <f>IFERROR(K76/SUM(Q76:Q77),"-")</f>
        <v>15000</v>
      </c>
      <c r="W76" s="82">
        <v>0</v>
      </c>
      <c r="X76" s="80">
        <f>IF(Q76=0,"-",W76/Q76)</f>
        <v>0</v>
      </c>
      <c r="Y76" s="181">
        <v>0</v>
      </c>
      <c r="Z76" s="182">
        <f>IFERROR(Y76/Q76,"-")</f>
        <v>0</v>
      </c>
      <c r="AA76" s="182" t="str">
        <f>IFERROR(Y76/W76,"-")</f>
        <v>-</v>
      </c>
      <c r="AB76" s="176">
        <f>SUM(Y76:Y77)-SUM(K76:K77)</f>
        <v>-30000</v>
      </c>
      <c r="AC76" s="83">
        <f>SUM(Y76:Y77)/SUM(K76:K77)</f>
        <v>0</v>
      </c>
      <c r="AD76" s="77"/>
      <c r="AE76" s="91"/>
      <c r="AF76" s="92">
        <f>IF(Q76=0,"",IF(AE76=0,"",(AE76/Q76)))</f>
        <v>0</v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/>
      <c r="AO76" s="98">
        <f>IF(Q76=0,"",IF(AN76=0,"",(AN76/Q76)))</f>
        <v>0</v>
      </c>
      <c r="AP76" s="97"/>
      <c r="AQ76" s="99" t="str">
        <f>IFERROR(AP76/AN76,"-")</f>
        <v>-</v>
      </c>
      <c r="AR76" s="100"/>
      <c r="AS76" s="101" t="str">
        <f>IFERROR(AR76/AN76,"-")</f>
        <v>-</v>
      </c>
      <c r="AT76" s="102"/>
      <c r="AU76" s="102"/>
      <c r="AV76" s="102"/>
      <c r="AW76" s="103"/>
      <c r="AX76" s="104">
        <f>IF(Q76=0,"",IF(AW76=0,"",(AW76/Q76)))</f>
        <v>0</v>
      </c>
      <c r="AY76" s="103"/>
      <c r="AZ76" s="105" t="str">
        <f>IFERROR(AY76/AW76,"-")</f>
        <v>-</v>
      </c>
      <c r="BA76" s="106"/>
      <c r="BB76" s="107" t="str">
        <f>IFERROR(BA76/AW76,"-")</f>
        <v>-</v>
      </c>
      <c r="BC76" s="108"/>
      <c r="BD76" s="108"/>
      <c r="BE76" s="108"/>
      <c r="BF76" s="109">
        <v>1</v>
      </c>
      <c r="BG76" s="110">
        <f>IF(Q76=0,"",IF(BF76=0,"",(BF76/Q76)))</f>
        <v>0.5</v>
      </c>
      <c r="BH76" s="109"/>
      <c r="BI76" s="111">
        <f>IFERROR(BH76/BF76,"-")</f>
        <v>0</v>
      </c>
      <c r="BJ76" s="112"/>
      <c r="BK76" s="113">
        <f>IFERROR(BJ76/BF76,"-")</f>
        <v>0</v>
      </c>
      <c r="BL76" s="114"/>
      <c r="BM76" s="114"/>
      <c r="BN76" s="114"/>
      <c r="BO76" s="116">
        <v>1</v>
      </c>
      <c r="BP76" s="117">
        <f>IF(Q76=0,"",IF(BO76=0,"",(BO76/Q76)))</f>
        <v>0.5</v>
      </c>
      <c r="BQ76" s="118"/>
      <c r="BR76" s="119">
        <f>IFERROR(BQ76/BO76,"-")</f>
        <v>0</v>
      </c>
      <c r="BS76" s="120"/>
      <c r="BT76" s="121">
        <f>IFERROR(BS76/BO76,"-")</f>
        <v>0</v>
      </c>
      <c r="BU76" s="122"/>
      <c r="BV76" s="122"/>
      <c r="BW76" s="122"/>
      <c r="BX76" s="123"/>
      <c r="BY76" s="124">
        <f>IF(Q76=0,"",IF(BX76=0,"",(BX76/Q76)))</f>
        <v>0</v>
      </c>
      <c r="BZ76" s="125"/>
      <c r="CA76" s="126" t="str">
        <f>IFERROR(BZ76/BX76,"-")</f>
        <v>-</v>
      </c>
      <c r="CB76" s="127"/>
      <c r="CC76" s="128" t="str">
        <f>IFERROR(CB76/BX76,"-")</f>
        <v>-</v>
      </c>
      <c r="CD76" s="129"/>
      <c r="CE76" s="129"/>
      <c r="CF76" s="129"/>
      <c r="CG76" s="130"/>
      <c r="CH76" s="131">
        <f>IF(Q76=0,"",IF(CG76=0,"",(CG76/Q76)))</f>
        <v>0</v>
      </c>
      <c r="CI76" s="132"/>
      <c r="CJ76" s="133" t="str">
        <f>IFERROR(CI76/CG76,"-")</f>
        <v>-</v>
      </c>
      <c r="CK76" s="134"/>
      <c r="CL76" s="135" t="str">
        <f>IFERROR(CK76/CG76,"-")</f>
        <v>-</v>
      </c>
      <c r="CM76" s="136"/>
      <c r="CN76" s="136"/>
      <c r="CO76" s="136"/>
      <c r="CP76" s="137">
        <v>0</v>
      </c>
      <c r="CQ76" s="138">
        <v>0</v>
      </c>
      <c r="CR76" s="138"/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/>
      <c r="B77" s="184" t="s">
        <v>192</v>
      </c>
      <c r="C77" s="184" t="s">
        <v>58</v>
      </c>
      <c r="D77" s="184"/>
      <c r="E77" s="184" t="s">
        <v>131</v>
      </c>
      <c r="F77" s="184" t="s">
        <v>68</v>
      </c>
      <c r="G77" s="184" t="s">
        <v>59</v>
      </c>
      <c r="H77" s="87"/>
      <c r="I77" s="87"/>
      <c r="J77" s="87"/>
      <c r="K77" s="176"/>
      <c r="L77" s="79">
        <v>30</v>
      </c>
      <c r="M77" s="79">
        <v>4</v>
      </c>
      <c r="N77" s="79">
        <v>2</v>
      </c>
      <c r="O77" s="88">
        <v>0</v>
      </c>
      <c r="P77" s="89">
        <v>0</v>
      </c>
      <c r="Q77" s="90">
        <f>O77+P77</f>
        <v>0</v>
      </c>
      <c r="R77" s="80">
        <f>IFERROR(Q77/N77,"-")</f>
        <v>0</v>
      </c>
      <c r="S77" s="79">
        <v>0</v>
      </c>
      <c r="T77" s="79">
        <v>0</v>
      </c>
      <c r="U77" s="80" t="str">
        <f>IFERROR(T77/(Q77),"-")</f>
        <v>-</v>
      </c>
      <c r="V77" s="81"/>
      <c r="W77" s="82">
        <v>0</v>
      </c>
      <c r="X77" s="80" t="str">
        <f>IF(Q77=0,"-",W77/Q77)</f>
        <v>-</v>
      </c>
      <c r="Y77" s="181">
        <v>0</v>
      </c>
      <c r="Z77" s="182" t="str">
        <f>IFERROR(Y77/Q77,"-")</f>
        <v>-</v>
      </c>
      <c r="AA77" s="182" t="str">
        <f>IFERROR(Y77/W77,"-")</f>
        <v>-</v>
      </c>
      <c r="AB77" s="176"/>
      <c r="AC77" s="83"/>
      <c r="AD77" s="77"/>
      <c r="AE77" s="91"/>
      <c r="AF77" s="92" t="str">
        <f>IF(Q77=0,"",IF(AE77=0,"",(AE77/Q77)))</f>
        <v/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/>
      <c r="AO77" s="98" t="str">
        <f>IF(Q77=0,"",IF(AN77=0,"",(AN77/Q77)))</f>
        <v/>
      </c>
      <c r="AP77" s="97"/>
      <c r="AQ77" s="99" t="str">
        <f>IFERROR(AP77/AN77,"-")</f>
        <v>-</v>
      </c>
      <c r="AR77" s="100"/>
      <c r="AS77" s="101" t="str">
        <f>IFERROR(AR77/AN77,"-")</f>
        <v>-</v>
      </c>
      <c r="AT77" s="102"/>
      <c r="AU77" s="102"/>
      <c r="AV77" s="102"/>
      <c r="AW77" s="103"/>
      <c r="AX77" s="104" t="str">
        <f>IF(Q77=0,"",IF(AW77=0,"",(AW77/Q77)))</f>
        <v/>
      </c>
      <c r="AY77" s="103"/>
      <c r="AZ77" s="105" t="str">
        <f>IFERROR(AY77/AW77,"-")</f>
        <v>-</v>
      </c>
      <c r="BA77" s="106"/>
      <c r="BB77" s="107" t="str">
        <f>IFERROR(BA77/AW77,"-")</f>
        <v>-</v>
      </c>
      <c r="BC77" s="108"/>
      <c r="BD77" s="108"/>
      <c r="BE77" s="108"/>
      <c r="BF77" s="109"/>
      <c r="BG77" s="110" t="str">
        <f>IF(Q77=0,"",IF(BF77=0,"",(BF77/Q77)))</f>
        <v/>
      </c>
      <c r="BH77" s="109"/>
      <c r="BI77" s="111" t="str">
        <f>IFERROR(BH77/BF77,"-")</f>
        <v>-</v>
      </c>
      <c r="BJ77" s="112"/>
      <c r="BK77" s="113" t="str">
        <f>IFERROR(BJ77/BF77,"-")</f>
        <v>-</v>
      </c>
      <c r="BL77" s="114"/>
      <c r="BM77" s="114"/>
      <c r="BN77" s="114"/>
      <c r="BO77" s="116"/>
      <c r="BP77" s="117" t="str">
        <f>IF(Q77=0,"",IF(BO77=0,"",(BO77/Q77)))</f>
        <v/>
      </c>
      <c r="BQ77" s="118"/>
      <c r="BR77" s="119" t="str">
        <f>IFERROR(BQ77/BO77,"-")</f>
        <v>-</v>
      </c>
      <c r="BS77" s="120"/>
      <c r="BT77" s="121" t="str">
        <f>IFERROR(BS77/BO77,"-")</f>
        <v>-</v>
      </c>
      <c r="BU77" s="122"/>
      <c r="BV77" s="122"/>
      <c r="BW77" s="122"/>
      <c r="BX77" s="123"/>
      <c r="BY77" s="124" t="str">
        <f>IF(Q77=0,"",IF(BX77=0,"",(BX77/Q77)))</f>
        <v/>
      </c>
      <c r="BZ77" s="125"/>
      <c r="CA77" s="126" t="str">
        <f>IFERROR(BZ77/BX77,"-")</f>
        <v>-</v>
      </c>
      <c r="CB77" s="127"/>
      <c r="CC77" s="128" t="str">
        <f>IFERROR(CB77/BX77,"-")</f>
        <v>-</v>
      </c>
      <c r="CD77" s="129"/>
      <c r="CE77" s="129"/>
      <c r="CF77" s="129"/>
      <c r="CG77" s="130"/>
      <c r="CH77" s="131" t="str">
        <f>IF(Q77=0,"",IF(CG77=0,"",(CG77/Q77)))</f>
        <v/>
      </c>
      <c r="CI77" s="132"/>
      <c r="CJ77" s="133" t="str">
        <f>IFERROR(CI77/CG77,"-")</f>
        <v>-</v>
      </c>
      <c r="CK77" s="134"/>
      <c r="CL77" s="135" t="str">
        <f>IFERROR(CK77/CG77,"-")</f>
        <v>-</v>
      </c>
      <c r="CM77" s="136"/>
      <c r="CN77" s="136"/>
      <c r="CO77" s="136"/>
      <c r="CP77" s="137">
        <v>0</v>
      </c>
      <c r="CQ77" s="138">
        <v>0</v>
      </c>
      <c r="CR77" s="138"/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>
        <f>AC78</f>
        <v>4.8333333333333</v>
      </c>
      <c r="B78" s="184" t="s">
        <v>193</v>
      </c>
      <c r="C78" s="184" t="s">
        <v>58</v>
      </c>
      <c r="D78" s="184"/>
      <c r="E78" s="184" t="s">
        <v>131</v>
      </c>
      <c r="F78" s="184" t="s">
        <v>183</v>
      </c>
      <c r="G78" s="184" t="s">
        <v>61</v>
      </c>
      <c r="H78" s="87" t="s">
        <v>74</v>
      </c>
      <c r="I78" s="87" t="s">
        <v>187</v>
      </c>
      <c r="J78" s="185" t="s">
        <v>194</v>
      </c>
      <c r="K78" s="176">
        <v>30000</v>
      </c>
      <c r="L78" s="79">
        <v>5</v>
      </c>
      <c r="M78" s="79">
        <v>0</v>
      </c>
      <c r="N78" s="79">
        <v>32</v>
      </c>
      <c r="O78" s="88">
        <v>2</v>
      </c>
      <c r="P78" s="89">
        <v>0</v>
      </c>
      <c r="Q78" s="90">
        <f>O78+P78</f>
        <v>2</v>
      </c>
      <c r="R78" s="80">
        <f>IFERROR(Q78/N78,"-")</f>
        <v>0.0625</v>
      </c>
      <c r="S78" s="79">
        <v>0</v>
      </c>
      <c r="T78" s="79">
        <v>2</v>
      </c>
      <c r="U78" s="80">
        <f>IFERROR(T78/(Q78),"-")</f>
        <v>1</v>
      </c>
      <c r="V78" s="81">
        <f>IFERROR(K78/SUM(Q78:Q79),"-")</f>
        <v>7500</v>
      </c>
      <c r="W78" s="82">
        <v>2</v>
      </c>
      <c r="X78" s="80">
        <f>IF(Q78=0,"-",W78/Q78)</f>
        <v>1</v>
      </c>
      <c r="Y78" s="181">
        <v>142000</v>
      </c>
      <c r="Z78" s="182">
        <f>IFERROR(Y78/Q78,"-")</f>
        <v>71000</v>
      </c>
      <c r="AA78" s="182">
        <f>IFERROR(Y78/W78,"-")</f>
        <v>71000</v>
      </c>
      <c r="AB78" s="176">
        <f>SUM(Y78:Y79)-SUM(K78:K79)</f>
        <v>115000</v>
      </c>
      <c r="AC78" s="83">
        <f>SUM(Y78:Y79)/SUM(K78:K79)</f>
        <v>4.8333333333333</v>
      </c>
      <c r="AD78" s="77"/>
      <c r="AE78" s="91"/>
      <c r="AF78" s="92">
        <f>IF(Q78=0,"",IF(AE78=0,"",(AE78/Q78)))</f>
        <v>0</v>
      </c>
      <c r="AG78" s="91"/>
      <c r="AH78" s="93" t="str">
        <f>IFERROR(AG78/AE78,"-")</f>
        <v>-</v>
      </c>
      <c r="AI78" s="94"/>
      <c r="AJ78" s="95" t="str">
        <f>IFERROR(AI78/AE78,"-")</f>
        <v>-</v>
      </c>
      <c r="AK78" s="96"/>
      <c r="AL78" s="96"/>
      <c r="AM78" s="96"/>
      <c r="AN78" s="97"/>
      <c r="AO78" s="98">
        <f>IF(Q78=0,"",IF(AN78=0,"",(AN78/Q78)))</f>
        <v>0</v>
      </c>
      <c r="AP78" s="97"/>
      <c r="AQ78" s="99" t="str">
        <f>IFERROR(AP78/AN78,"-")</f>
        <v>-</v>
      </c>
      <c r="AR78" s="100"/>
      <c r="AS78" s="101" t="str">
        <f>IFERROR(AR78/AN78,"-")</f>
        <v>-</v>
      </c>
      <c r="AT78" s="102"/>
      <c r="AU78" s="102"/>
      <c r="AV78" s="102"/>
      <c r="AW78" s="103"/>
      <c r="AX78" s="104">
        <f>IF(Q78=0,"",IF(AW78=0,"",(AW78/Q78)))</f>
        <v>0</v>
      </c>
      <c r="AY78" s="103"/>
      <c r="AZ78" s="105" t="str">
        <f>IFERROR(AY78/AW78,"-")</f>
        <v>-</v>
      </c>
      <c r="BA78" s="106"/>
      <c r="BB78" s="107" t="str">
        <f>IFERROR(BA78/AW78,"-")</f>
        <v>-</v>
      </c>
      <c r="BC78" s="108"/>
      <c r="BD78" s="108"/>
      <c r="BE78" s="108"/>
      <c r="BF78" s="109"/>
      <c r="BG78" s="110">
        <f>IF(Q78=0,"",IF(BF78=0,"",(BF78/Q78)))</f>
        <v>0</v>
      </c>
      <c r="BH78" s="109"/>
      <c r="BI78" s="111" t="str">
        <f>IFERROR(BH78/BF78,"-")</f>
        <v>-</v>
      </c>
      <c r="BJ78" s="112"/>
      <c r="BK78" s="113" t="str">
        <f>IFERROR(BJ78/BF78,"-")</f>
        <v>-</v>
      </c>
      <c r="BL78" s="114"/>
      <c r="BM78" s="114"/>
      <c r="BN78" s="114"/>
      <c r="BO78" s="116">
        <v>2</v>
      </c>
      <c r="BP78" s="117">
        <f>IF(Q78=0,"",IF(BO78=0,"",(BO78/Q78)))</f>
        <v>1</v>
      </c>
      <c r="BQ78" s="118">
        <v>2</v>
      </c>
      <c r="BR78" s="119">
        <f>IFERROR(BQ78/BO78,"-")</f>
        <v>1</v>
      </c>
      <c r="BS78" s="120">
        <v>142000</v>
      </c>
      <c r="BT78" s="121">
        <f>IFERROR(BS78/BO78,"-")</f>
        <v>71000</v>
      </c>
      <c r="BU78" s="122">
        <v>1</v>
      </c>
      <c r="BV78" s="122"/>
      <c r="BW78" s="122">
        <v>1</v>
      </c>
      <c r="BX78" s="123"/>
      <c r="BY78" s="124">
        <f>IF(Q78=0,"",IF(BX78=0,"",(BX78/Q78)))</f>
        <v>0</v>
      </c>
      <c r="BZ78" s="125"/>
      <c r="CA78" s="126" t="str">
        <f>IFERROR(BZ78/BX78,"-")</f>
        <v>-</v>
      </c>
      <c r="CB78" s="127"/>
      <c r="CC78" s="128" t="str">
        <f>IFERROR(CB78/BX78,"-")</f>
        <v>-</v>
      </c>
      <c r="CD78" s="129"/>
      <c r="CE78" s="129"/>
      <c r="CF78" s="129"/>
      <c r="CG78" s="130"/>
      <c r="CH78" s="131">
        <f>IF(Q78=0,"",IF(CG78=0,"",(CG78/Q78)))</f>
        <v>0</v>
      </c>
      <c r="CI78" s="132"/>
      <c r="CJ78" s="133" t="str">
        <f>IFERROR(CI78/CG78,"-")</f>
        <v>-</v>
      </c>
      <c r="CK78" s="134"/>
      <c r="CL78" s="135" t="str">
        <f>IFERROR(CK78/CG78,"-")</f>
        <v>-</v>
      </c>
      <c r="CM78" s="136"/>
      <c r="CN78" s="136"/>
      <c r="CO78" s="136"/>
      <c r="CP78" s="137">
        <v>2</v>
      </c>
      <c r="CQ78" s="138">
        <v>142000</v>
      </c>
      <c r="CR78" s="138">
        <v>132000</v>
      </c>
      <c r="CS78" s="138"/>
      <c r="CT78" s="139" t="str">
        <f>IF(AND(CR78=0,CS78=0),"",IF(AND(CR78&lt;=100000,CS78&lt;=100000),"",IF(CR78/CQ78&gt;0.7,"男高",IF(CS78/CQ78&gt;0.7,"女高",""))))</f>
        <v>男高</v>
      </c>
    </row>
    <row r="79" spans="1:99">
      <c r="A79" s="78"/>
      <c r="B79" s="184" t="s">
        <v>195</v>
      </c>
      <c r="C79" s="184" t="s">
        <v>58</v>
      </c>
      <c r="D79" s="184"/>
      <c r="E79" s="184" t="s">
        <v>131</v>
      </c>
      <c r="F79" s="184" t="s">
        <v>183</v>
      </c>
      <c r="G79" s="184" t="s">
        <v>59</v>
      </c>
      <c r="H79" s="87"/>
      <c r="I79" s="87"/>
      <c r="J79" s="87"/>
      <c r="K79" s="176"/>
      <c r="L79" s="79">
        <v>8</v>
      </c>
      <c r="M79" s="79">
        <v>8</v>
      </c>
      <c r="N79" s="79">
        <v>1</v>
      </c>
      <c r="O79" s="88">
        <v>2</v>
      </c>
      <c r="P79" s="89">
        <v>0</v>
      </c>
      <c r="Q79" s="90">
        <f>O79+P79</f>
        <v>2</v>
      </c>
      <c r="R79" s="80">
        <f>IFERROR(Q79/N79,"-")</f>
        <v>2</v>
      </c>
      <c r="S79" s="79">
        <v>0</v>
      </c>
      <c r="T79" s="79">
        <v>0</v>
      </c>
      <c r="U79" s="80">
        <f>IFERROR(T79/(Q79),"-")</f>
        <v>0</v>
      </c>
      <c r="V79" s="81"/>
      <c r="W79" s="82">
        <v>1</v>
      </c>
      <c r="X79" s="80">
        <f>IF(Q79=0,"-",W79/Q79)</f>
        <v>0.5</v>
      </c>
      <c r="Y79" s="181">
        <v>3000</v>
      </c>
      <c r="Z79" s="182">
        <f>IFERROR(Y79/Q79,"-")</f>
        <v>1500</v>
      </c>
      <c r="AA79" s="182">
        <f>IFERROR(Y79/W79,"-")</f>
        <v>3000</v>
      </c>
      <c r="AB79" s="176"/>
      <c r="AC79" s="83"/>
      <c r="AD79" s="77"/>
      <c r="AE79" s="91"/>
      <c r="AF79" s="92">
        <f>IF(Q79=0,"",IF(AE79=0,"",(AE79/Q79)))</f>
        <v>0</v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/>
      <c r="AO79" s="98">
        <f>IF(Q79=0,"",IF(AN79=0,"",(AN79/Q79)))</f>
        <v>0</v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/>
      <c r="AX79" s="104">
        <f>IF(Q79=0,"",IF(AW79=0,"",(AW79/Q79)))</f>
        <v>0</v>
      </c>
      <c r="AY79" s="103"/>
      <c r="AZ79" s="105" t="str">
        <f>IFERROR(AY79/AW79,"-")</f>
        <v>-</v>
      </c>
      <c r="BA79" s="106"/>
      <c r="BB79" s="107" t="str">
        <f>IFERROR(BA79/AW79,"-")</f>
        <v>-</v>
      </c>
      <c r="BC79" s="108"/>
      <c r="BD79" s="108"/>
      <c r="BE79" s="108"/>
      <c r="BF79" s="109">
        <v>1</v>
      </c>
      <c r="BG79" s="110">
        <f>IF(Q79=0,"",IF(BF79=0,"",(BF79/Q79)))</f>
        <v>0.5</v>
      </c>
      <c r="BH79" s="109">
        <v>1</v>
      </c>
      <c r="BI79" s="111">
        <f>IFERROR(BH79/BF79,"-")</f>
        <v>1</v>
      </c>
      <c r="BJ79" s="112">
        <v>3000</v>
      </c>
      <c r="BK79" s="113">
        <f>IFERROR(BJ79/BF79,"-")</f>
        <v>3000</v>
      </c>
      <c r="BL79" s="114">
        <v>1</v>
      </c>
      <c r="BM79" s="114"/>
      <c r="BN79" s="114"/>
      <c r="BO79" s="116"/>
      <c r="BP79" s="117">
        <f>IF(Q79=0,"",IF(BO79=0,"",(BO79/Q79)))</f>
        <v>0</v>
      </c>
      <c r="BQ79" s="118"/>
      <c r="BR79" s="119" t="str">
        <f>IFERROR(BQ79/BO79,"-")</f>
        <v>-</v>
      </c>
      <c r="BS79" s="120"/>
      <c r="BT79" s="121" t="str">
        <f>IFERROR(BS79/BO79,"-")</f>
        <v>-</v>
      </c>
      <c r="BU79" s="122"/>
      <c r="BV79" s="122"/>
      <c r="BW79" s="122"/>
      <c r="BX79" s="123">
        <v>1</v>
      </c>
      <c r="BY79" s="124">
        <f>IF(Q79=0,"",IF(BX79=0,"",(BX79/Q79)))</f>
        <v>0.5</v>
      </c>
      <c r="BZ79" s="125"/>
      <c r="CA79" s="126">
        <f>IFERROR(BZ79/BX79,"-")</f>
        <v>0</v>
      </c>
      <c r="CB79" s="127"/>
      <c r="CC79" s="128">
        <f>IFERROR(CB79/BX79,"-")</f>
        <v>0</v>
      </c>
      <c r="CD79" s="129"/>
      <c r="CE79" s="129"/>
      <c r="CF79" s="129"/>
      <c r="CG79" s="130"/>
      <c r="CH79" s="131">
        <f>IF(Q79=0,"",IF(CG79=0,"",(CG79/Q79)))</f>
        <v>0</v>
      </c>
      <c r="CI79" s="132"/>
      <c r="CJ79" s="133" t="str">
        <f>IFERROR(CI79/CG79,"-")</f>
        <v>-</v>
      </c>
      <c r="CK79" s="134"/>
      <c r="CL79" s="135" t="str">
        <f>IFERROR(CK79/CG79,"-")</f>
        <v>-</v>
      </c>
      <c r="CM79" s="136"/>
      <c r="CN79" s="136"/>
      <c r="CO79" s="136"/>
      <c r="CP79" s="137">
        <v>1</v>
      </c>
      <c r="CQ79" s="138">
        <v>3000</v>
      </c>
      <c r="CR79" s="138">
        <v>3000</v>
      </c>
      <c r="CS79" s="138"/>
      <c r="CT79" s="139" t="str">
        <f>IF(AND(CR79=0,CS79=0),"",IF(AND(CR79&lt;=100000,CS79&lt;=100000),"",IF(CR79/CQ79&gt;0.7,"男高",IF(CS79/CQ79&gt;0.7,"女高",""))))</f>
        <v/>
      </c>
    </row>
    <row r="80" spans="1:99">
      <c r="A80" s="78">
        <f>AC80</f>
        <v>0</v>
      </c>
      <c r="B80" s="184" t="s">
        <v>196</v>
      </c>
      <c r="C80" s="184" t="s">
        <v>58</v>
      </c>
      <c r="D80" s="184"/>
      <c r="E80" s="184" t="s">
        <v>131</v>
      </c>
      <c r="F80" s="184" t="s">
        <v>60</v>
      </c>
      <c r="G80" s="184" t="s">
        <v>61</v>
      </c>
      <c r="H80" s="87" t="s">
        <v>74</v>
      </c>
      <c r="I80" s="87" t="s">
        <v>187</v>
      </c>
      <c r="J80" s="186" t="s">
        <v>123</v>
      </c>
      <c r="K80" s="176">
        <v>30000</v>
      </c>
      <c r="L80" s="79">
        <v>6</v>
      </c>
      <c r="M80" s="79">
        <v>0</v>
      </c>
      <c r="N80" s="79">
        <v>32</v>
      </c>
      <c r="O80" s="88">
        <v>2</v>
      </c>
      <c r="P80" s="89">
        <v>0</v>
      </c>
      <c r="Q80" s="90">
        <f>O80+P80</f>
        <v>2</v>
      </c>
      <c r="R80" s="80">
        <f>IFERROR(Q80/N80,"-")</f>
        <v>0.0625</v>
      </c>
      <c r="S80" s="79">
        <v>0</v>
      </c>
      <c r="T80" s="79">
        <v>1</v>
      </c>
      <c r="U80" s="80">
        <f>IFERROR(T80/(Q80),"-")</f>
        <v>0.5</v>
      </c>
      <c r="V80" s="81">
        <f>IFERROR(K80/SUM(Q80:Q81),"-")</f>
        <v>15000</v>
      </c>
      <c r="W80" s="82">
        <v>0</v>
      </c>
      <c r="X80" s="80">
        <f>IF(Q80=0,"-",W80/Q80)</f>
        <v>0</v>
      </c>
      <c r="Y80" s="181">
        <v>0</v>
      </c>
      <c r="Z80" s="182">
        <f>IFERROR(Y80/Q80,"-")</f>
        <v>0</v>
      </c>
      <c r="AA80" s="182" t="str">
        <f>IFERROR(Y80/W80,"-")</f>
        <v>-</v>
      </c>
      <c r="AB80" s="176">
        <f>SUM(Y80:Y81)-SUM(K80:K81)</f>
        <v>-30000</v>
      </c>
      <c r="AC80" s="83">
        <f>SUM(Y80:Y81)/SUM(K80:K81)</f>
        <v>0</v>
      </c>
      <c r="AD80" s="77"/>
      <c r="AE80" s="91"/>
      <c r="AF80" s="92">
        <f>IF(Q80=0,"",IF(AE80=0,"",(AE80/Q80)))</f>
        <v>0</v>
      </c>
      <c r="AG80" s="91"/>
      <c r="AH80" s="93" t="str">
        <f>IFERROR(AG80/AE80,"-")</f>
        <v>-</v>
      </c>
      <c r="AI80" s="94"/>
      <c r="AJ80" s="95" t="str">
        <f>IFERROR(AI80/AE80,"-")</f>
        <v>-</v>
      </c>
      <c r="AK80" s="96"/>
      <c r="AL80" s="96"/>
      <c r="AM80" s="96"/>
      <c r="AN80" s="97"/>
      <c r="AO80" s="98">
        <f>IF(Q80=0,"",IF(AN80=0,"",(AN80/Q80)))</f>
        <v>0</v>
      </c>
      <c r="AP80" s="97"/>
      <c r="AQ80" s="99" t="str">
        <f>IFERROR(AP80/AN80,"-")</f>
        <v>-</v>
      </c>
      <c r="AR80" s="100"/>
      <c r="AS80" s="101" t="str">
        <f>IFERROR(AR80/AN80,"-")</f>
        <v>-</v>
      </c>
      <c r="AT80" s="102"/>
      <c r="AU80" s="102"/>
      <c r="AV80" s="102"/>
      <c r="AW80" s="103"/>
      <c r="AX80" s="104">
        <f>IF(Q80=0,"",IF(AW80=0,"",(AW80/Q80)))</f>
        <v>0</v>
      </c>
      <c r="AY80" s="103"/>
      <c r="AZ80" s="105" t="str">
        <f>IFERROR(AY80/AW80,"-")</f>
        <v>-</v>
      </c>
      <c r="BA80" s="106"/>
      <c r="BB80" s="107" t="str">
        <f>IFERROR(BA80/AW80,"-")</f>
        <v>-</v>
      </c>
      <c r="BC80" s="108"/>
      <c r="BD80" s="108"/>
      <c r="BE80" s="108"/>
      <c r="BF80" s="109"/>
      <c r="BG80" s="110">
        <f>IF(Q80=0,"",IF(BF80=0,"",(BF80/Q80)))</f>
        <v>0</v>
      </c>
      <c r="BH80" s="109"/>
      <c r="BI80" s="111" t="str">
        <f>IFERROR(BH80/BF80,"-")</f>
        <v>-</v>
      </c>
      <c r="BJ80" s="112"/>
      <c r="BK80" s="113" t="str">
        <f>IFERROR(BJ80/BF80,"-")</f>
        <v>-</v>
      </c>
      <c r="BL80" s="114"/>
      <c r="BM80" s="114"/>
      <c r="BN80" s="114"/>
      <c r="BO80" s="116">
        <v>2</v>
      </c>
      <c r="BP80" s="117">
        <f>IF(Q80=0,"",IF(BO80=0,"",(BO80/Q80)))</f>
        <v>1</v>
      </c>
      <c r="BQ80" s="118"/>
      <c r="BR80" s="119">
        <f>IFERROR(BQ80/BO80,"-")</f>
        <v>0</v>
      </c>
      <c r="BS80" s="120"/>
      <c r="BT80" s="121">
        <f>IFERROR(BS80/BO80,"-")</f>
        <v>0</v>
      </c>
      <c r="BU80" s="122"/>
      <c r="BV80" s="122"/>
      <c r="BW80" s="122"/>
      <c r="BX80" s="123"/>
      <c r="BY80" s="124">
        <f>IF(Q80=0,"",IF(BX80=0,"",(BX80/Q80)))</f>
        <v>0</v>
      </c>
      <c r="BZ80" s="125"/>
      <c r="CA80" s="126" t="str">
        <f>IFERROR(BZ80/BX80,"-")</f>
        <v>-</v>
      </c>
      <c r="CB80" s="127"/>
      <c r="CC80" s="128" t="str">
        <f>IFERROR(CB80/BX80,"-")</f>
        <v>-</v>
      </c>
      <c r="CD80" s="129"/>
      <c r="CE80" s="129"/>
      <c r="CF80" s="129"/>
      <c r="CG80" s="130"/>
      <c r="CH80" s="131">
        <f>IF(Q80=0,"",IF(CG80=0,"",(CG80/Q80)))</f>
        <v>0</v>
      </c>
      <c r="CI80" s="132"/>
      <c r="CJ80" s="133" t="str">
        <f>IFERROR(CI80/CG80,"-")</f>
        <v>-</v>
      </c>
      <c r="CK80" s="134"/>
      <c r="CL80" s="135" t="str">
        <f>IFERROR(CK80/CG80,"-")</f>
        <v>-</v>
      </c>
      <c r="CM80" s="136"/>
      <c r="CN80" s="136"/>
      <c r="CO80" s="136"/>
      <c r="CP80" s="137">
        <v>0</v>
      </c>
      <c r="CQ80" s="138">
        <v>0</v>
      </c>
      <c r="CR80" s="138"/>
      <c r="CS80" s="138"/>
      <c r="CT80" s="139" t="str">
        <f>IF(AND(CR80=0,CS80=0),"",IF(AND(CR80&lt;=100000,CS80&lt;=100000),"",IF(CR80/CQ80&gt;0.7,"男高",IF(CS80/CQ80&gt;0.7,"女高",""))))</f>
        <v/>
      </c>
    </row>
    <row r="81" spans="1:99">
      <c r="A81" s="78"/>
      <c r="B81" s="184" t="s">
        <v>197</v>
      </c>
      <c r="C81" s="184" t="s">
        <v>58</v>
      </c>
      <c r="D81" s="184"/>
      <c r="E81" s="184" t="s">
        <v>131</v>
      </c>
      <c r="F81" s="184" t="s">
        <v>60</v>
      </c>
      <c r="G81" s="184" t="s">
        <v>59</v>
      </c>
      <c r="H81" s="87"/>
      <c r="I81" s="87"/>
      <c r="J81" s="87"/>
      <c r="K81" s="176"/>
      <c r="L81" s="79">
        <v>37</v>
      </c>
      <c r="M81" s="79">
        <v>7</v>
      </c>
      <c r="N81" s="79">
        <v>1</v>
      </c>
      <c r="O81" s="88">
        <v>0</v>
      </c>
      <c r="P81" s="89">
        <v>0</v>
      </c>
      <c r="Q81" s="90">
        <f>O81+P81</f>
        <v>0</v>
      </c>
      <c r="R81" s="80">
        <f>IFERROR(Q81/N81,"-")</f>
        <v>0</v>
      </c>
      <c r="S81" s="79">
        <v>0</v>
      </c>
      <c r="T81" s="79">
        <v>0</v>
      </c>
      <c r="U81" s="80" t="str">
        <f>IFERROR(T81/(Q81),"-")</f>
        <v>-</v>
      </c>
      <c r="V81" s="81"/>
      <c r="W81" s="82">
        <v>0</v>
      </c>
      <c r="X81" s="80" t="str">
        <f>IF(Q81=0,"-",W81/Q81)</f>
        <v>-</v>
      </c>
      <c r="Y81" s="181">
        <v>0</v>
      </c>
      <c r="Z81" s="182" t="str">
        <f>IFERROR(Y81/Q81,"-")</f>
        <v>-</v>
      </c>
      <c r="AA81" s="182" t="str">
        <f>IFERROR(Y81/W81,"-")</f>
        <v>-</v>
      </c>
      <c r="AB81" s="176"/>
      <c r="AC81" s="83"/>
      <c r="AD81" s="77"/>
      <c r="AE81" s="91"/>
      <c r="AF81" s="92" t="str">
        <f>IF(Q81=0,"",IF(AE81=0,"",(AE81/Q81)))</f>
        <v/>
      </c>
      <c r="AG81" s="91"/>
      <c r="AH81" s="93" t="str">
        <f>IFERROR(AG81/AE81,"-")</f>
        <v>-</v>
      </c>
      <c r="AI81" s="94"/>
      <c r="AJ81" s="95" t="str">
        <f>IFERROR(AI81/AE81,"-")</f>
        <v>-</v>
      </c>
      <c r="AK81" s="96"/>
      <c r="AL81" s="96"/>
      <c r="AM81" s="96"/>
      <c r="AN81" s="97"/>
      <c r="AO81" s="98" t="str">
        <f>IF(Q81=0,"",IF(AN81=0,"",(AN81/Q81)))</f>
        <v/>
      </c>
      <c r="AP81" s="97"/>
      <c r="AQ81" s="99" t="str">
        <f>IFERROR(AP81/AN81,"-")</f>
        <v>-</v>
      </c>
      <c r="AR81" s="100"/>
      <c r="AS81" s="101" t="str">
        <f>IFERROR(AR81/AN81,"-")</f>
        <v>-</v>
      </c>
      <c r="AT81" s="102"/>
      <c r="AU81" s="102"/>
      <c r="AV81" s="102"/>
      <c r="AW81" s="103"/>
      <c r="AX81" s="104" t="str">
        <f>IF(Q81=0,"",IF(AW81=0,"",(AW81/Q81)))</f>
        <v/>
      </c>
      <c r="AY81" s="103"/>
      <c r="AZ81" s="105" t="str">
        <f>IFERROR(AY81/AW81,"-")</f>
        <v>-</v>
      </c>
      <c r="BA81" s="106"/>
      <c r="BB81" s="107" t="str">
        <f>IFERROR(BA81/AW81,"-")</f>
        <v>-</v>
      </c>
      <c r="BC81" s="108"/>
      <c r="BD81" s="108"/>
      <c r="BE81" s="108"/>
      <c r="BF81" s="109"/>
      <c r="BG81" s="110" t="str">
        <f>IF(Q81=0,"",IF(BF81=0,"",(BF81/Q81)))</f>
        <v/>
      </c>
      <c r="BH81" s="109"/>
      <c r="BI81" s="111" t="str">
        <f>IFERROR(BH81/BF81,"-")</f>
        <v>-</v>
      </c>
      <c r="BJ81" s="112"/>
      <c r="BK81" s="113" t="str">
        <f>IFERROR(BJ81/BF81,"-")</f>
        <v>-</v>
      </c>
      <c r="BL81" s="114"/>
      <c r="BM81" s="114"/>
      <c r="BN81" s="114"/>
      <c r="BO81" s="116"/>
      <c r="BP81" s="117" t="str">
        <f>IF(Q81=0,"",IF(BO81=0,"",(BO81/Q81)))</f>
        <v/>
      </c>
      <c r="BQ81" s="118"/>
      <c r="BR81" s="119" t="str">
        <f>IFERROR(BQ81/BO81,"-")</f>
        <v>-</v>
      </c>
      <c r="BS81" s="120"/>
      <c r="BT81" s="121" t="str">
        <f>IFERROR(BS81/BO81,"-")</f>
        <v>-</v>
      </c>
      <c r="BU81" s="122"/>
      <c r="BV81" s="122"/>
      <c r="BW81" s="122"/>
      <c r="BX81" s="123"/>
      <c r="BY81" s="124" t="str">
        <f>IF(Q81=0,"",IF(BX81=0,"",(BX81/Q81)))</f>
        <v/>
      </c>
      <c r="BZ81" s="125"/>
      <c r="CA81" s="126" t="str">
        <f>IFERROR(BZ81/BX81,"-")</f>
        <v>-</v>
      </c>
      <c r="CB81" s="127"/>
      <c r="CC81" s="128" t="str">
        <f>IFERROR(CB81/BX81,"-")</f>
        <v>-</v>
      </c>
      <c r="CD81" s="129"/>
      <c r="CE81" s="129"/>
      <c r="CF81" s="129"/>
      <c r="CG81" s="130"/>
      <c r="CH81" s="131" t="str">
        <f>IF(Q81=0,"",IF(CG81=0,"",(CG81/Q81)))</f>
        <v/>
      </c>
      <c r="CI81" s="132"/>
      <c r="CJ81" s="133" t="str">
        <f>IFERROR(CI81/CG81,"-")</f>
        <v>-</v>
      </c>
      <c r="CK81" s="134"/>
      <c r="CL81" s="135" t="str">
        <f>IFERROR(CK81/CG81,"-")</f>
        <v>-</v>
      </c>
      <c r="CM81" s="136"/>
      <c r="CN81" s="136"/>
      <c r="CO81" s="136"/>
      <c r="CP81" s="137">
        <v>0</v>
      </c>
      <c r="CQ81" s="138">
        <v>0</v>
      </c>
      <c r="CR81" s="138"/>
      <c r="CS81" s="138"/>
      <c r="CT81" s="139" t="str">
        <f>IF(AND(CR81=0,CS81=0),"",IF(AND(CR81&lt;=100000,CS81&lt;=100000),"",IF(CR81/CQ81&gt;0.7,"男高",IF(CS81/CQ81&gt;0.7,"女高",""))))</f>
        <v/>
      </c>
    </row>
    <row r="82" spans="1:99">
      <c r="A82" s="78">
        <f>AC82</f>
        <v>1.1666666666667</v>
      </c>
      <c r="B82" s="184" t="s">
        <v>198</v>
      </c>
      <c r="C82" s="184" t="s">
        <v>58</v>
      </c>
      <c r="D82" s="184"/>
      <c r="E82" s="184" t="s">
        <v>131</v>
      </c>
      <c r="F82" s="184" t="s">
        <v>66</v>
      </c>
      <c r="G82" s="184" t="s">
        <v>61</v>
      </c>
      <c r="H82" s="87" t="s">
        <v>74</v>
      </c>
      <c r="I82" s="87" t="s">
        <v>187</v>
      </c>
      <c r="J82" s="185" t="s">
        <v>100</v>
      </c>
      <c r="K82" s="176">
        <v>30000</v>
      </c>
      <c r="L82" s="79">
        <v>4</v>
      </c>
      <c r="M82" s="79">
        <v>0</v>
      </c>
      <c r="N82" s="79">
        <v>37</v>
      </c>
      <c r="O82" s="88">
        <v>1</v>
      </c>
      <c r="P82" s="89">
        <v>0</v>
      </c>
      <c r="Q82" s="90">
        <f>O82+P82</f>
        <v>1</v>
      </c>
      <c r="R82" s="80">
        <f>IFERROR(Q82/N82,"-")</f>
        <v>0.027027027027027</v>
      </c>
      <c r="S82" s="79">
        <v>0</v>
      </c>
      <c r="T82" s="79">
        <v>0</v>
      </c>
      <c r="U82" s="80">
        <f>IFERROR(T82/(Q82),"-")</f>
        <v>0</v>
      </c>
      <c r="V82" s="81">
        <f>IFERROR(K82/SUM(Q82:Q83),"-")</f>
        <v>15000</v>
      </c>
      <c r="W82" s="82">
        <v>0</v>
      </c>
      <c r="X82" s="80">
        <f>IF(Q82=0,"-",W82/Q82)</f>
        <v>0</v>
      </c>
      <c r="Y82" s="181">
        <v>0</v>
      </c>
      <c r="Z82" s="182">
        <f>IFERROR(Y82/Q82,"-")</f>
        <v>0</v>
      </c>
      <c r="AA82" s="182" t="str">
        <f>IFERROR(Y82/W82,"-")</f>
        <v>-</v>
      </c>
      <c r="AB82" s="176">
        <f>SUM(Y82:Y83)-SUM(K82:K83)</f>
        <v>5000</v>
      </c>
      <c r="AC82" s="83">
        <f>SUM(Y82:Y83)/SUM(K82:K83)</f>
        <v>1.1666666666667</v>
      </c>
      <c r="AD82" s="77"/>
      <c r="AE82" s="91"/>
      <c r="AF82" s="92">
        <f>IF(Q82=0,"",IF(AE82=0,"",(AE82/Q82)))</f>
        <v>0</v>
      </c>
      <c r="AG82" s="91"/>
      <c r="AH82" s="93" t="str">
        <f>IFERROR(AG82/AE82,"-")</f>
        <v>-</v>
      </c>
      <c r="AI82" s="94"/>
      <c r="AJ82" s="95" t="str">
        <f>IFERROR(AI82/AE82,"-")</f>
        <v>-</v>
      </c>
      <c r="AK82" s="96"/>
      <c r="AL82" s="96"/>
      <c r="AM82" s="96"/>
      <c r="AN82" s="97"/>
      <c r="AO82" s="98">
        <f>IF(Q82=0,"",IF(AN82=0,"",(AN82/Q82)))</f>
        <v>0</v>
      </c>
      <c r="AP82" s="97"/>
      <c r="AQ82" s="99" t="str">
        <f>IFERROR(AP82/AN82,"-")</f>
        <v>-</v>
      </c>
      <c r="AR82" s="100"/>
      <c r="AS82" s="101" t="str">
        <f>IFERROR(AR82/AN82,"-")</f>
        <v>-</v>
      </c>
      <c r="AT82" s="102"/>
      <c r="AU82" s="102"/>
      <c r="AV82" s="102"/>
      <c r="AW82" s="103"/>
      <c r="AX82" s="104">
        <f>IF(Q82=0,"",IF(AW82=0,"",(AW82/Q82)))</f>
        <v>0</v>
      </c>
      <c r="AY82" s="103"/>
      <c r="AZ82" s="105" t="str">
        <f>IFERROR(AY82/AW82,"-")</f>
        <v>-</v>
      </c>
      <c r="BA82" s="106"/>
      <c r="BB82" s="107" t="str">
        <f>IFERROR(BA82/AW82,"-")</f>
        <v>-</v>
      </c>
      <c r="BC82" s="108"/>
      <c r="BD82" s="108"/>
      <c r="BE82" s="108"/>
      <c r="BF82" s="109"/>
      <c r="BG82" s="110">
        <f>IF(Q82=0,"",IF(BF82=0,"",(BF82/Q82)))</f>
        <v>0</v>
      </c>
      <c r="BH82" s="109"/>
      <c r="BI82" s="111" t="str">
        <f>IFERROR(BH82/BF82,"-")</f>
        <v>-</v>
      </c>
      <c r="BJ82" s="112"/>
      <c r="BK82" s="113" t="str">
        <f>IFERROR(BJ82/BF82,"-")</f>
        <v>-</v>
      </c>
      <c r="BL82" s="114"/>
      <c r="BM82" s="114"/>
      <c r="BN82" s="114"/>
      <c r="BO82" s="116">
        <v>1</v>
      </c>
      <c r="BP82" s="117">
        <f>IF(Q82=0,"",IF(BO82=0,"",(BO82/Q82)))</f>
        <v>1</v>
      </c>
      <c r="BQ82" s="118"/>
      <c r="BR82" s="119">
        <f>IFERROR(BQ82/BO82,"-")</f>
        <v>0</v>
      </c>
      <c r="BS82" s="120"/>
      <c r="BT82" s="121">
        <f>IFERROR(BS82/BO82,"-")</f>
        <v>0</v>
      </c>
      <c r="BU82" s="122"/>
      <c r="BV82" s="122"/>
      <c r="BW82" s="122"/>
      <c r="BX82" s="123"/>
      <c r="BY82" s="124">
        <f>IF(Q82=0,"",IF(BX82=0,"",(BX82/Q82)))</f>
        <v>0</v>
      </c>
      <c r="BZ82" s="125"/>
      <c r="CA82" s="126" t="str">
        <f>IFERROR(BZ82/BX82,"-")</f>
        <v>-</v>
      </c>
      <c r="CB82" s="127"/>
      <c r="CC82" s="128" t="str">
        <f>IFERROR(CB82/BX82,"-")</f>
        <v>-</v>
      </c>
      <c r="CD82" s="129"/>
      <c r="CE82" s="129"/>
      <c r="CF82" s="129"/>
      <c r="CG82" s="130"/>
      <c r="CH82" s="131">
        <f>IF(Q82=0,"",IF(CG82=0,"",(CG82/Q82)))</f>
        <v>0</v>
      </c>
      <c r="CI82" s="132"/>
      <c r="CJ82" s="133" t="str">
        <f>IFERROR(CI82/CG82,"-")</f>
        <v>-</v>
      </c>
      <c r="CK82" s="134"/>
      <c r="CL82" s="135" t="str">
        <f>IFERROR(CK82/CG82,"-")</f>
        <v>-</v>
      </c>
      <c r="CM82" s="136"/>
      <c r="CN82" s="136"/>
      <c r="CO82" s="136"/>
      <c r="CP82" s="137">
        <v>0</v>
      </c>
      <c r="CQ82" s="138">
        <v>0</v>
      </c>
      <c r="CR82" s="138"/>
      <c r="CS82" s="138"/>
      <c r="CT82" s="139" t="str">
        <f>IF(AND(CR82=0,CS82=0),"",IF(AND(CR82&lt;=100000,CS82&lt;=100000),"",IF(CR82/CQ82&gt;0.7,"男高",IF(CS82/CQ82&gt;0.7,"女高",""))))</f>
        <v/>
      </c>
    </row>
    <row r="83" spans="1:99">
      <c r="A83" s="78"/>
      <c r="B83" s="184" t="s">
        <v>199</v>
      </c>
      <c r="C83" s="184" t="s">
        <v>58</v>
      </c>
      <c r="D83" s="184"/>
      <c r="E83" s="184" t="s">
        <v>131</v>
      </c>
      <c r="F83" s="184" t="s">
        <v>66</v>
      </c>
      <c r="G83" s="184" t="s">
        <v>59</v>
      </c>
      <c r="H83" s="87"/>
      <c r="I83" s="87"/>
      <c r="J83" s="87"/>
      <c r="K83" s="176"/>
      <c r="L83" s="79">
        <v>6</v>
      </c>
      <c r="M83" s="79">
        <v>6</v>
      </c>
      <c r="N83" s="79">
        <v>19</v>
      </c>
      <c r="O83" s="88">
        <v>1</v>
      </c>
      <c r="P83" s="89">
        <v>0</v>
      </c>
      <c r="Q83" s="90">
        <f>O83+P83</f>
        <v>1</v>
      </c>
      <c r="R83" s="80">
        <f>IFERROR(Q83/N83,"-")</f>
        <v>0.052631578947368</v>
      </c>
      <c r="S83" s="79">
        <v>1</v>
      </c>
      <c r="T83" s="79">
        <v>0</v>
      </c>
      <c r="U83" s="80">
        <f>IFERROR(T83/(Q83),"-")</f>
        <v>0</v>
      </c>
      <c r="V83" s="81"/>
      <c r="W83" s="82">
        <v>1</v>
      </c>
      <c r="X83" s="80">
        <f>IF(Q83=0,"-",W83/Q83)</f>
        <v>1</v>
      </c>
      <c r="Y83" s="181">
        <v>35000</v>
      </c>
      <c r="Z83" s="182">
        <f>IFERROR(Y83/Q83,"-")</f>
        <v>35000</v>
      </c>
      <c r="AA83" s="182">
        <f>IFERROR(Y83/W83,"-")</f>
        <v>35000</v>
      </c>
      <c r="AB83" s="176"/>
      <c r="AC83" s="83"/>
      <c r="AD83" s="77"/>
      <c r="AE83" s="91"/>
      <c r="AF83" s="92">
        <f>IF(Q83=0,"",IF(AE83=0,"",(AE83/Q83)))</f>
        <v>0</v>
      </c>
      <c r="AG83" s="91"/>
      <c r="AH83" s="93" t="str">
        <f>IFERROR(AG83/AE83,"-")</f>
        <v>-</v>
      </c>
      <c r="AI83" s="94"/>
      <c r="AJ83" s="95" t="str">
        <f>IFERROR(AI83/AE83,"-")</f>
        <v>-</v>
      </c>
      <c r="AK83" s="96"/>
      <c r="AL83" s="96"/>
      <c r="AM83" s="96"/>
      <c r="AN83" s="97"/>
      <c r="AO83" s="98">
        <f>IF(Q83=0,"",IF(AN83=0,"",(AN83/Q83)))</f>
        <v>0</v>
      </c>
      <c r="AP83" s="97"/>
      <c r="AQ83" s="99" t="str">
        <f>IFERROR(AP83/AN83,"-")</f>
        <v>-</v>
      </c>
      <c r="AR83" s="100"/>
      <c r="AS83" s="101" t="str">
        <f>IFERROR(AR83/AN83,"-")</f>
        <v>-</v>
      </c>
      <c r="AT83" s="102"/>
      <c r="AU83" s="102"/>
      <c r="AV83" s="102"/>
      <c r="AW83" s="103"/>
      <c r="AX83" s="104">
        <f>IF(Q83=0,"",IF(AW83=0,"",(AW83/Q83)))</f>
        <v>0</v>
      </c>
      <c r="AY83" s="103"/>
      <c r="AZ83" s="105" t="str">
        <f>IFERROR(AY83/AW83,"-")</f>
        <v>-</v>
      </c>
      <c r="BA83" s="106"/>
      <c r="BB83" s="107" t="str">
        <f>IFERROR(BA83/AW83,"-")</f>
        <v>-</v>
      </c>
      <c r="BC83" s="108"/>
      <c r="BD83" s="108"/>
      <c r="BE83" s="108"/>
      <c r="BF83" s="109"/>
      <c r="BG83" s="110">
        <f>IF(Q83=0,"",IF(BF83=0,"",(BF83/Q83)))</f>
        <v>0</v>
      </c>
      <c r="BH83" s="109"/>
      <c r="BI83" s="111" t="str">
        <f>IFERROR(BH83/BF83,"-")</f>
        <v>-</v>
      </c>
      <c r="BJ83" s="112"/>
      <c r="BK83" s="113" t="str">
        <f>IFERROR(BJ83/BF83,"-")</f>
        <v>-</v>
      </c>
      <c r="BL83" s="114"/>
      <c r="BM83" s="114"/>
      <c r="BN83" s="114"/>
      <c r="BO83" s="116">
        <v>1</v>
      </c>
      <c r="BP83" s="117">
        <f>IF(Q83=0,"",IF(BO83=0,"",(BO83/Q83)))</f>
        <v>1</v>
      </c>
      <c r="BQ83" s="118">
        <v>1</v>
      </c>
      <c r="BR83" s="119">
        <f>IFERROR(BQ83/BO83,"-")</f>
        <v>1</v>
      </c>
      <c r="BS83" s="120">
        <v>35000</v>
      </c>
      <c r="BT83" s="121">
        <f>IFERROR(BS83/BO83,"-")</f>
        <v>35000</v>
      </c>
      <c r="BU83" s="122"/>
      <c r="BV83" s="122"/>
      <c r="BW83" s="122">
        <v>1</v>
      </c>
      <c r="BX83" s="123"/>
      <c r="BY83" s="124">
        <f>IF(Q83=0,"",IF(BX83=0,"",(BX83/Q83)))</f>
        <v>0</v>
      </c>
      <c r="BZ83" s="125"/>
      <c r="CA83" s="126" t="str">
        <f>IFERROR(BZ83/BX83,"-")</f>
        <v>-</v>
      </c>
      <c r="CB83" s="127"/>
      <c r="CC83" s="128" t="str">
        <f>IFERROR(CB83/BX83,"-")</f>
        <v>-</v>
      </c>
      <c r="CD83" s="129"/>
      <c r="CE83" s="129"/>
      <c r="CF83" s="129"/>
      <c r="CG83" s="130"/>
      <c r="CH83" s="131">
        <f>IF(Q83=0,"",IF(CG83=0,"",(CG83/Q83)))</f>
        <v>0</v>
      </c>
      <c r="CI83" s="132"/>
      <c r="CJ83" s="133" t="str">
        <f>IFERROR(CI83/CG83,"-")</f>
        <v>-</v>
      </c>
      <c r="CK83" s="134"/>
      <c r="CL83" s="135" t="str">
        <f>IFERROR(CK83/CG83,"-")</f>
        <v>-</v>
      </c>
      <c r="CM83" s="136"/>
      <c r="CN83" s="136"/>
      <c r="CO83" s="136"/>
      <c r="CP83" s="137">
        <v>1</v>
      </c>
      <c r="CQ83" s="138">
        <v>35000</v>
      </c>
      <c r="CR83" s="138">
        <v>35000</v>
      </c>
      <c r="CS83" s="138"/>
      <c r="CT83" s="139" t="str">
        <f>IF(AND(CR83=0,CS83=0),"",IF(AND(CR83&lt;=100000,CS83&lt;=100000),"",IF(CR83/CQ83&gt;0.7,"男高",IF(CS83/CQ83&gt;0.7,"女高",""))))</f>
        <v/>
      </c>
    </row>
    <row r="84" spans="1:99">
      <c r="A84" s="78">
        <f>AC84</f>
        <v>0.5</v>
      </c>
      <c r="B84" s="184" t="s">
        <v>200</v>
      </c>
      <c r="C84" s="184" t="s">
        <v>58</v>
      </c>
      <c r="D84" s="184"/>
      <c r="E84" s="184" t="s">
        <v>131</v>
      </c>
      <c r="F84" s="184" t="s">
        <v>68</v>
      </c>
      <c r="G84" s="184" t="s">
        <v>61</v>
      </c>
      <c r="H84" s="87" t="s">
        <v>74</v>
      </c>
      <c r="I84" s="87" t="s">
        <v>187</v>
      </c>
      <c r="J84" s="186" t="s">
        <v>141</v>
      </c>
      <c r="K84" s="176">
        <v>30000</v>
      </c>
      <c r="L84" s="79">
        <v>3</v>
      </c>
      <c r="M84" s="79">
        <v>0</v>
      </c>
      <c r="N84" s="79">
        <v>23</v>
      </c>
      <c r="O84" s="88">
        <v>1</v>
      </c>
      <c r="P84" s="89">
        <v>0</v>
      </c>
      <c r="Q84" s="90">
        <f>O84+P84</f>
        <v>1</v>
      </c>
      <c r="R84" s="80">
        <f>IFERROR(Q84/N84,"-")</f>
        <v>0.043478260869565</v>
      </c>
      <c r="S84" s="79">
        <v>0</v>
      </c>
      <c r="T84" s="79">
        <v>1</v>
      </c>
      <c r="U84" s="80">
        <f>IFERROR(T84/(Q84),"-")</f>
        <v>1</v>
      </c>
      <c r="V84" s="81">
        <f>IFERROR(K84/SUM(Q84:Q85),"-")</f>
        <v>15000</v>
      </c>
      <c r="W84" s="82">
        <v>0</v>
      </c>
      <c r="X84" s="80">
        <f>IF(Q84=0,"-",W84/Q84)</f>
        <v>0</v>
      </c>
      <c r="Y84" s="181">
        <v>0</v>
      </c>
      <c r="Z84" s="182">
        <f>IFERROR(Y84/Q84,"-")</f>
        <v>0</v>
      </c>
      <c r="AA84" s="182" t="str">
        <f>IFERROR(Y84/W84,"-")</f>
        <v>-</v>
      </c>
      <c r="AB84" s="176">
        <f>SUM(Y84:Y85)-SUM(K84:K85)</f>
        <v>-15000</v>
      </c>
      <c r="AC84" s="83">
        <f>SUM(Y84:Y85)/SUM(K84:K85)</f>
        <v>0.5</v>
      </c>
      <c r="AD84" s="77"/>
      <c r="AE84" s="91"/>
      <c r="AF84" s="92">
        <f>IF(Q84=0,"",IF(AE84=0,"",(AE84/Q84)))</f>
        <v>0</v>
      </c>
      <c r="AG84" s="91"/>
      <c r="AH84" s="93" t="str">
        <f>IFERROR(AG84/AE84,"-")</f>
        <v>-</v>
      </c>
      <c r="AI84" s="94"/>
      <c r="AJ84" s="95" t="str">
        <f>IFERROR(AI84/AE84,"-")</f>
        <v>-</v>
      </c>
      <c r="AK84" s="96"/>
      <c r="AL84" s="96"/>
      <c r="AM84" s="96"/>
      <c r="AN84" s="97">
        <v>1</v>
      </c>
      <c r="AO84" s="98">
        <f>IF(Q84=0,"",IF(AN84=0,"",(AN84/Q84)))</f>
        <v>1</v>
      </c>
      <c r="AP84" s="97"/>
      <c r="AQ84" s="99">
        <f>IFERROR(AP84/AN84,"-")</f>
        <v>0</v>
      </c>
      <c r="AR84" s="100"/>
      <c r="AS84" s="101">
        <f>IFERROR(AR84/AN84,"-")</f>
        <v>0</v>
      </c>
      <c r="AT84" s="102"/>
      <c r="AU84" s="102"/>
      <c r="AV84" s="102"/>
      <c r="AW84" s="103"/>
      <c r="AX84" s="104">
        <f>IF(Q84=0,"",IF(AW84=0,"",(AW84/Q84)))</f>
        <v>0</v>
      </c>
      <c r="AY84" s="103"/>
      <c r="AZ84" s="105" t="str">
        <f>IFERROR(AY84/AW84,"-")</f>
        <v>-</v>
      </c>
      <c r="BA84" s="106"/>
      <c r="BB84" s="107" t="str">
        <f>IFERROR(BA84/AW84,"-")</f>
        <v>-</v>
      </c>
      <c r="BC84" s="108"/>
      <c r="BD84" s="108"/>
      <c r="BE84" s="108"/>
      <c r="BF84" s="109"/>
      <c r="BG84" s="110">
        <f>IF(Q84=0,"",IF(BF84=0,"",(BF84/Q84)))</f>
        <v>0</v>
      </c>
      <c r="BH84" s="109"/>
      <c r="BI84" s="111" t="str">
        <f>IFERROR(BH84/BF84,"-")</f>
        <v>-</v>
      </c>
      <c r="BJ84" s="112"/>
      <c r="BK84" s="113" t="str">
        <f>IFERROR(BJ84/BF84,"-")</f>
        <v>-</v>
      </c>
      <c r="BL84" s="114"/>
      <c r="BM84" s="114"/>
      <c r="BN84" s="114"/>
      <c r="BO84" s="116"/>
      <c r="BP84" s="117">
        <f>IF(Q84=0,"",IF(BO84=0,"",(BO84/Q84)))</f>
        <v>0</v>
      </c>
      <c r="BQ84" s="118"/>
      <c r="BR84" s="119" t="str">
        <f>IFERROR(BQ84/BO84,"-")</f>
        <v>-</v>
      </c>
      <c r="BS84" s="120"/>
      <c r="BT84" s="121" t="str">
        <f>IFERROR(BS84/BO84,"-")</f>
        <v>-</v>
      </c>
      <c r="BU84" s="122"/>
      <c r="BV84" s="122"/>
      <c r="BW84" s="122"/>
      <c r="BX84" s="123"/>
      <c r="BY84" s="124">
        <f>IF(Q84=0,"",IF(BX84=0,"",(BX84/Q84)))</f>
        <v>0</v>
      </c>
      <c r="BZ84" s="125"/>
      <c r="CA84" s="126" t="str">
        <f>IFERROR(BZ84/BX84,"-")</f>
        <v>-</v>
      </c>
      <c r="CB84" s="127"/>
      <c r="CC84" s="128" t="str">
        <f>IFERROR(CB84/BX84,"-")</f>
        <v>-</v>
      </c>
      <c r="CD84" s="129"/>
      <c r="CE84" s="129"/>
      <c r="CF84" s="129"/>
      <c r="CG84" s="130"/>
      <c r="CH84" s="131">
        <f>IF(Q84=0,"",IF(CG84=0,"",(CG84/Q84)))</f>
        <v>0</v>
      </c>
      <c r="CI84" s="132"/>
      <c r="CJ84" s="133" t="str">
        <f>IFERROR(CI84/CG84,"-")</f>
        <v>-</v>
      </c>
      <c r="CK84" s="134"/>
      <c r="CL84" s="135" t="str">
        <f>IFERROR(CK84/CG84,"-")</f>
        <v>-</v>
      </c>
      <c r="CM84" s="136"/>
      <c r="CN84" s="136"/>
      <c r="CO84" s="136"/>
      <c r="CP84" s="137">
        <v>0</v>
      </c>
      <c r="CQ84" s="138">
        <v>0</v>
      </c>
      <c r="CR84" s="138"/>
      <c r="CS84" s="138"/>
      <c r="CT84" s="139" t="str">
        <f>IF(AND(CR84=0,CS84=0),"",IF(AND(CR84&lt;=100000,CS84&lt;=100000),"",IF(CR84/CQ84&gt;0.7,"男高",IF(CS84/CQ84&gt;0.7,"女高",""))))</f>
        <v/>
      </c>
    </row>
    <row r="85" spans="1:99">
      <c r="A85" s="78"/>
      <c r="B85" s="184" t="s">
        <v>201</v>
      </c>
      <c r="C85" s="184" t="s">
        <v>58</v>
      </c>
      <c r="D85" s="184"/>
      <c r="E85" s="184" t="s">
        <v>131</v>
      </c>
      <c r="F85" s="184" t="s">
        <v>68</v>
      </c>
      <c r="G85" s="184" t="s">
        <v>59</v>
      </c>
      <c r="H85" s="87"/>
      <c r="I85" s="87"/>
      <c r="J85" s="87"/>
      <c r="K85" s="176"/>
      <c r="L85" s="79">
        <v>64</v>
      </c>
      <c r="M85" s="79">
        <v>7</v>
      </c>
      <c r="N85" s="79">
        <v>13</v>
      </c>
      <c r="O85" s="88">
        <v>1</v>
      </c>
      <c r="P85" s="89">
        <v>0</v>
      </c>
      <c r="Q85" s="90">
        <f>O85+P85</f>
        <v>1</v>
      </c>
      <c r="R85" s="80">
        <f>IFERROR(Q85/N85,"-")</f>
        <v>0.076923076923077</v>
      </c>
      <c r="S85" s="79">
        <v>0</v>
      </c>
      <c r="T85" s="79">
        <v>0</v>
      </c>
      <c r="U85" s="80">
        <f>IFERROR(T85/(Q85),"-")</f>
        <v>0</v>
      </c>
      <c r="V85" s="81"/>
      <c r="W85" s="82">
        <v>1</v>
      </c>
      <c r="X85" s="80">
        <f>IF(Q85=0,"-",W85/Q85)</f>
        <v>1</v>
      </c>
      <c r="Y85" s="181">
        <v>15000</v>
      </c>
      <c r="Z85" s="182">
        <f>IFERROR(Y85/Q85,"-")</f>
        <v>15000</v>
      </c>
      <c r="AA85" s="182">
        <f>IFERROR(Y85/W85,"-")</f>
        <v>15000</v>
      </c>
      <c r="AB85" s="176"/>
      <c r="AC85" s="83"/>
      <c r="AD85" s="77"/>
      <c r="AE85" s="91"/>
      <c r="AF85" s="92">
        <f>IF(Q85=0,"",IF(AE85=0,"",(AE85/Q85)))</f>
        <v>0</v>
      </c>
      <c r="AG85" s="91"/>
      <c r="AH85" s="93" t="str">
        <f>IFERROR(AG85/AE85,"-")</f>
        <v>-</v>
      </c>
      <c r="AI85" s="94"/>
      <c r="AJ85" s="95" t="str">
        <f>IFERROR(AI85/AE85,"-")</f>
        <v>-</v>
      </c>
      <c r="AK85" s="96"/>
      <c r="AL85" s="96"/>
      <c r="AM85" s="96"/>
      <c r="AN85" s="97"/>
      <c r="AO85" s="98">
        <f>IF(Q85=0,"",IF(AN85=0,"",(AN85/Q85)))</f>
        <v>0</v>
      </c>
      <c r="AP85" s="97"/>
      <c r="AQ85" s="99" t="str">
        <f>IFERROR(AP85/AN85,"-")</f>
        <v>-</v>
      </c>
      <c r="AR85" s="100"/>
      <c r="AS85" s="101" t="str">
        <f>IFERROR(AR85/AN85,"-")</f>
        <v>-</v>
      </c>
      <c r="AT85" s="102"/>
      <c r="AU85" s="102"/>
      <c r="AV85" s="102"/>
      <c r="AW85" s="103"/>
      <c r="AX85" s="104">
        <f>IF(Q85=0,"",IF(AW85=0,"",(AW85/Q85)))</f>
        <v>0</v>
      </c>
      <c r="AY85" s="103"/>
      <c r="AZ85" s="105" t="str">
        <f>IFERROR(AY85/AW85,"-")</f>
        <v>-</v>
      </c>
      <c r="BA85" s="106"/>
      <c r="BB85" s="107" t="str">
        <f>IFERROR(BA85/AW85,"-")</f>
        <v>-</v>
      </c>
      <c r="BC85" s="108"/>
      <c r="BD85" s="108"/>
      <c r="BE85" s="108"/>
      <c r="BF85" s="109"/>
      <c r="BG85" s="110">
        <f>IF(Q85=0,"",IF(BF85=0,"",(BF85/Q85)))</f>
        <v>0</v>
      </c>
      <c r="BH85" s="109"/>
      <c r="BI85" s="111" t="str">
        <f>IFERROR(BH85/BF85,"-")</f>
        <v>-</v>
      </c>
      <c r="BJ85" s="112"/>
      <c r="BK85" s="113" t="str">
        <f>IFERROR(BJ85/BF85,"-")</f>
        <v>-</v>
      </c>
      <c r="BL85" s="114"/>
      <c r="BM85" s="114"/>
      <c r="BN85" s="114"/>
      <c r="BO85" s="116"/>
      <c r="BP85" s="117">
        <f>IF(Q85=0,"",IF(BO85=0,"",(BO85/Q85)))</f>
        <v>0</v>
      </c>
      <c r="BQ85" s="118"/>
      <c r="BR85" s="119" t="str">
        <f>IFERROR(BQ85/BO85,"-")</f>
        <v>-</v>
      </c>
      <c r="BS85" s="120"/>
      <c r="BT85" s="121" t="str">
        <f>IFERROR(BS85/BO85,"-")</f>
        <v>-</v>
      </c>
      <c r="BU85" s="122"/>
      <c r="BV85" s="122"/>
      <c r="BW85" s="122"/>
      <c r="BX85" s="123">
        <v>1</v>
      </c>
      <c r="BY85" s="124">
        <f>IF(Q85=0,"",IF(BX85=0,"",(BX85/Q85)))</f>
        <v>1</v>
      </c>
      <c r="BZ85" s="125">
        <v>1</v>
      </c>
      <c r="CA85" s="126">
        <f>IFERROR(BZ85/BX85,"-")</f>
        <v>1</v>
      </c>
      <c r="CB85" s="127">
        <v>15000</v>
      </c>
      <c r="CC85" s="128">
        <f>IFERROR(CB85/BX85,"-")</f>
        <v>15000</v>
      </c>
      <c r="CD85" s="129"/>
      <c r="CE85" s="129"/>
      <c r="CF85" s="129">
        <v>1</v>
      </c>
      <c r="CG85" s="130"/>
      <c r="CH85" s="131">
        <f>IF(Q85=0,"",IF(CG85=0,"",(CG85/Q85)))</f>
        <v>0</v>
      </c>
      <c r="CI85" s="132"/>
      <c r="CJ85" s="133" t="str">
        <f>IFERROR(CI85/CG85,"-")</f>
        <v>-</v>
      </c>
      <c r="CK85" s="134"/>
      <c r="CL85" s="135" t="str">
        <f>IFERROR(CK85/CG85,"-")</f>
        <v>-</v>
      </c>
      <c r="CM85" s="136"/>
      <c r="CN85" s="136"/>
      <c r="CO85" s="136"/>
      <c r="CP85" s="137">
        <v>1</v>
      </c>
      <c r="CQ85" s="138">
        <v>15000</v>
      </c>
      <c r="CR85" s="138">
        <v>15000</v>
      </c>
      <c r="CS85" s="138"/>
      <c r="CT85" s="139" t="str">
        <f>IF(AND(CR85=0,CS85=0),"",IF(AND(CR85&lt;=100000,CS85&lt;=100000),"",IF(CR85/CQ85&gt;0.7,"男高",IF(CS85/CQ85&gt;0.7,"女高",""))))</f>
        <v/>
      </c>
    </row>
    <row r="86" spans="1:99">
      <c r="A86" s="78">
        <f>AC86</f>
        <v>0</v>
      </c>
      <c r="B86" s="184" t="s">
        <v>202</v>
      </c>
      <c r="C86" s="184" t="s">
        <v>58</v>
      </c>
      <c r="D86" s="184"/>
      <c r="E86" s="184" t="s">
        <v>131</v>
      </c>
      <c r="F86" s="184" t="s">
        <v>183</v>
      </c>
      <c r="G86" s="184" t="s">
        <v>61</v>
      </c>
      <c r="H86" s="87" t="s">
        <v>74</v>
      </c>
      <c r="I86" s="87" t="s">
        <v>187</v>
      </c>
      <c r="J86" s="185" t="s">
        <v>111</v>
      </c>
      <c r="K86" s="176">
        <v>30000</v>
      </c>
      <c r="L86" s="79">
        <v>17</v>
      </c>
      <c r="M86" s="79">
        <v>0</v>
      </c>
      <c r="N86" s="79">
        <v>38</v>
      </c>
      <c r="O86" s="88">
        <v>3</v>
      </c>
      <c r="P86" s="89">
        <v>0</v>
      </c>
      <c r="Q86" s="90">
        <f>O86+P86</f>
        <v>3</v>
      </c>
      <c r="R86" s="80">
        <f>IFERROR(Q86/N86,"-")</f>
        <v>0.078947368421053</v>
      </c>
      <c r="S86" s="79">
        <v>0</v>
      </c>
      <c r="T86" s="79">
        <v>1</v>
      </c>
      <c r="U86" s="80">
        <f>IFERROR(T86/(Q86),"-")</f>
        <v>0.33333333333333</v>
      </c>
      <c r="V86" s="81">
        <f>IFERROR(K86/SUM(Q86:Q87),"-")</f>
        <v>7500</v>
      </c>
      <c r="W86" s="82">
        <v>0</v>
      </c>
      <c r="X86" s="80">
        <f>IF(Q86=0,"-",W86/Q86)</f>
        <v>0</v>
      </c>
      <c r="Y86" s="181">
        <v>0</v>
      </c>
      <c r="Z86" s="182">
        <f>IFERROR(Y86/Q86,"-")</f>
        <v>0</v>
      </c>
      <c r="AA86" s="182" t="str">
        <f>IFERROR(Y86/W86,"-")</f>
        <v>-</v>
      </c>
      <c r="AB86" s="176">
        <f>SUM(Y86:Y87)-SUM(K86:K87)</f>
        <v>-30000</v>
      </c>
      <c r="AC86" s="83">
        <f>SUM(Y86:Y87)/SUM(K86:K87)</f>
        <v>0</v>
      </c>
      <c r="AD86" s="77"/>
      <c r="AE86" s="91">
        <v>1</v>
      </c>
      <c r="AF86" s="92">
        <f>IF(Q86=0,"",IF(AE86=0,"",(AE86/Q86)))</f>
        <v>0.33333333333333</v>
      </c>
      <c r="AG86" s="91"/>
      <c r="AH86" s="93">
        <f>IFERROR(AG86/AE86,"-")</f>
        <v>0</v>
      </c>
      <c r="AI86" s="94"/>
      <c r="AJ86" s="95">
        <f>IFERROR(AI86/AE86,"-")</f>
        <v>0</v>
      </c>
      <c r="AK86" s="96"/>
      <c r="AL86" s="96"/>
      <c r="AM86" s="96"/>
      <c r="AN86" s="97"/>
      <c r="AO86" s="98">
        <f>IF(Q86=0,"",IF(AN86=0,"",(AN86/Q86)))</f>
        <v>0</v>
      </c>
      <c r="AP86" s="97"/>
      <c r="AQ86" s="99" t="str">
        <f>IFERROR(AP86/AN86,"-")</f>
        <v>-</v>
      </c>
      <c r="AR86" s="100"/>
      <c r="AS86" s="101" t="str">
        <f>IFERROR(AR86/AN86,"-")</f>
        <v>-</v>
      </c>
      <c r="AT86" s="102"/>
      <c r="AU86" s="102"/>
      <c r="AV86" s="102"/>
      <c r="AW86" s="103"/>
      <c r="AX86" s="104">
        <f>IF(Q86=0,"",IF(AW86=0,"",(AW86/Q86)))</f>
        <v>0</v>
      </c>
      <c r="AY86" s="103"/>
      <c r="AZ86" s="105" t="str">
        <f>IFERROR(AY86/AW86,"-")</f>
        <v>-</v>
      </c>
      <c r="BA86" s="106"/>
      <c r="BB86" s="107" t="str">
        <f>IFERROR(BA86/AW86,"-")</f>
        <v>-</v>
      </c>
      <c r="BC86" s="108"/>
      <c r="BD86" s="108"/>
      <c r="BE86" s="108"/>
      <c r="BF86" s="109"/>
      <c r="BG86" s="110">
        <f>IF(Q86=0,"",IF(BF86=0,"",(BF86/Q86)))</f>
        <v>0</v>
      </c>
      <c r="BH86" s="109"/>
      <c r="BI86" s="111" t="str">
        <f>IFERROR(BH86/BF86,"-")</f>
        <v>-</v>
      </c>
      <c r="BJ86" s="112"/>
      <c r="BK86" s="113" t="str">
        <f>IFERROR(BJ86/BF86,"-")</f>
        <v>-</v>
      </c>
      <c r="BL86" s="114"/>
      <c r="BM86" s="114"/>
      <c r="BN86" s="114"/>
      <c r="BO86" s="116"/>
      <c r="BP86" s="117">
        <f>IF(Q86=0,"",IF(BO86=0,"",(BO86/Q86)))</f>
        <v>0</v>
      </c>
      <c r="BQ86" s="118"/>
      <c r="BR86" s="119" t="str">
        <f>IFERROR(BQ86/BO86,"-")</f>
        <v>-</v>
      </c>
      <c r="BS86" s="120"/>
      <c r="BT86" s="121" t="str">
        <f>IFERROR(BS86/BO86,"-")</f>
        <v>-</v>
      </c>
      <c r="BU86" s="122"/>
      <c r="BV86" s="122"/>
      <c r="BW86" s="122"/>
      <c r="BX86" s="123">
        <v>1</v>
      </c>
      <c r="BY86" s="124">
        <f>IF(Q86=0,"",IF(BX86=0,"",(BX86/Q86)))</f>
        <v>0.33333333333333</v>
      </c>
      <c r="BZ86" s="125"/>
      <c r="CA86" s="126">
        <f>IFERROR(BZ86/BX86,"-")</f>
        <v>0</v>
      </c>
      <c r="CB86" s="127"/>
      <c r="CC86" s="128">
        <f>IFERROR(CB86/BX86,"-")</f>
        <v>0</v>
      </c>
      <c r="CD86" s="129"/>
      <c r="CE86" s="129"/>
      <c r="CF86" s="129"/>
      <c r="CG86" s="130">
        <v>1</v>
      </c>
      <c r="CH86" s="131">
        <f>IF(Q86=0,"",IF(CG86=0,"",(CG86/Q86)))</f>
        <v>0.33333333333333</v>
      </c>
      <c r="CI86" s="132"/>
      <c r="CJ86" s="133">
        <f>IFERROR(CI86/CG86,"-")</f>
        <v>0</v>
      </c>
      <c r="CK86" s="134"/>
      <c r="CL86" s="135">
        <f>IFERROR(CK86/CG86,"-")</f>
        <v>0</v>
      </c>
      <c r="CM86" s="136"/>
      <c r="CN86" s="136"/>
      <c r="CO86" s="136"/>
      <c r="CP86" s="137">
        <v>0</v>
      </c>
      <c r="CQ86" s="138">
        <v>0</v>
      </c>
      <c r="CR86" s="138"/>
      <c r="CS86" s="138"/>
      <c r="CT86" s="139" t="str">
        <f>IF(AND(CR86=0,CS86=0),"",IF(AND(CR86&lt;=100000,CS86&lt;=100000),"",IF(CR86/CQ86&gt;0.7,"男高",IF(CS86/CQ86&gt;0.7,"女高",""))))</f>
        <v/>
      </c>
    </row>
    <row r="87" spans="1:99">
      <c r="A87" s="78"/>
      <c r="B87" s="184" t="s">
        <v>203</v>
      </c>
      <c r="C87" s="184" t="s">
        <v>58</v>
      </c>
      <c r="D87" s="184"/>
      <c r="E87" s="184" t="s">
        <v>131</v>
      </c>
      <c r="F87" s="184" t="s">
        <v>183</v>
      </c>
      <c r="G87" s="184" t="s">
        <v>59</v>
      </c>
      <c r="H87" s="87"/>
      <c r="I87" s="87"/>
      <c r="J87" s="87"/>
      <c r="K87" s="176"/>
      <c r="L87" s="79">
        <v>16</v>
      </c>
      <c r="M87" s="79">
        <v>14</v>
      </c>
      <c r="N87" s="79">
        <v>2</v>
      </c>
      <c r="O87" s="88">
        <v>1</v>
      </c>
      <c r="P87" s="89">
        <v>0</v>
      </c>
      <c r="Q87" s="90">
        <f>O87+P87</f>
        <v>1</v>
      </c>
      <c r="R87" s="80">
        <f>IFERROR(Q87/N87,"-")</f>
        <v>0.5</v>
      </c>
      <c r="S87" s="79">
        <v>0</v>
      </c>
      <c r="T87" s="79">
        <v>0</v>
      </c>
      <c r="U87" s="80">
        <f>IFERROR(T87/(Q87),"-")</f>
        <v>0</v>
      </c>
      <c r="V87" s="81"/>
      <c r="W87" s="82">
        <v>0</v>
      </c>
      <c r="X87" s="80">
        <f>IF(Q87=0,"-",W87/Q87)</f>
        <v>0</v>
      </c>
      <c r="Y87" s="181">
        <v>0</v>
      </c>
      <c r="Z87" s="182">
        <f>IFERROR(Y87/Q87,"-")</f>
        <v>0</v>
      </c>
      <c r="AA87" s="182" t="str">
        <f>IFERROR(Y87/W87,"-")</f>
        <v>-</v>
      </c>
      <c r="AB87" s="176"/>
      <c r="AC87" s="83"/>
      <c r="AD87" s="77"/>
      <c r="AE87" s="91"/>
      <c r="AF87" s="92">
        <f>IF(Q87=0,"",IF(AE87=0,"",(AE87/Q87)))</f>
        <v>0</v>
      </c>
      <c r="AG87" s="91"/>
      <c r="AH87" s="93" t="str">
        <f>IFERROR(AG87/AE87,"-")</f>
        <v>-</v>
      </c>
      <c r="AI87" s="94"/>
      <c r="AJ87" s="95" t="str">
        <f>IFERROR(AI87/AE87,"-")</f>
        <v>-</v>
      </c>
      <c r="AK87" s="96"/>
      <c r="AL87" s="96"/>
      <c r="AM87" s="96"/>
      <c r="AN87" s="97"/>
      <c r="AO87" s="98">
        <f>IF(Q87=0,"",IF(AN87=0,"",(AN87/Q87)))</f>
        <v>0</v>
      </c>
      <c r="AP87" s="97"/>
      <c r="AQ87" s="99" t="str">
        <f>IFERROR(AP87/AN87,"-")</f>
        <v>-</v>
      </c>
      <c r="AR87" s="100"/>
      <c r="AS87" s="101" t="str">
        <f>IFERROR(AR87/AN87,"-")</f>
        <v>-</v>
      </c>
      <c r="AT87" s="102"/>
      <c r="AU87" s="102"/>
      <c r="AV87" s="102"/>
      <c r="AW87" s="103"/>
      <c r="AX87" s="104">
        <f>IF(Q87=0,"",IF(AW87=0,"",(AW87/Q87)))</f>
        <v>0</v>
      </c>
      <c r="AY87" s="103"/>
      <c r="AZ87" s="105" t="str">
        <f>IFERROR(AY87/AW87,"-")</f>
        <v>-</v>
      </c>
      <c r="BA87" s="106"/>
      <c r="BB87" s="107" t="str">
        <f>IFERROR(BA87/AW87,"-")</f>
        <v>-</v>
      </c>
      <c r="BC87" s="108"/>
      <c r="BD87" s="108"/>
      <c r="BE87" s="108"/>
      <c r="BF87" s="109"/>
      <c r="BG87" s="110">
        <f>IF(Q87=0,"",IF(BF87=0,"",(BF87/Q87)))</f>
        <v>0</v>
      </c>
      <c r="BH87" s="109"/>
      <c r="BI87" s="111" t="str">
        <f>IFERROR(BH87/BF87,"-")</f>
        <v>-</v>
      </c>
      <c r="BJ87" s="112"/>
      <c r="BK87" s="113" t="str">
        <f>IFERROR(BJ87/BF87,"-")</f>
        <v>-</v>
      </c>
      <c r="BL87" s="114"/>
      <c r="BM87" s="114"/>
      <c r="BN87" s="114"/>
      <c r="BO87" s="116"/>
      <c r="BP87" s="117">
        <f>IF(Q87=0,"",IF(BO87=0,"",(BO87/Q87)))</f>
        <v>0</v>
      </c>
      <c r="BQ87" s="118"/>
      <c r="BR87" s="119" t="str">
        <f>IFERROR(BQ87/BO87,"-")</f>
        <v>-</v>
      </c>
      <c r="BS87" s="120"/>
      <c r="BT87" s="121" t="str">
        <f>IFERROR(BS87/BO87,"-")</f>
        <v>-</v>
      </c>
      <c r="BU87" s="122"/>
      <c r="BV87" s="122"/>
      <c r="BW87" s="122"/>
      <c r="BX87" s="123"/>
      <c r="BY87" s="124">
        <f>IF(Q87=0,"",IF(BX87=0,"",(BX87/Q87)))</f>
        <v>0</v>
      </c>
      <c r="BZ87" s="125"/>
      <c r="CA87" s="126" t="str">
        <f>IFERROR(BZ87/BX87,"-")</f>
        <v>-</v>
      </c>
      <c r="CB87" s="127"/>
      <c r="CC87" s="128" t="str">
        <f>IFERROR(CB87/BX87,"-")</f>
        <v>-</v>
      </c>
      <c r="CD87" s="129"/>
      <c r="CE87" s="129"/>
      <c r="CF87" s="129"/>
      <c r="CG87" s="130">
        <v>1</v>
      </c>
      <c r="CH87" s="131">
        <f>IF(Q87=0,"",IF(CG87=0,"",(CG87/Q87)))</f>
        <v>1</v>
      </c>
      <c r="CI87" s="132"/>
      <c r="CJ87" s="133">
        <f>IFERROR(CI87/CG87,"-")</f>
        <v>0</v>
      </c>
      <c r="CK87" s="134"/>
      <c r="CL87" s="135">
        <f>IFERROR(CK87/CG87,"-")</f>
        <v>0</v>
      </c>
      <c r="CM87" s="136"/>
      <c r="CN87" s="136"/>
      <c r="CO87" s="136"/>
      <c r="CP87" s="137">
        <v>0</v>
      </c>
      <c r="CQ87" s="138">
        <v>0</v>
      </c>
      <c r="CR87" s="138"/>
      <c r="CS87" s="138"/>
      <c r="CT87" s="139" t="str">
        <f>IF(AND(CR87=0,CS87=0),"",IF(AND(CR87&lt;=100000,CS87&lt;=100000),"",IF(CR87/CQ87&gt;0.7,"男高",IF(CS87/CQ87&gt;0.7,"女高",""))))</f>
        <v/>
      </c>
    </row>
    <row r="88" spans="1:99">
      <c r="A88" s="78">
        <f>AC88</f>
        <v>0.08</v>
      </c>
      <c r="B88" s="184" t="s">
        <v>204</v>
      </c>
      <c r="C88" s="184" t="s">
        <v>58</v>
      </c>
      <c r="D88" s="184"/>
      <c r="E88" s="184" t="s">
        <v>205</v>
      </c>
      <c r="F88" s="184" t="s">
        <v>183</v>
      </c>
      <c r="G88" s="184" t="s">
        <v>61</v>
      </c>
      <c r="H88" s="87" t="s">
        <v>136</v>
      </c>
      <c r="I88" s="87" t="s">
        <v>206</v>
      </c>
      <c r="J88" s="185" t="s">
        <v>138</v>
      </c>
      <c r="K88" s="176">
        <v>100000</v>
      </c>
      <c r="L88" s="79">
        <v>5</v>
      </c>
      <c r="M88" s="79">
        <v>0</v>
      </c>
      <c r="N88" s="79">
        <v>52</v>
      </c>
      <c r="O88" s="88">
        <v>1</v>
      </c>
      <c r="P88" s="89">
        <v>0</v>
      </c>
      <c r="Q88" s="90">
        <f>O88+P88</f>
        <v>1</v>
      </c>
      <c r="R88" s="80">
        <f>IFERROR(Q88/N88,"-")</f>
        <v>0.019230769230769</v>
      </c>
      <c r="S88" s="79">
        <v>0</v>
      </c>
      <c r="T88" s="79">
        <v>0</v>
      </c>
      <c r="U88" s="80">
        <f>IFERROR(T88/(Q88),"-")</f>
        <v>0</v>
      </c>
      <c r="V88" s="81">
        <f>IFERROR(K88/SUM(Q88:Q92),"-")</f>
        <v>20000</v>
      </c>
      <c r="W88" s="82">
        <v>0</v>
      </c>
      <c r="X88" s="80">
        <f>IF(Q88=0,"-",W88/Q88)</f>
        <v>0</v>
      </c>
      <c r="Y88" s="181">
        <v>0</v>
      </c>
      <c r="Z88" s="182">
        <f>IFERROR(Y88/Q88,"-")</f>
        <v>0</v>
      </c>
      <c r="AA88" s="182" t="str">
        <f>IFERROR(Y88/W88,"-")</f>
        <v>-</v>
      </c>
      <c r="AB88" s="176">
        <f>SUM(Y88:Y92)-SUM(K88:K92)</f>
        <v>-92000</v>
      </c>
      <c r="AC88" s="83">
        <f>SUM(Y88:Y92)/SUM(K88:K92)</f>
        <v>0.08</v>
      </c>
      <c r="AD88" s="77"/>
      <c r="AE88" s="91"/>
      <c r="AF88" s="92">
        <f>IF(Q88=0,"",IF(AE88=0,"",(AE88/Q88)))</f>
        <v>0</v>
      </c>
      <c r="AG88" s="91"/>
      <c r="AH88" s="93" t="str">
        <f>IFERROR(AG88/AE88,"-")</f>
        <v>-</v>
      </c>
      <c r="AI88" s="94"/>
      <c r="AJ88" s="95" t="str">
        <f>IFERROR(AI88/AE88,"-")</f>
        <v>-</v>
      </c>
      <c r="AK88" s="96"/>
      <c r="AL88" s="96"/>
      <c r="AM88" s="96"/>
      <c r="AN88" s="97"/>
      <c r="AO88" s="98">
        <f>IF(Q88=0,"",IF(AN88=0,"",(AN88/Q88)))</f>
        <v>0</v>
      </c>
      <c r="AP88" s="97"/>
      <c r="AQ88" s="99" t="str">
        <f>IFERROR(AP88/AN88,"-")</f>
        <v>-</v>
      </c>
      <c r="AR88" s="100"/>
      <c r="AS88" s="101" t="str">
        <f>IFERROR(AR88/AN88,"-")</f>
        <v>-</v>
      </c>
      <c r="AT88" s="102"/>
      <c r="AU88" s="102"/>
      <c r="AV88" s="102"/>
      <c r="AW88" s="103">
        <v>1</v>
      </c>
      <c r="AX88" s="104">
        <f>IF(Q88=0,"",IF(AW88=0,"",(AW88/Q88)))</f>
        <v>1</v>
      </c>
      <c r="AY88" s="103"/>
      <c r="AZ88" s="105">
        <f>IFERROR(AY88/AW88,"-")</f>
        <v>0</v>
      </c>
      <c r="BA88" s="106"/>
      <c r="BB88" s="107">
        <f>IFERROR(BA88/AW88,"-")</f>
        <v>0</v>
      </c>
      <c r="BC88" s="108"/>
      <c r="BD88" s="108"/>
      <c r="BE88" s="108"/>
      <c r="BF88" s="109"/>
      <c r="BG88" s="110">
        <f>IF(Q88=0,"",IF(BF88=0,"",(BF88/Q88)))</f>
        <v>0</v>
      </c>
      <c r="BH88" s="109"/>
      <c r="BI88" s="111" t="str">
        <f>IFERROR(BH88/BF88,"-")</f>
        <v>-</v>
      </c>
      <c r="BJ88" s="112"/>
      <c r="BK88" s="113" t="str">
        <f>IFERROR(BJ88/BF88,"-")</f>
        <v>-</v>
      </c>
      <c r="BL88" s="114"/>
      <c r="BM88" s="114"/>
      <c r="BN88" s="114"/>
      <c r="BO88" s="116"/>
      <c r="BP88" s="117">
        <f>IF(Q88=0,"",IF(BO88=0,"",(BO88/Q88)))</f>
        <v>0</v>
      </c>
      <c r="BQ88" s="118"/>
      <c r="BR88" s="119" t="str">
        <f>IFERROR(BQ88/BO88,"-")</f>
        <v>-</v>
      </c>
      <c r="BS88" s="120"/>
      <c r="BT88" s="121" t="str">
        <f>IFERROR(BS88/BO88,"-")</f>
        <v>-</v>
      </c>
      <c r="BU88" s="122"/>
      <c r="BV88" s="122"/>
      <c r="BW88" s="122"/>
      <c r="BX88" s="123"/>
      <c r="BY88" s="124">
        <f>IF(Q88=0,"",IF(BX88=0,"",(BX88/Q88)))</f>
        <v>0</v>
      </c>
      <c r="BZ88" s="125"/>
      <c r="CA88" s="126" t="str">
        <f>IFERROR(BZ88/BX88,"-")</f>
        <v>-</v>
      </c>
      <c r="CB88" s="127"/>
      <c r="CC88" s="128" t="str">
        <f>IFERROR(CB88/BX88,"-")</f>
        <v>-</v>
      </c>
      <c r="CD88" s="129"/>
      <c r="CE88" s="129"/>
      <c r="CF88" s="129"/>
      <c r="CG88" s="130"/>
      <c r="CH88" s="131">
        <f>IF(Q88=0,"",IF(CG88=0,"",(CG88/Q88)))</f>
        <v>0</v>
      </c>
      <c r="CI88" s="132"/>
      <c r="CJ88" s="133" t="str">
        <f>IFERROR(CI88/CG88,"-")</f>
        <v>-</v>
      </c>
      <c r="CK88" s="134"/>
      <c r="CL88" s="135" t="str">
        <f>IFERROR(CK88/CG88,"-")</f>
        <v>-</v>
      </c>
      <c r="CM88" s="136"/>
      <c r="CN88" s="136"/>
      <c r="CO88" s="136"/>
      <c r="CP88" s="137">
        <v>0</v>
      </c>
      <c r="CQ88" s="138">
        <v>0</v>
      </c>
      <c r="CR88" s="138"/>
      <c r="CS88" s="138"/>
      <c r="CT88" s="139" t="str">
        <f>IF(AND(CR88=0,CS88=0),"",IF(AND(CR88&lt;=100000,CS88&lt;=100000),"",IF(CR88/CQ88&gt;0.7,"男高",IF(CS88/CQ88&gt;0.7,"女高",""))))</f>
        <v/>
      </c>
    </row>
    <row r="89" spans="1:99">
      <c r="A89" s="78"/>
      <c r="B89" s="184" t="s">
        <v>207</v>
      </c>
      <c r="C89" s="184" t="s">
        <v>58</v>
      </c>
      <c r="D89" s="184"/>
      <c r="E89" s="184" t="s">
        <v>205</v>
      </c>
      <c r="F89" s="184" t="s">
        <v>68</v>
      </c>
      <c r="G89" s="184" t="s">
        <v>61</v>
      </c>
      <c r="H89" s="87" t="s">
        <v>136</v>
      </c>
      <c r="I89" s="87" t="s">
        <v>206</v>
      </c>
      <c r="J89" s="186" t="s">
        <v>106</v>
      </c>
      <c r="K89" s="176"/>
      <c r="L89" s="79">
        <v>2</v>
      </c>
      <c r="M89" s="79">
        <v>0</v>
      </c>
      <c r="N89" s="79">
        <v>26</v>
      </c>
      <c r="O89" s="88">
        <v>0</v>
      </c>
      <c r="P89" s="89">
        <v>0</v>
      </c>
      <c r="Q89" s="90">
        <f>O89+P89</f>
        <v>0</v>
      </c>
      <c r="R89" s="80">
        <f>IFERROR(Q89/N89,"-")</f>
        <v>0</v>
      </c>
      <c r="S89" s="79">
        <v>0</v>
      </c>
      <c r="T89" s="79">
        <v>0</v>
      </c>
      <c r="U89" s="80" t="str">
        <f>IFERROR(T89/(Q89),"-")</f>
        <v>-</v>
      </c>
      <c r="V89" s="81"/>
      <c r="W89" s="82">
        <v>0</v>
      </c>
      <c r="X89" s="80" t="str">
        <f>IF(Q89=0,"-",W89/Q89)</f>
        <v>-</v>
      </c>
      <c r="Y89" s="181">
        <v>0</v>
      </c>
      <c r="Z89" s="182" t="str">
        <f>IFERROR(Y89/Q89,"-")</f>
        <v>-</v>
      </c>
      <c r="AA89" s="182" t="str">
        <f>IFERROR(Y89/W89,"-")</f>
        <v>-</v>
      </c>
      <c r="AB89" s="176"/>
      <c r="AC89" s="83"/>
      <c r="AD89" s="77"/>
      <c r="AE89" s="91"/>
      <c r="AF89" s="92" t="str">
        <f>IF(Q89=0,"",IF(AE89=0,"",(AE89/Q89)))</f>
        <v/>
      </c>
      <c r="AG89" s="91"/>
      <c r="AH89" s="93" t="str">
        <f>IFERROR(AG89/AE89,"-")</f>
        <v>-</v>
      </c>
      <c r="AI89" s="94"/>
      <c r="AJ89" s="95" t="str">
        <f>IFERROR(AI89/AE89,"-")</f>
        <v>-</v>
      </c>
      <c r="AK89" s="96"/>
      <c r="AL89" s="96"/>
      <c r="AM89" s="96"/>
      <c r="AN89" s="97"/>
      <c r="AO89" s="98" t="str">
        <f>IF(Q89=0,"",IF(AN89=0,"",(AN89/Q89)))</f>
        <v/>
      </c>
      <c r="AP89" s="97"/>
      <c r="AQ89" s="99" t="str">
        <f>IFERROR(AP89/AN89,"-")</f>
        <v>-</v>
      </c>
      <c r="AR89" s="100"/>
      <c r="AS89" s="101" t="str">
        <f>IFERROR(AR89/AN89,"-")</f>
        <v>-</v>
      </c>
      <c r="AT89" s="102"/>
      <c r="AU89" s="102"/>
      <c r="AV89" s="102"/>
      <c r="AW89" s="103"/>
      <c r="AX89" s="104" t="str">
        <f>IF(Q89=0,"",IF(AW89=0,"",(AW89/Q89)))</f>
        <v/>
      </c>
      <c r="AY89" s="103"/>
      <c r="AZ89" s="105" t="str">
        <f>IFERROR(AY89/AW89,"-")</f>
        <v>-</v>
      </c>
      <c r="BA89" s="106"/>
      <c r="BB89" s="107" t="str">
        <f>IFERROR(BA89/AW89,"-")</f>
        <v>-</v>
      </c>
      <c r="BC89" s="108"/>
      <c r="BD89" s="108"/>
      <c r="BE89" s="108"/>
      <c r="BF89" s="109"/>
      <c r="BG89" s="110" t="str">
        <f>IF(Q89=0,"",IF(BF89=0,"",(BF89/Q89)))</f>
        <v/>
      </c>
      <c r="BH89" s="109"/>
      <c r="BI89" s="111" t="str">
        <f>IFERROR(BH89/BF89,"-")</f>
        <v>-</v>
      </c>
      <c r="BJ89" s="112"/>
      <c r="BK89" s="113" t="str">
        <f>IFERROR(BJ89/BF89,"-")</f>
        <v>-</v>
      </c>
      <c r="BL89" s="114"/>
      <c r="BM89" s="114"/>
      <c r="BN89" s="114"/>
      <c r="BO89" s="116"/>
      <c r="BP89" s="117" t="str">
        <f>IF(Q89=0,"",IF(BO89=0,"",(BO89/Q89)))</f>
        <v/>
      </c>
      <c r="BQ89" s="118"/>
      <c r="BR89" s="119" t="str">
        <f>IFERROR(BQ89/BO89,"-")</f>
        <v>-</v>
      </c>
      <c r="BS89" s="120"/>
      <c r="BT89" s="121" t="str">
        <f>IFERROR(BS89/BO89,"-")</f>
        <v>-</v>
      </c>
      <c r="BU89" s="122"/>
      <c r="BV89" s="122"/>
      <c r="BW89" s="122"/>
      <c r="BX89" s="123"/>
      <c r="BY89" s="124" t="str">
        <f>IF(Q89=0,"",IF(BX89=0,"",(BX89/Q89)))</f>
        <v/>
      </c>
      <c r="BZ89" s="125"/>
      <c r="CA89" s="126" t="str">
        <f>IFERROR(BZ89/BX89,"-")</f>
        <v>-</v>
      </c>
      <c r="CB89" s="127"/>
      <c r="CC89" s="128" t="str">
        <f>IFERROR(CB89/BX89,"-")</f>
        <v>-</v>
      </c>
      <c r="CD89" s="129"/>
      <c r="CE89" s="129"/>
      <c r="CF89" s="129"/>
      <c r="CG89" s="130"/>
      <c r="CH89" s="131" t="str">
        <f>IF(Q89=0,"",IF(CG89=0,"",(CG89/Q89)))</f>
        <v/>
      </c>
      <c r="CI89" s="132"/>
      <c r="CJ89" s="133" t="str">
        <f>IFERROR(CI89/CG89,"-")</f>
        <v>-</v>
      </c>
      <c r="CK89" s="134"/>
      <c r="CL89" s="135" t="str">
        <f>IFERROR(CK89/CG89,"-")</f>
        <v>-</v>
      </c>
      <c r="CM89" s="136"/>
      <c r="CN89" s="136"/>
      <c r="CO89" s="136"/>
      <c r="CP89" s="137">
        <v>0</v>
      </c>
      <c r="CQ89" s="138">
        <v>0</v>
      </c>
      <c r="CR89" s="138"/>
      <c r="CS89" s="138"/>
      <c r="CT89" s="139" t="str">
        <f>IF(AND(CR89=0,CS89=0),"",IF(AND(CR89&lt;=100000,CS89&lt;=100000),"",IF(CR89/CQ89&gt;0.7,"男高",IF(CS89/CQ89&gt;0.7,"女高",""))))</f>
        <v/>
      </c>
    </row>
    <row r="90" spans="1:99">
      <c r="A90" s="78"/>
      <c r="B90" s="184" t="s">
        <v>208</v>
      </c>
      <c r="C90" s="184" t="s">
        <v>58</v>
      </c>
      <c r="D90" s="184"/>
      <c r="E90" s="184" t="s">
        <v>205</v>
      </c>
      <c r="F90" s="184" t="s">
        <v>66</v>
      </c>
      <c r="G90" s="184" t="s">
        <v>61</v>
      </c>
      <c r="H90" s="87" t="s">
        <v>136</v>
      </c>
      <c r="I90" s="87" t="s">
        <v>206</v>
      </c>
      <c r="J90" s="185" t="s">
        <v>100</v>
      </c>
      <c r="K90" s="176"/>
      <c r="L90" s="79">
        <v>0</v>
      </c>
      <c r="M90" s="79">
        <v>0</v>
      </c>
      <c r="N90" s="79">
        <v>11</v>
      </c>
      <c r="O90" s="88">
        <v>0</v>
      </c>
      <c r="P90" s="89">
        <v>0</v>
      </c>
      <c r="Q90" s="90">
        <f>O90+P90</f>
        <v>0</v>
      </c>
      <c r="R90" s="80">
        <f>IFERROR(Q90/N90,"-")</f>
        <v>0</v>
      </c>
      <c r="S90" s="79">
        <v>0</v>
      </c>
      <c r="T90" s="79">
        <v>0</v>
      </c>
      <c r="U90" s="80" t="str">
        <f>IFERROR(T90/(Q90),"-")</f>
        <v>-</v>
      </c>
      <c r="V90" s="81"/>
      <c r="W90" s="82">
        <v>0</v>
      </c>
      <c r="X90" s="80" t="str">
        <f>IF(Q90=0,"-",W90/Q90)</f>
        <v>-</v>
      </c>
      <c r="Y90" s="181">
        <v>0</v>
      </c>
      <c r="Z90" s="182" t="str">
        <f>IFERROR(Y90/Q90,"-")</f>
        <v>-</v>
      </c>
      <c r="AA90" s="182" t="str">
        <f>IFERROR(Y90/W90,"-")</f>
        <v>-</v>
      </c>
      <c r="AB90" s="176"/>
      <c r="AC90" s="83"/>
      <c r="AD90" s="77"/>
      <c r="AE90" s="91"/>
      <c r="AF90" s="92" t="str">
        <f>IF(Q90=0,"",IF(AE90=0,"",(AE90/Q90)))</f>
        <v/>
      </c>
      <c r="AG90" s="91"/>
      <c r="AH90" s="93" t="str">
        <f>IFERROR(AG90/AE90,"-")</f>
        <v>-</v>
      </c>
      <c r="AI90" s="94"/>
      <c r="AJ90" s="95" t="str">
        <f>IFERROR(AI90/AE90,"-")</f>
        <v>-</v>
      </c>
      <c r="AK90" s="96"/>
      <c r="AL90" s="96"/>
      <c r="AM90" s="96"/>
      <c r="AN90" s="97"/>
      <c r="AO90" s="98" t="str">
        <f>IF(Q90=0,"",IF(AN90=0,"",(AN90/Q90)))</f>
        <v/>
      </c>
      <c r="AP90" s="97"/>
      <c r="AQ90" s="99" t="str">
        <f>IFERROR(AP90/AN90,"-")</f>
        <v>-</v>
      </c>
      <c r="AR90" s="100"/>
      <c r="AS90" s="101" t="str">
        <f>IFERROR(AR90/AN90,"-")</f>
        <v>-</v>
      </c>
      <c r="AT90" s="102"/>
      <c r="AU90" s="102"/>
      <c r="AV90" s="102"/>
      <c r="AW90" s="103"/>
      <c r="AX90" s="104" t="str">
        <f>IF(Q90=0,"",IF(AW90=0,"",(AW90/Q90)))</f>
        <v/>
      </c>
      <c r="AY90" s="103"/>
      <c r="AZ90" s="105" t="str">
        <f>IFERROR(AY90/AW90,"-")</f>
        <v>-</v>
      </c>
      <c r="BA90" s="106"/>
      <c r="BB90" s="107" t="str">
        <f>IFERROR(BA90/AW90,"-")</f>
        <v>-</v>
      </c>
      <c r="BC90" s="108"/>
      <c r="BD90" s="108"/>
      <c r="BE90" s="108"/>
      <c r="BF90" s="109"/>
      <c r="BG90" s="110" t="str">
        <f>IF(Q90=0,"",IF(BF90=0,"",(BF90/Q90)))</f>
        <v/>
      </c>
      <c r="BH90" s="109"/>
      <c r="BI90" s="111" t="str">
        <f>IFERROR(BH90/BF90,"-")</f>
        <v>-</v>
      </c>
      <c r="BJ90" s="112"/>
      <c r="BK90" s="113" t="str">
        <f>IFERROR(BJ90/BF90,"-")</f>
        <v>-</v>
      </c>
      <c r="BL90" s="114"/>
      <c r="BM90" s="114"/>
      <c r="BN90" s="114"/>
      <c r="BO90" s="116"/>
      <c r="BP90" s="117" t="str">
        <f>IF(Q90=0,"",IF(BO90=0,"",(BO90/Q90)))</f>
        <v/>
      </c>
      <c r="BQ90" s="118"/>
      <c r="BR90" s="119" t="str">
        <f>IFERROR(BQ90/BO90,"-")</f>
        <v>-</v>
      </c>
      <c r="BS90" s="120"/>
      <c r="BT90" s="121" t="str">
        <f>IFERROR(BS90/BO90,"-")</f>
        <v>-</v>
      </c>
      <c r="BU90" s="122"/>
      <c r="BV90" s="122"/>
      <c r="BW90" s="122"/>
      <c r="BX90" s="123"/>
      <c r="BY90" s="124" t="str">
        <f>IF(Q90=0,"",IF(BX90=0,"",(BX90/Q90)))</f>
        <v/>
      </c>
      <c r="BZ90" s="125"/>
      <c r="CA90" s="126" t="str">
        <f>IFERROR(BZ90/BX90,"-")</f>
        <v>-</v>
      </c>
      <c r="CB90" s="127"/>
      <c r="CC90" s="128" t="str">
        <f>IFERROR(CB90/BX90,"-")</f>
        <v>-</v>
      </c>
      <c r="CD90" s="129"/>
      <c r="CE90" s="129"/>
      <c r="CF90" s="129"/>
      <c r="CG90" s="130"/>
      <c r="CH90" s="131" t="str">
        <f>IF(Q90=0,"",IF(CG90=0,"",(CG90/Q90)))</f>
        <v/>
      </c>
      <c r="CI90" s="132"/>
      <c r="CJ90" s="133" t="str">
        <f>IFERROR(CI90/CG90,"-")</f>
        <v>-</v>
      </c>
      <c r="CK90" s="134"/>
      <c r="CL90" s="135" t="str">
        <f>IFERROR(CK90/CG90,"-")</f>
        <v>-</v>
      </c>
      <c r="CM90" s="136"/>
      <c r="CN90" s="136"/>
      <c r="CO90" s="136"/>
      <c r="CP90" s="137">
        <v>0</v>
      </c>
      <c r="CQ90" s="138">
        <v>0</v>
      </c>
      <c r="CR90" s="138"/>
      <c r="CS90" s="138"/>
      <c r="CT90" s="139" t="str">
        <f>IF(AND(CR90=0,CS90=0),"",IF(AND(CR90&lt;=100000,CS90&lt;=100000),"",IF(CR90/CQ90&gt;0.7,"男高",IF(CS90/CQ90&gt;0.7,"女高",""))))</f>
        <v/>
      </c>
    </row>
    <row r="91" spans="1:99">
      <c r="A91" s="78"/>
      <c r="B91" s="184" t="s">
        <v>209</v>
      </c>
      <c r="C91" s="184" t="s">
        <v>58</v>
      </c>
      <c r="D91" s="184"/>
      <c r="E91" s="184" t="s">
        <v>205</v>
      </c>
      <c r="F91" s="184" t="s">
        <v>60</v>
      </c>
      <c r="G91" s="184" t="s">
        <v>61</v>
      </c>
      <c r="H91" s="87" t="s">
        <v>136</v>
      </c>
      <c r="I91" s="87" t="s">
        <v>206</v>
      </c>
      <c r="J91" s="186" t="s">
        <v>141</v>
      </c>
      <c r="K91" s="176"/>
      <c r="L91" s="79">
        <v>1</v>
      </c>
      <c r="M91" s="79">
        <v>0</v>
      </c>
      <c r="N91" s="79">
        <v>13</v>
      </c>
      <c r="O91" s="88">
        <v>0</v>
      </c>
      <c r="P91" s="89">
        <v>0</v>
      </c>
      <c r="Q91" s="90">
        <f>O91+P91</f>
        <v>0</v>
      </c>
      <c r="R91" s="80">
        <f>IFERROR(Q91/N91,"-")</f>
        <v>0</v>
      </c>
      <c r="S91" s="79">
        <v>0</v>
      </c>
      <c r="T91" s="79">
        <v>0</v>
      </c>
      <c r="U91" s="80" t="str">
        <f>IFERROR(T91/(Q91),"-")</f>
        <v>-</v>
      </c>
      <c r="V91" s="81"/>
      <c r="W91" s="82">
        <v>0</v>
      </c>
      <c r="X91" s="80" t="str">
        <f>IF(Q91=0,"-",W91/Q91)</f>
        <v>-</v>
      </c>
      <c r="Y91" s="181">
        <v>0</v>
      </c>
      <c r="Z91" s="182" t="str">
        <f>IFERROR(Y91/Q91,"-")</f>
        <v>-</v>
      </c>
      <c r="AA91" s="182" t="str">
        <f>IFERROR(Y91/W91,"-")</f>
        <v>-</v>
      </c>
      <c r="AB91" s="176"/>
      <c r="AC91" s="83"/>
      <c r="AD91" s="77"/>
      <c r="AE91" s="91"/>
      <c r="AF91" s="92" t="str">
        <f>IF(Q91=0,"",IF(AE91=0,"",(AE91/Q91)))</f>
        <v/>
      </c>
      <c r="AG91" s="91"/>
      <c r="AH91" s="93" t="str">
        <f>IFERROR(AG91/AE91,"-")</f>
        <v>-</v>
      </c>
      <c r="AI91" s="94"/>
      <c r="AJ91" s="95" t="str">
        <f>IFERROR(AI91/AE91,"-")</f>
        <v>-</v>
      </c>
      <c r="AK91" s="96"/>
      <c r="AL91" s="96"/>
      <c r="AM91" s="96"/>
      <c r="AN91" s="97"/>
      <c r="AO91" s="98" t="str">
        <f>IF(Q91=0,"",IF(AN91=0,"",(AN91/Q91)))</f>
        <v/>
      </c>
      <c r="AP91" s="97"/>
      <c r="AQ91" s="99" t="str">
        <f>IFERROR(AP91/AN91,"-")</f>
        <v>-</v>
      </c>
      <c r="AR91" s="100"/>
      <c r="AS91" s="101" t="str">
        <f>IFERROR(AR91/AN91,"-")</f>
        <v>-</v>
      </c>
      <c r="AT91" s="102"/>
      <c r="AU91" s="102"/>
      <c r="AV91" s="102"/>
      <c r="AW91" s="103"/>
      <c r="AX91" s="104" t="str">
        <f>IF(Q91=0,"",IF(AW91=0,"",(AW91/Q91)))</f>
        <v/>
      </c>
      <c r="AY91" s="103"/>
      <c r="AZ91" s="105" t="str">
        <f>IFERROR(AY91/AW91,"-")</f>
        <v>-</v>
      </c>
      <c r="BA91" s="106"/>
      <c r="BB91" s="107" t="str">
        <f>IFERROR(BA91/AW91,"-")</f>
        <v>-</v>
      </c>
      <c r="BC91" s="108"/>
      <c r="BD91" s="108"/>
      <c r="BE91" s="108"/>
      <c r="BF91" s="109"/>
      <c r="BG91" s="110" t="str">
        <f>IF(Q91=0,"",IF(BF91=0,"",(BF91/Q91)))</f>
        <v/>
      </c>
      <c r="BH91" s="109"/>
      <c r="BI91" s="111" t="str">
        <f>IFERROR(BH91/BF91,"-")</f>
        <v>-</v>
      </c>
      <c r="BJ91" s="112"/>
      <c r="BK91" s="113" t="str">
        <f>IFERROR(BJ91/BF91,"-")</f>
        <v>-</v>
      </c>
      <c r="BL91" s="114"/>
      <c r="BM91" s="114"/>
      <c r="BN91" s="114"/>
      <c r="BO91" s="116"/>
      <c r="BP91" s="117" t="str">
        <f>IF(Q91=0,"",IF(BO91=0,"",(BO91/Q91)))</f>
        <v/>
      </c>
      <c r="BQ91" s="118"/>
      <c r="BR91" s="119" t="str">
        <f>IFERROR(BQ91/BO91,"-")</f>
        <v>-</v>
      </c>
      <c r="BS91" s="120"/>
      <c r="BT91" s="121" t="str">
        <f>IFERROR(BS91/BO91,"-")</f>
        <v>-</v>
      </c>
      <c r="BU91" s="122"/>
      <c r="BV91" s="122"/>
      <c r="BW91" s="122"/>
      <c r="BX91" s="123"/>
      <c r="BY91" s="124" t="str">
        <f>IF(Q91=0,"",IF(BX91=0,"",(BX91/Q91)))</f>
        <v/>
      </c>
      <c r="BZ91" s="125"/>
      <c r="CA91" s="126" t="str">
        <f>IFERROR(BZ91/BX91,"-")</f>
        <v>-</v>
      </c>
      <c r="CB91" s="127"/>
      <c r="CC91" s="128" t="str">
        <f>IFERROR(CB91/BX91,"-")</f>
        <v>-</v>
      </c>
      <c r="CD91" s="129"/>
      <c r="CE91" s="129"/>
      <c r="CF91" s="129"/>
      <c r="CG91" s="130"/>
      <c r="CH91" s="131" t="str">
        <f>IF(Q91=0,"",IF(CG91=0,"",(CG91/Q91)))</f>
        <v/>
      </c>
      <c r="CI91" s="132"/>
      <c r="CJ91" s="133" t="str">
        <f>IFERROR(CI91/CG91,"-")</f>
        <v>-</v>
      </c>
      <c r="CK91" s="134"/>
      <c r="CL91" s="135" t="str">
        <f>IFERROR(CK91/CG91,"-")</f>
        <v>-</v>
      </c>
      <c r="CM91" s="136"/>
      <c r="CN91" s="136"/>
      <c r="CO91" s="136"/>
      <c r="CP91" s="137">
        <v>0</v>
      </c>
      <c r="CQ91" s="138">
        <v>0</v>
      </c>
      <c r="CR91" s="138"/>
      <c r="CS91" s="138"/>
      <c r="CT91" s="139" t="str">
        <f>IF(AND(CR91=0,CS91=0),"",IF(AND(CR91&lt;=100000,CS91&lt;=100000),"",IF(CR91/CQ91&gt;0.7,"男高",IF(CS91/CQ91&gt;0.7,"女高",""))))</f>
        <v/>
      </c>
    </row>
    <row r="92" spans="1:99">
      <c r="A92" s="78"/>
      <c r="B92" s="184" t="s">
        <v>210</v>
      </c>
      <c r="C92" s="184" t="s">
        <v>58</v>
      </c>
      <c r="D92" s="184"/>
      <c r="E92" s="184" t="s">
        <v>70</v>
      </c>
      <c r="F92" s="184" t="s">
        <v>70</v>
      </c>
      <c r="G92" s="184" t="s">
        <v>59</v>
      </c>
      <c r="H92" s="87" t="s">
        <v>211</v>
      </c>
      <c r="I92" s="87"/>
      <c r="J92" s="87"/>
      <c r="K92" s="176"/>
      <c r="L92" s="79">
        <v>71</v>
      </c>
      <c r="M92" s="79">
        <v>36</v>
      </c>
      <c r="N92" s="79">
        <v>10</v>
      </c>
      <c r="O92" s="88">
        <v>4</v>
      </c>
      <c r="P92" s="89">
        <v>0</v>
      </c>
      <c r="Q92" s="90">
        <f>O92+P92</f>
        <v>4</v>
      </c>
      <c r="R92" s="80">
        <f>IFERROR(Q92/N92,"-")</f>
        <v>0.4</v>
      </c>
      <c r="S92" s="79">
        <v>0</v>
      </c>
      <c r="T92" s="79">
        <v>1</v>
      </c>
      <c r="U92" s="80">
        <f>IFERROR(T92/(Q92),"-")</f>
        <v>0.25</v>
      </c>
      <c r="V92" s="81"/>
      <c r="W92" s="82">
        <v>1</v>
      </c>
      <c r="X92" s="80">
        <f>IF(Q92=0,"-",W92/Q92)</f>
        <v>0.25</v>
      </c>
      <c r="Y92" s="181">
        <v>8000</v>
      </c>
      <c r="Z92" s="182">
        <f>IFERROR(Y92/Q92,"-")</f>
        <v>2000</v>
      </c>
      <c r="AA92" s="182">
        <f>IFERROR(Y92/W92,"-")</f>
        <v>8000</v>
      </c>
      <c r="AB92" s="176"/>
      <c r="AC92" s="83"/>
      <c r="AD92" s="77"/>
      <c r="AE92" s="91"/>
      <c r="AF92" s="92">
        <f>IF(Q92=0,"",IF(AE92=0,"",(AE92/Q92)))</f>
        <v>0</v>
      </c>
      <c r="AG92" s="91"/>
      <c r="AH92" s="93" t="str">
        <f>IFERROR(AG92/AE92,"-")</f>
        <v>-</v>
      </c>
      <c r="AI92" s="94"/>
      <c r="AJ92" s="95" t="str">
        <f>IFERROR(AI92/AE92,"-")</f>
        <v>-</v>
      </c>
      <c r="AK92" s="96"/>
      <c r="AL92" s="96"/>
      <c r="AM92" s="96"/>
      <c r="AN92" s="97"/>
      <c r="AO92" s="98">
        <f>IF(Q92=0,"",IF(AN92=0,"",(AN92/Q92)))</f>
        <v>0</v>
      </c>
      <c r="AP92" s="97"/>
      <c r="AQ92" s="99" t="str">
        <f>IFERROR(AP92/AN92,"-")</f>
        <v>-</v>
      </c>
      <c r="AR92" s="100"/>
      <c r="AS92" s="101" t="str">
        <f>IFERROR(AR92/AN92,"-")</f>
        <v>-</v>
      </c>
      <c r="AT92" s="102"/>
      <c r="AU92" s="102"/>
      <c r="AV92" s="102"/>
      <c r="AW92" s="103">
        <v>1</v>
      </c>
      <c r="AX92" s="104">
        <f>IF(Q92=0,"",IF(AW92=0,"",(AW92/Q92)))</f>
        <v>0.25</v>
      </c>
      <c r="AY92" s="103">
        <v>1</v>
      </c>
      <c r="AZ92" s="105">
        <f>IFERROR(AY92/AW92,"-")</f>
        <v>1</v>
      </c>
      <c r="BA92" s="106">
        <v>8000</v>
      </c>
      <c r="BB92" s="107">
        <f>IFERROR(BA92/AW92,"-")</f>
        <v>8000</v>
      </c>
      <c r="BC92" s="108"/>
      <c r="BD92" s="108">
        <v>1</v>
      </c>
      <c r="BE92" s="108"/>
      <c r="BF92" s="109">
        <v>1</v>
      </c>
      <c r="BG92" s="110">
        <f>IF(Q92=0,"",IF(BF92=0,"",(BF92/Q92)))</f>
        <v>0.25</v>
      </c>
      <c r="BH92" s="109"/>
      <c r="BI92" s="111">
        <f>IFERROR(BH92/BF92,"-")</f>
        <v>0</v>
      </c>
      <c r="BJ92" s="112"/>
      <c r="BK92" s="113">
        <f>IFERROR(BJ92/BF92,"-")</f>
        <v>0</v>
      </c>
      <c r="BL92" s="114"/>
      <c r="BM92" s="114"/>
      <c r="BN92" s="114"/>
      <c r="BO92" s="116">
        <v>2</v>
      </c>
      <c r="BP92" s="117">
        <f>IF(Q92=0,"",IF(BO92=0,"",(BO92/Q92)))</f>
        <v>0.5</v>
      </c>
      <c r="BQ92" s="118"/>
      <c r="BR92" s="119">
        <f>IFERROR(BQ92/BO92,"-")</f>
        <v>0</v>
      </c>
      <c r="BS92" s="120"/>
      <c r="BT92" s="121">
        <f>IFERROR(BS92/BO92,"-")</f>
        <v>0</v>
      </c>
      <c r="BU92" s="122"/>
      <c r="BV92" s="122"/>
      <c r="BW92" s="122"/>
      <c r="BX92" s="123"/>
      <c r="BY92" s="124">
        <f>IF(Q92=0,"",IF(BX92=0,"",(BX92/Q92)))</f>
        <v>0</v>
      </c>
      <c r="BZ92" s="125"/>
      <c r="CA92" s="126" t="str">
        <f>IFERROR(BZ92/BX92,"-")</f>
        <v>-</v>
      </c>
      <c r="CB92" s="127"/>
      <c r="CC92" s="128" t="str">
        <f>IFERROR(CB92/BX92,"-")</f>
        <v>-</v>
      </c>
      <c r="CD92" s="129"/>
      <c r="CE92" s="129"/>
      <c r="CF92" s="129"/>
      <c r="CG92" s="130"/>
      <c r="CH92" s="131">
        <f>IF(Q92=0,"",IF(CG92=0,"",(CG92/Q92)))</f>
        <v>0</v>
      </c>
      <c r="CI92" s="132"/>
      <c r="CJ92" s="133" t="str">
        <f>IFERROR(CI92/CG92,"-")</f>
        <v>-</v>
      </c>
      <c r="CK92" s="134"/>
      <c r="CL92" s="135" t="str">
        <f>IFERROR(CK92/CG92,"-")</f>
        <v>-</v>
      </c>
      <c r="CM92" s="136"/>
      <c r="CN92" s="136"/>
      <c r="CO92" s="136"/>
      <c r="CP92" s="137">
        <v>1</v>
      </c>
      <c r="CQ92" s="138">
        <v>8000</v>
      </c>
      <c r="CR92" s="138">
        <v>8000</v>
      </c>
      <c r="CS92" s="138"/>
      <c r="CT92" s="139" t="str">
        <f>IF(AND(CR92=0,CS92=0),"",IF(AND(CR92&lt;=100000,CS92&lt;=100000),"",IF(CR92/CQ92&gt;0.7,"男高",IF(CS92/CQ92&gt;0.7,"女高",""))))</f>
        <v/>
      </c>
    </row>
    <row r="93" spans="1:99">
      <c r="A93" s="78">
        <f>AC93</f>
        <v>0.2125</v>
      </c>
      <c r="B93" s="184" t="s">
        <v>212</v>
      </c>
      <c r="C93" s="184" t="s">
        <v>58</v>
      </c>
      <c r="D93" s="184"/>
      <c r="E93" s="184" t="s">
        <v>131</v>
      </c>
      <c r="F93" s="184" t="s">
        <v>73</v>
      </c>
      <c r="G93" s="184" t="s">
        <v>61</v>
      </c>
      <c r="H93" s="87" t="s">
        <v>128</v>
      </c>
      <c r="I93" s="87" t="s">
        <v>213</v>
      </c>
      <c r="J93" s="185" t="s">
        <v>194</v>
      </c>
      <c r="K93" s="176">
        <v>320000</v>
      </c>
      <c r="L93" s="79">
        <v>26</v>
      </c>
      <c r="M93" s="79">
        <v>0</v>
      </c>
      <c r="N93" s="79">
        <v>74</v>
      </c>
      <c r="O93" s="88">
        <v>12</v>
      </c>
      <c r="P93" s="89">
        <v>0</v>
      </c>
      <c r="Q93" s="90">
        <f>O93+P93</f>
        <v>12</v>
      </c>
      <c r="R93" s="80">
        <f>IFERROR(Q93/N93,"-")</f>
        <v>0.16216216216216</v>
      </c>
      <c r="S93" s="79">
        <v>0</v>
      </c>
      <c r="T93" s="79">
        <v>4</v>
      </c>
      <c r="U93" s="80">
        <f>IFERROR(T93/(Q93),"-")</f>
        <v>0.33333333333333</v>
      </c>
      <c r="V93" s="81">
        <f>IFERROR(K93/SUM(Q93:Q94),"-")</f>
        <v>14545.454545455</v>
      </c>
      <c r="W93" s="82">
        <v>2</v>
      </c>
      <c r="X93" s="80">
        <f>IF(Q93=0,"-",W93/Q93)</f>
        <v>0.16666666666667</v>
      </c>
      <c r="Y93" s="181">
        <v>11000</v>
      </c>
      <c r="Z93" s="182">
        <f>IFERROR(Y93/Q93,"-")</f>
        <v>916.66666666667</v>
      </c>
      <c r="AA93" s="182">
        <f>IFERROR(Y93/W93,"-")</f>
        <v>5500</v>
      </c>
      <c r="AB93" s="176">
        <f>SUM(Y93:Y94)-SUM(K93:K94)</f>
        <v>-252000</v>
      </c>
      <c r="AC93" s="83">
        <f>SUM(Y93:Y94)/SUM(K93:K94)</f>
        <v>0.2125</v>
      </c>
      <c r="AD93" s="77"/>
      <c r="AE93" s="91"/>
      <c r="AF93" s="92">
        <f>IF(Q93=0,"",IF(AE93=0,"",(AE93/Q93)))</f>
        <v>0</v>
      </c>
      <c r="AG93" s="91"/>
      <c r="AH93" s="93" t="str">
        <f>IFERROR(AG93/AE93,"-")</f>
        <v>-</v>
      </c>
      <c r="AI93" s="94"/>
      <c r="AJ93" s="95" t="str">
        <f>IFERROR(AI93/AE93,"-")</f>
        <v>-</v>
      </c>
      <c r="AK93" s="96"/>
      <c r="AL93" s="96"/>
      <c r="AM93" s="96"/>
      <c r="AN93" s="97">
        <v>1</v>
      </c>
      <c r="AO93" s="98">
        <f>IF(Q93=0,"",IF(AN93=0,"",(AN93/Q93)))</f>
        <v>0.083333333333333</v>
      </c>
      <c r="AP93" s="97"/>
      <c r="AQ93" s="99">
        <f>IFERROR(AP93/AN93,"-")</f>
        <v>0</v>
      </c>
      <c r="AR93" s="100"/>
      <c r="AS93" s="101">
        <f>IFERROR(AR93/AN93,"-")</f>
        <v>0</v>
      </c>
      <c r="AT93" s="102"/>
      <c r="AU93" s="102"/>
      <c r="AV93" s="102"/>
      <c r="AW93" s="103"/>
      <c r="AX93" s="104">
        <f>IF(Q93=0,"",IF(AW93=0,"",(AW93/Q93)))</f>
        <v>0</v>
      </c>
      <c r="AY93" s="103"/>
      <c r="AZ93" s="105" t="str">
        <f>IFERROR(AY93/AW93,"-")</f>
        <v>-</v>
      </c>
      <c r="BA93" s="106"/>
      <c r="BB93" s="107" t="str">
        <f>IFERROR(BA93/AW93,"-")</f>
        <v>-</v>
      </c>
      <c r="BC93" s="108"/>
      <c r="BD93" s="108"/>
      <c r="BE93" s="108"/>
      <c r="BF93" s="109">
        <v>3</v>
      </c>
      <c r="BG93" s="110">
        <f>IF(Q93=0,"",IF(BF93=0,"",(BF93/Q93)))</f>
        <v>0.25</v>
      </c>
      <c r="BH93" s="109"/>
      <c r="BI93" s="111">
        <f>IFERROR(BH93/BF93,"-")</f>
        <v>0</v>
      </c>
      <c r="BJ93" s="112"/>
      <c r="BK93" s="113">
        <f>IFERROR(BJ93/BF93,"-")</f>
        <v>0</v>
      </c>
      <c r="BL93" s="114"/>
      <c r="BM93" s="114"/>
      <c r="BN93" s="114"/>
      <c r="BO93" s="116">
        <v>5</v>
      </c>
      <c r="BP93" s="117">
        <f>IF(Q93=0,"",IF(BO93=0,"",(BO93/Q93)))</f>
        <v>0.41666666666667</v>
      </c>
      <c r="BQ93" s="118">
        <v>1</v>
      </c>
      <c r="BR93" s="119">
        <f>IFERROR(BQ93/BO93,"-")</f>
        <v>0.2</v>
      </c>
      <c r="BS93" s="120">
        <v>5000</v>
      </c>
      <c r="BT93" s="121">
        <f>IFERROR(BS93/BO93,"-")</f>
        <v>1000</v>
      </c>
      <c r="BU93" s="122">
        <v>1</v>
      </c>
      <c r="BV93" s="122"/>
      <c r="BW93" s="122"/>
      <c r="BX93" s="123">
        <v>3</v>
      </c>
      <c r="BY93" s="124">
        <f>IF(Q93=0,"",IF(BX93=0,"",(BX93/Q93)))</f>
        <v>0.25</v>
      </c>
      <c r="BZ93" s="125">
        <v>1</v>
      </c>
      <c r="CA93" s="126">
        <f>IFERROR(BZ93/BX93,"-")</f>
        <v>0.33333333333333</v>
      </c>
      <c r="CB93" s="127">
        <v>6000</v>
      </c>
      <c r="CC93" s="128">
        <f>IFERROR(CB93/BX93,"-")</f>
        <v>2000</v>
      </c>
      <c r="CD93" s="129"/>
      <c r="CE93" s="129">
        <v>1</v>
      </c>
      <c r="CF93" s="129"/>
      <c r="CG93" s="130"/>
      <c r="CH93" s="131">
        <f>IF(Q93=0,"",IF(CG93=0,"",(CG93/Q93)))</f>
        <v>0</v>
      </c>
      <c r="CI93" s="132"/>
      <c r="CJ93" s="133" t="str">
        <f>IFERROR(CI93/CG93,"-")</f>
        <v>-</v>
      </c>
      <c r="CK93" s="134"/>
      <c r="CL93" s="135" t="str">
        <f>IFERROR(CK93/CG93,"-")</f>
        <v>-</v>
      </c>
      <c r="CM93" s="136"/>
      <c r="CN93" s="136"/>
      <c r="CO93" s="136"/>
      <c r="CP93" s="137">
        <v>2</v>
      </c>
      <c r="CQ93" s="138">
        <v>11000</v>
      </c>
      <c r="CR93" s="138">
        <v>6000</v>
      </c>
      <c r="CS93" s="138"/>
      <c r="CT93" s="139" t="str">
        <f>IF(AND(CR93=0,CS93=0),"",IF(AND(CR93&lt;=100000,CS93&lt;=100000),"",IF(CR93/CQ93&gt;0.7,"男高",IF(CS93/CQ93&gt;0.7,"女高",""))))</f>
        <v/>
      </c>
    </row>
    <row r="94" spans="1:99">
      <c r="A94" s="78"/>
      <c r="B94" s="184" t="s">
        <v>214</v>
      </c>
      <c r="C94" s="184" t="s">
        <v>58</v>
      </c>
      <c r="D94" s="184"/>
      <c r="E94" s="184" t="s">
        <v>131</v>
      </c>
      <c r="F94" s="184" t="s">
        <v>73</v>
      </c>
      <c r="G94" s="184" t="s">
        <v>59</v>
      </c>
      <c r="H94" s="87"/>
      <c r="I94" s="87"/>
      <c r="J94" s="87"/>
      <c r="K94" s="176"/>
      <c r="L94" s="79">
        <v>47</v>
      </c>
      <c r="M94" s="79">
        <v>37</v>
      </c>
      <c r="N94" s="79">
        <v>17</v>
      </c>
      <c r="O94" s="88">
        <v>10</v>
      </c>
      <c r="P94" s="89">
        <v>0</v>
      </c>
      <c r="Q94" s="90">
        <f>O94+P94</f>
        <v>10</v>
      </c>
      <c r="R94" s="80">
        <f>IFERROR(Q94/N94,"-")</f>
        <v>0.58823529411765</v>
      </c>
      <c r="S94" s="79">
        <v>1</v>
      </c>
      <c r="T94" s="79">
        <v>2</v>
      </c>
      <c r="U94" s="80">
        <f>IFERROR(T94/(Q94),"-")</f>
        <v>0.2</v>
      </c>
      <c r="V94" s="81"/>
      <c r="W94" s="82">
        <v>2</v>
      </c>
      <c r="X94" s="80">
        <f>IF(Q94=0,"-",W94/Q94)</f>
        <v>0.2</v>
      </c>
      <c r="Y94" s="181">
        <v>57000</v>
      </c>
      <c r="Z94" s="182">
        <f>IFERROR(Y94/Q94,"-")</f>
        <v>5700</v>
      </c>
      <c r="AA94" s="182">
        <f>IFERROR(Y94/W94,"-")</f>
        <v>28500</v>
      </c>
      <c r="AB94" s="176"/>
      <c r="AC94" s="83"/>
      <c r="AD94" s="77"/>
      <c r="AE94" s="91"/>
      <c r="AF94" s="92">
        <f>IF(Q94=0,"",IF(AE94=0,"",(AE94/Q94)))</f>
        <v>0</v>
      </c>
      <c r="AG94" s="91"/>
      <c r="AH94" s="93" t="str">
        <f>IFERROR(AG94/AE94,"-")</f>
        <v>-</v>
      </c>
      <c r="AI94" s="94"/>
      <c r="AJ94" s="95" t="str">
        <f>IFERROR(AI94/AE94,"-")</f>
        <v>-</v>
      </c>
      <c r="AK94" s="96"/>
      <c r="AL94" s="96"/>
      <c r="AM94" s="96"/>
      <c r="AN94" s="97"/>
      <c r="AO94" s="98">
        <f>IF(Q94=0,"",IF(AN94=0,"",(AN94/Q94)))</f>
        <v>0</v>
      </c>
      <c r="AP94" s="97"/>
      <c r="AQ94" s="99" t="str">
        <f>IFERROR(AP94/AN94,"-")</f>
        <v>-</v>
      </c>
      <c r="AR94" s="100"/>
      <c r="AS94" s="101" t="str">
        <f>IFERROR(AR94/AN94,"-")</f>
        <v>-</v>
      </c>
      <c r="AT94" s="102"/>
      <c r="AU94" s="102"/>
      <c r="AV94" s="102"/>
      <c r="AW94" s="103"/>
      <c r="AX94" s="104">
        <f>IF(Q94=0,"",IF(AW94=0,"",(AW94/Q94)))</f>
        <v>0</v>
      </c>
      <c r="AY94" s="103"/>
      <c r="AZ94" s="105" t="str">
        <f>IFERROR(AY94/AW94,"-")</f>
        <v>-</v>
      </c>
      <c r="BA94" s="106"/>
      <c r="BB94" s="107" t="str">
        <f>IFERROR(BA94/AW94,"-")</f>
        <v>-</v>
      </c>
      <c r="BC94" s="108"/>
      <c r="BD94" s="108"/>
      <c r="BE94" s="108"/>
      <c r="BF94" s="109">
        <v>1</v>
      </c>
      <c r="BG94" s="110">
        <f>IF(Q94=0,"",IF(BF94=0,"",(BF94/Q94)))</f>
        <v>0.1</v>
      </c>
      <c r="BH94" s="109">
        <v>1</v>
      </c>
      <c r="BI94" s="111">
        <f>IFERROR(BH94/BF94,"-")</f>
        <v>1</v>
      </c>
      <c r="BJ94" s="112">
        <v>47000</v>
      </c>
      <c r="BK94" s="113">
        <f>IFERROR(BJ94/BF94,"-")</f>
        <v>47000</v>
      </c>
      <c r="BL94" s="114"/>
      <c r="BM94" s="114"/>
      <c r="BN94" s="114">
        <v>1</v>
      </c>
      <c r="BO94" s="116">
        <v>6</v>
      </c>
      <c r="BP94" s="117">
        <f>IF(Q94=0,"",IF(BO94=0,"",(BO94/Q94)))</f>
        <v>0.6</v>
      </c>
      <c r="BQ94" s="118"/>
      <c r="BR94" s="119">
        <f>IFERROR(BQ94/BO94,"-")</f>
        <v>0</v>
      </c>
      <c r="BS94" s="120"/>
      <c r="BT94" s="121">
        <f>IFERROR(BS94/BO94,"-")</f>
        <v>0</v>
      </c>
      <c r="BU94" s="122"/>
      <c r="BV94" s="122"/>
      <c r="BW94" s="122"/>
      <c r="BX94" s="123">
        <v>3</v>
      </c>
      <c r="BY94" s="124">
        <f>IF(Q94=0,"",IF(BX94=0,"",(BX94/Q94)))</f>
        <v>0.3</v>
      </c>
      <c r="BZ94" s="125">
        <v>1</v>
      </c>
      <c r="CA94" s="126">
        <f>IFERROR(BZ94/BX94,"-")</f>
        <v>0.33333333333333</v>
      </c>
      <c r="CB94" s="127">
        <v>10000</v>
      </c>
      <c r="CC94" s="128">
        <f>IFERROR(CB94/BX94,"-")</f>
        <v>3333.3333333333</v>
      </c>
      <c r="CD94" s="129">
        <v>1</v>
      </c>
      <c r="CE94" s="129"/>
      <c r="CF94" s="129"/>
      <c r="CG94" s="130"/>
      <c r="CH94" s="131">
        <f>IF(Q94=0,"",IF(CG94=0,"",(CG94/Q94)))</f>
        <v>0</v>
      </c>
      <c r="CI94" s="132"/>
      <c r="CJ94" s="133" t="str">
        <f>IFERROR(CI94/CG94,"-")</f>
        <v>-</v>
      </c>
      <c r="CK94" s="134"/>
      <c r="CL94" s="135" t="str">
        <f>IFERROR(CK94/CG94,"-")</f>
        <v>-</v>
      </c>
      <c r="CM94" s="136"/>
      <c r="CN94" s="136"/>
      <c r="CO94" s="136"/>
      <c r="CP94" s="137">
        <v>2</v>
      </c>
      <c r="CQ94" s="138">
        <v>57000</v>
      </c>
      <c r="CR94" s="138">
        <v>47000</v>
      </c>
      <c r="CS94" s="138"/>
      <c r="CT94" s="139" t="str">
        <f>IF(AND(CR94=0,CS94=0),"",IF(AND(CR94&lt;=100000,CS94&lt;=100000),"",IF(CR94/CQ94&gt;0.7,"男高",IF(CS94/CQ94&gt;0.7,"女高",""))))</f>
        <v/>
      </c>
    </row>
    <row r="95" spans="1:99">
      <c r="A95" s="78">
        <f>AC95</f>
        <v>0.014285714285714</v>
      </c>
      <c r="B95" s="184" t="s">
        <v>215</v>
      </c>
      <c r="C95" s="184" t="s">
        <v>58</v>
      </c>
      <c r="D95" s="184"/>
      <c r="E95" s="184" t="s">
        <v>131</v>
      </c>
      <c r="F95" s="184" t="s">
        <v>132</v>
      </c>
      <c r="G95" s="184" t="s">
        <v>61</v>
      </c>
      <c r="H95" s="87" t="s">
        <v>136</v>
      </c>
      <c r="I95" s="87" t="s">
        <v>216</v>
      </c>
      <c r="J95" s="87"/>
      <c r="K95" s="176">
        <v>350000</v>
      </c>
      <c r="L95" s="79">
        <v>7</v>
      </c>
      <c r="M95" s="79">
        <v>0</v>
      </c>
      <c r="N95" s="79">
        <v>29</v>
      </c>
      <c r="O95" s="88">
        <v>2</v>
      </c>
      <c r="P95" s="89">
        <v>0</v>
      </c>
      <c r="Q95" s="90">
        <f>O95+P95</f>
        <v>2</v>
      </c>
      <c r="R95" s="80">
        <f>IFERROR(Q95/N95,"-")</f>
        <v>0.068965517241379</v>
      </c>
      <c r="S95" s="79">
        <v>0</v>
      </c>
      <c r="T95" s="79">
        <v>1</v>
      </c>
      <c r="U95" s="80">
        <f>IFERROR(T95/(Q95),"-")</f>
        <v>0.5</v>
      </c>
      <c r="V95" s="81">
        <f>IFERROR(K95/SUM(Q95:Q96),"-")</f>
        <v>58333.333333333</v>
      </c>
      <c r="W95" s="82">
        <v>0</v>
      </c>
      <c r="X95" s="80">
        <f>IF(Q95=0,"-",W95/Q95)</f>
        <v>0</v>
      </c>
      <c r="Y95" s="181">
        <v>0</v>
      </c>
      <c r="Z95" s="182">
        <f>IFERROR(Y95/Q95,"-")</f>
        <v>0</v>
      </c>
      <c r="AA95" s="182" t="str">
        <f>IFERROR(Y95/W95,"-")</f>
        <v>-</v>
      </c>
      <c r="AB95" s="176">
        <f>SUM(Y95:Y96)-SUM(K95:K96)</f>
        <v>-345000</v>
      </c>
      <c r="AC95" s="83">
        <f>SUM(Y95:Y96)/SUM(K95:K96)</f>
        <v>0.014285714285714</v>
      </c>
      <c r="AD95" s="77"/>
      <c r="AE95" s="91"/>
      <c r="AF95" s="92">
        <f>IF(Q95=0,"",IF(AE95=0,"",(AE95/Q95)))</f>
        <v>0</v>
      </c>
      <c r="AG95" s="91"/>
      <c r="AH95" s="93" t="str">
        <f>IFERROR(AG95/AE95,"-")</f>
        <v>-</v>
      </c>
      <c r="AI95" s="94"/>
      <c r="AJ95" s="95" t="str">
        <f>IFERROR(AI95/AE95,"-")</f>
        <v>-</v>
      </c>
      <c r="AK95" s="96"/>
      <c r="AL95" s="96"/>
      <c r="AM95" s="96"/>
      <c r="AN95" s="97"/>
      <c r="AO95" s="98">
        <f>IF(Q95=0,"",IF(AN95=0,"",(AN95/Q95)))</f>
        <v>0</v>
      </c>
      <c r="AP95" s="97"/>
      <c r="AQ95" s="99" t="str">
        <f>IFERROR(AP95/AN95,"-")</f>
        <v>-</v>
      </c>
      <c r="AR95" s="100"/>
      <c r="AS95" s="101" t="str">
        <f>IFERROR(AR95/AN95,"-")</f>
        <v>-</v>
      </c>
      <c r="AT95" s="102"/>
      <c r="AU95" s="102"/>
      <c r="AV95" s="102"/>
      <c r="AW95" s="103"/>
      <c r="AX95" s="104">
        <f>IF(Q95=0,"",IF(AW95=0,"",(AW95/Q95)))</f>
        <v>0</v>
      </c>
      <c r="AY95" s="103"/>
      <c r="AZ95" s="105" t="str">
        <f>IFERROR(AY95/AW95,"-")</f>
        <v>-</v>
      </c>
      <c r="BA95" s="106"/>
      <c r="BB95" s="107" t="str">
        <f>IFERROR(BA95/AW95,"-")</f>
        <v>-</v>
      </c>
      <c r="BC95" s="108"/>
      <c r="BD95" s="108"/>
      <c r="BE95" s="108"/>
      <c r="BF95" s="109">
        <v>2</v>
      </c>
      <c r="BG95" s="110">
        <f>IF(Q95=0,"",IF(BF95=0,"",(BF95/Q95)))</f>
        <v>1</v>
      </c>
      <c r="BH95" s="109"/>
      <c r="BI95" s="111">
        <f>IFERROR(BH95/BF95,"-")</f>
        <v>0</v>
      </c>
      <c r="BJ95" s="112"/>
      <c r="BK95" s="113">
        <f>IFERROR(BJ95/BF95,"-")</f>
        <v>0</v>
      </c>
      <c r="BL95" s="114"/>
      <c r="BM95" s="114"/>
      <c r="BN95" s="114"/>
      <c r="BO95" s="116"/>
      <c r="BP95" s="117">
        <f>IF(Q95=0,"",IF(BO95=0,"",(BO95/Q95)))</f>
        <v>0</v>
      </c>
      <c r="BQ95" s="118"/>
      <c r="BR95" s="119" t="str">
        <f>IFERROR(BQ95/BO95,"-")</f>
        <v>-</v>
      </c>
      <c r="BS95" s="120"/>
      <c r="BT95" s="121" t="str">
        <f>IFERROR(BS95/BO95,"-")</f>
        <v>-</v>
      </c>
      <c r="BU95" s="122"/>
      <c r="BV95" s="122"/>
      <c r="BW95" s="122"/>
      <c r="BX95" s="123"/>
      <c r="BY95" s="124">
        <f>IF(Q95=0,"",IF(BX95=0,"",(BX95/Q95)))</f>
        <v>0</v>
      </c>
      <c r="BZ95" s="125"/>
      <c r="CA95" s="126" t="str">
        <f>IFERROR(BZ95/BX95,"-")</f>
        <v>-</v>
      </c>
      <c r="CB95" s="127"/>
      <c r="CC95" s="128" t="str">
        <f>IFERROR(CB95/BX95,"-")</f>
        <v>-</v>
      </c>
      <c r="CD95" s="129"/>
      <c r="CE95" s="129"/>
      <c r="CF95" s="129"/>
      <c r="CG95" s="130"/>
      <c r="CH95" s="131">
        <f>IF(Q95=0,"",IF(CG95=0,"",(CG95/Q95)))</f>
        <v>0</v>
      </c>
      <c r="CI95" s="132"/>
      <c r="CJ95" s="133" t="str">
        <f>IFERROR(CI95/CG95,"-")</f>
        <v>-</v>
      </c>
      <c r="CK95" s="134"/>
      <c r="CL95" s="135" t="str">
        <f>IFERROR(CK95/CG95,"-")</f>
        <v>-</v>
      </c>
      <c r="CM95" s="136"/>
      <c r="CN95" s="136"/>
      <c r="CO95" s="136"/>
      <c r="CP95" s="137">
        <v>0</v>
      </c>
      <c r="CQ95" s="138">
        <v>0</v>
      </c>
      <c r="CR95" s="138"/>
      <c r="CS95" s="138"/>
      <c r="CT95" s="139" t="str">
        <f>IF(AND(CR95=0,CS95=0),"",IF(AND(CR95&lt;=100000,CS95&lt;=100000),"",IF(CR95/CQ95&gt;0.7,"男高",IF(CS95/CQ95&gt;0.7,"女高",""))))</f>
        <v/>
      </c>
    </row>
    <row r="96" spans="1:99">
      <c r="A96" s="78"/>
      <c r="B96" s="184" t="s">
        <v>217</v>
      </c>
      <c r="C96" s="184" t="s">
        <v>58</v>
      </c>
      <c r="D96" s="184"/>
      <c r="E96" s="184" t="s">
        <v>131</v>
      </c>
      <c r="F96" s="184" t="s">
        <v>132</v>
      </c>
      <c r="G96" s="184" t="s">
        <v>59</v>
      </c>
      <c r="H96" s="87"/>
      <c r="I96" s="87"/>
      <c r="J96" s="87"/>
      <c r="K96" s="176"/>
      <c r="L96" s="79">
        <v>50</v>
      </c>
      <c r="M96" s="79">
        <v>22</v>
      </c>
      <c r="N96" s="79">
        <v>45</v>
      </c>
      <c r="O96" s="88">
        <v>4</v>
      </c>
      <c r="P96" s="89">
        <v>0</v>
      </c>
      <c r="Q96" s="90">
        <f>O96+P96</f>
        <v>4</v>
      </c>
      <c r="R96" s="80">
        <f>IFERROR(Q96/N96,"-")</f>
        <v>0.088888888888889</v>
      </c>
      <c r="S96" s="79">
        <v>1</v>
      </c>
      <c r="T96" s="79">
        <v>0</v>
      </c>
      <c r="U96" s="80">
        <f>IFERROR(T96/(Q96),"-")</f>
        <v>0</v>
      </c>
      <c r="V96" s="81"/>
      <c r="W96" s="82">
        <v>1</v>
      </c>
      <c r="X96" s="80">
        <f>IF(Q96=0,"-",W96/Q96)</f>
        <v>0.25</v>
      </c>
      <c r="Y96" s="181">
        <v>5000</v>
      </c>
      <c r="Z96" s="182">
        <f>IFERROR(Y96/Q96,"-")</f>
        <v>1250</v>
      </c>
      <c r="AA96" s="182">
        <f>IFERROR(Y96/W96,"-")</f>
        <v>5000</v>
      </c>
      <c r="AB96" s="176"/>
      <c r="AC96" s="83"/>
      <c r="AD96" s="77"/>
      <c r="AE96" s="91"/>
      <c r="AF96" s="92">
        <f>IF(Q96=0,"",IF(AE96=0,"",(AE96/Q96)))</f>
        <v>0</v>
      </c>
      <c r="AG96" s="91"/>
      <c r="AH96" s="93" t="str">
        <f>IFERROR(AG96/AE96,"-")</f>
        <v>-</v>
      </c>
      <c r="AI96" s="94"/>
      <c r="AJ96" s="95" t="str">
        <f>IFERROR(AI96/AE96,"-")</f>
        <v>-</v>
      </c>
      <c r="AK96" s="96"/>
      <c r="AL96" s="96"/>
      <c r="AM96" s="96"/>
      <c r="AN96" s="97"/>
      <c r="AO96" s="98">
        <f>IF(Q96=0,"",IF(AN96=0,"",(AN96/Q96)))</f>
        <v>0</v>
      </c>
      <c r="AP96" s="97"/>
      <c r="AQ96" s="99" t="str">
        <f>IFERROR(AP96/AN96,"-")</f>
        <v>-</v>
      </c>
      <c r="AR96" s="100"/>
      <c r="AS96" s="101" t="str">
        <f>IFERROR(AR96/AN96,"-")</f>
        <v>-</v>
      </c>
      <c r="AT96" s="102"/>
      <c r="AU96" s="102"/>
      <c r="AV96" s="102"/>
      <c r="AW96" s="103"/>
      <c r="AX96" s="104">
        <f>IF(Q96=0,"",IF(AW96=0,"",(AW96/Q96)))</f>
        <v>0</v>
      </c>
      <c r="AY96" s="103"/>
      <c r="AZ96" s="105" t="str">
        <f>IFERROR(AY96/AW96,"-")</f>
        <v>-</v>
      </c>
      <c r="BA96" s="106"/>
      <c r="BB96" s="107" t="str">
        <f>IFERROR(BA96/AW96,"-")</f>
        <v>-</v>
      </c>
      <c r="BC96" s="108"/>
      <c r="BD96" s="108"/>
      <c r="BE96" s="108"/>
      <c r="BF96" s="109"/>
      <c r="BG96" s="110">
        <f>IF(Q96=0,"",IF(BF96=0,"",(BF96/Q96)))</f>
        <v>0</v>
      </c>
      <c r="BH96" s="109"/>
      <c r="BI96" s="111" t="str">
        <f>IFERROR(BH96/BF96,"-")</f>
        <v>-</v>
      </c>
      <c r="BJ96" s="112"/>
      <c r="BK96" s="113" t="str">
        <f>IFERROR(BJ96/BF96,"-")</f>
        <v>-</v>
      </c>
      <c r="BL96" s="114"/>
      <c r="BM96" s="114"/>
      <c r="BN96" s="114"/>
      <c r="BO96" s="116">
        <v>4</v>
      </c>
      <c r="BP96" s="117">
        <f>IF(Q96=0,"",IF(BO96=0,"",(BO96/Q96)))</f>
        <v>1</v>
      </c>
      <c r="BQ96" s="118">
        <v>1</v>
      </c>
      <c r="BR96" s="119">
        <f>IFERROR(BQ96/BO96,"-")</f>
        <v>0.25</v>
      </c>
      <c r="BS96" s="120">
        <v>5000</v>
      </c>
      <c r="BT96" s="121">
        <f>IFERROR(BS96/BO96,"-")</f>
        <v>1250</v>
      </c>
      <c r="BU96" s="122">
        <v>1</v>
      </c>
      <c r="BV96" s="122"/>
      <c r="BW96" s="122"/>
      <c r="BX96" s="123"/>
      <c r="BY96" s="124">
        <f>IF(Q96=0,"",IF(BX96=0,"",(BX96/Q96)))</f>
        <v>0</v>
      </c>
      <c r="BZ96" s="125"/>
      <c r="CA96" s="126" t="str">
        <f>IFERROR(BZ96/BX96,"-")</f>
        <v>-</v>
      </c>
      <c r="CB96" s="127"/>
      <c r="CC96" s="128" t="str">
        <f>IFERROR(CB96/BX96,"-")</f>
        <v>-</v>
      </c>
      <c r="CD96" s="129"/>
      <c r="CE96" s="129"/>
      <c r="CF96" s="129"/>
      <c r="CG96" s="130"/>
      <c r="CH96" s="131">
        <f>IF(Q96=0,"",IF(CG96=0,"",(CG96/Q96)))</f>
        <v>0</v>
      </c>
      <c r="CI96" s="132"/>
      <c r="CJ96" s="133" t="str">
        <f>IFERROR(CI96/CG96,"-")</f>
        <v>-</v>
      </c>
      <c r="CK96" s="134"/>
      <c r="CL96" s="135" t="str">
        <f>IFERROR(CK96/CG96,"-")</f>
        <v>-</v>
      </c>
      <c r="CM96" s="136"/>
      <c r="CN96" s="136"/>
      <c r="CO96" s="136"/>
      <c r="CP96" s="137">
        <v>1</v>
      </c>
      <c r="CQ96" s="138">
        <v>5000</v>
      </c>
      <c r="CR96" s="138">
        <v>5000</v>
      </c>
      <c r="CS96" s="138"/>
      <c r="CT96" s="139" t="str">
        <f>IF(AND(CR96=0,CS96=0),"",IF(AND(CR96&lt;=100000,CS96&lt;=100000),"",IF(CR96/CQ96&gt;0.7,"男高",IF(CS96/CQ96&gt;0.7,"女高",""))))</f>
        <v/>
      </c>
    </row>
    <row r="97" spans="1:99">
      <c r="A97" s="78">
        <f>AC97</f>
        <v>0.42631578947368</v>
      </c>
      <c r="B97" s="184" t="s">
        <v>218</v>
      </c>
      <c r="C97" s="184" t="s">
        <v>58</v>
      </c>
      <c r="D97" s="184"/>
      <c r="E97" s="184" t="s">
        <v>114</v>
      </c>
      <c r="F97" s="184" t="s">
        <v>73</v>
      </c>
      <c r="G97" s="184" t="s">
        <v>61</v>
      </c>
      <c r="H97" s="87" t="s">
        <v>219</v>
      </c>
      <c r="I97" s="87" t="s">
        <v>137</v>
      </c>
      <c r="J97" s="87"/>
      <c r="K97" s="176">
        <v>190000</v>
      </c>
      <c r="L97" s="79">
        <v>11</v>
      </c>
      <c r="M97" s="79">
        <v>0</v>
      </c>
      <c r="N97" s="79">
        <v>48</v>
      </c>
      <c r="O97" s="88">
        <v>4</v>
      </c>
      <c r="P97" s="89">
        <v>0</v>
      </c>
      <c r="Q97" s="90">
        <f>O97+P97</f>
        <v>4</v>
      </c>
      <c r="R97" s="80">
        <f>IFERROR(Q97/N97,"-")</f>
        <v>0.083333333333333</v>
      </c>
      <c r="S97" s="79">
        <v>0</v>
      </c>
      <c r="T97" s="79">
        <v>2</v>
      </c>
      <c r="U97" s="80">
        <f>IFERROR(T97/(Q97),"-")</f>
        <v>0.5</v>
      </c>
      <c r="V97" s="81">
        <f>IFERROR(K97/SUM(Q97:Q98),"-")</f>
        <v>23750</v>
      </c>
      <c r="W97" s="82">
        <v>1</v>
      </c>
      <c r="X97" s="80">
        <f>IF(Q97=0,"-",W97/Q97)</f>
        <v>0.25</v>
      </c>
      <c r="Y97" s="181">
        <v>25000</v>
      </c>
      <c r="Z97" s="182">
        <f>IFERROR(Y97/Q97,"-")</f>
        <v>6250</v>
      </c>
      <c r="AA97" s="182">
        <f>IFERROR(Y97/W97,"-")</f>
        <v>25000</v>
      </c>
      <c r="AB97" s="176">
        <f>SUM(Y97:Y98)-SUM(K97:K98)</f>
        <v>-109000</v>
      </c>
      <c r="AC97" s="83">
        <f>SUM(Y97:Y98)/SUM(K97:K98)</f>
        <v>0.42631578947368</v>
      </c>
      <c r="AD97" s="77"/>
      <c r="AE97" s="91"/>
      <c r="AF97" s="92">
        <f>IF(Q97=0,"",IF(AE97=0,"",(AE97/Q97)))</f>
        <v>0</v>
      </c>
      <c r="AG97" s="91"/>
      <c r="AH97" s="93" t="str">
        <f>IFERROR(AG97/AE97,"-")</f>
        <v>-</v>
      </c>
      <c r="AI97" s="94"/>
      <c r="AJ97" s="95" t="str">
        <f>IFERROR(AI97/AE97,"-")</f>
        <v>-</v>
      </c>
      <c r="AK97" s="96"/>
      <c r="AL97" s="96"/>
      <c r="AM97" s="96"/>
      <c r="AN97" s="97"/>
      <c r="AO97" s="98">
        <f>IF(Q97=0,"",IF(AN97=0,"",(AN97/Q97)))</f>
        <v>0</v>
      </c>
      <c r="AP97" s="97"/>
      <c r="AQ97" s="99" t="str">
        <f>IFERROR(AP97/AN97,"-")</f>
        <v>-</v>
      </c>
      <c r="AR97" s="100"/>
      <c r="AS97" s="101" t="str">
        <f>IFERROR(AR97/AN97,"-")</f>
        <v>-</v>
      </c>
      <c r="AT97" s="102"/>
      <c r="AU97" s="102"/>
      <c r="AV97" s="102"/>
      <c r="AW97" s="103"/>
      <c r="AX97" s="104">
        <f>IF(Q97=0,"",IF(AW97=0,"",(AW97/Q97)))</f>
        <v>0</v>
      </c>
      <c r="AY97" s="103"/>
      <c r="AZ97" s="105" t="str">
        <f>IFERROR(AY97/AW97,"-")</f>
        <v>-</v>
      </c>
      <c r="BA97" s="106"/>
      <c r="BB97" s="107" t="str">
        <f>IFERROR(BA97/AW97,"-")</f>
        <v>-</v>
      </c>
      <c r="BC97" s="108"/>
      <c r="BD97" s="108"/>
      <c r="BE97" s="108"/>
      <c r="BF97" s="109">
        <v>1</v>
      </c>
      <c r="BG97" s="110">
        <f>IF(Q97=0,"",IF(BF97=0,"",(BF97/Q97)))</f>
        <v>0.25</v>
      </c>
      <c r="BH97" s="109"/>
      <c r="BI97" s="111">
        <f>IFERROR(BH97/BF97,"-")</f>
        <v>0</v>
      </c>
      <c r="BJ97" s="112"/>
      <c r="BK97" s="113">
        <f>IFERROR(BJ97/BF97,"-")</f>
        <v>0</v>
      </c>
      <c r="BL97" s="114"/>
      <c r="BM97" s="114"/>
      <c r="BN97" s="114"/>
      <c r="BO97" s="116">
        <v>2</v>
      </c>
      <c r="BP97" s="117">
        <f>IF(Q97=0,"",IF(BO97=0,"",(BO97/Q97)))</f>
        <v>0.5</v>
      </c>
      <c r="BQ97" s="118"/>
      <c r="BR97" s="119">
        <f>IFERROR(BQ97/BO97,"-")</f>
        <v>0</v>
      </c>
      <c r="BS97" s="120"/>
      <c r="BT97" s="121">
        <f>IFERROR(BS97/BO97,"-")</f>
        <v>0</v>
      </c>
      <c r="BU97" s="122"/>
      <c r="BV97" s="122"/>
      <c r="BW97" s="122"/>
      <c r="BX97" s="123">
        <v>1</v>
      </c>
      <c r="BY97" s="124">
        <f>IF(Q97=0,"",IF(BX97=0,"",(BX97/Q97)))</f>
        <v>0.25</v>
      </c>
      <c r="BZ97" s="125">
        <v>1</v>
      </c>
      <c r="CA97" s="126">
        <f>IFERROR(BZ97/BX97,"-")</f>
        <v>1</v>
      </c>
      <c r="CB97" s="127">
        <v>25000</v>
      </c>
      <c r="CC97" s="128">
        <f>IFERROR(CB97/BX97,"-")</f>
        <v>25000</v>
      </c>
      <c r="CD97" s="129"/>
      <c r="CE97" s="129">
        <v>1</v>
      </c>
      <c r="CF97" s="129"/>
      <c r="CG97" s="130"/>
      <c r="CH97" s="131">
        <f>IF(Q97=0,"",IF(CG97=0,"",(CG97/Q97)))</f>
        <v>0</v>
      </c>
      <c r="CI97" s="132"/>
      <c r="CJ97" s="133" t="str">
        <f>IFERROR(CI97/CG97,"-")</f>
        <v>-</v>
      </c>
      <c r="CK97" s="134"/>
      <c r="CL97" s="135" t="str">
        <f>IFERROR(CK97/CG97,"-")</f>
        <v>-</v>
      </c>
      <c r="CM97" s="136"/>
      <c r="CN97" s="136"/>
      <c r="CO97" s="136"/>
      <c r="CP97" s="137">
        <v>1</v>
      </c>
      <c r="CQ97" s="138">
        <v>25000</v>
      </c>
      <c r="CR97" s="138">
        <v>25000</v>
      </c>
      <c r="CS97" s="138"/>
      <c r="CT97" s="139" t="str">
        <f>IF(AND(CR97=0,CS97=0),"",IF(AND(CR97&lt;=100000,CS97&lt;=100000),"",IF(CR97/CQ97&gt;0.7,"男高",IF(CS97/CQ97&gt;0.7,"女高",""))))</f>
        <v/>
      </c>
    </row>
    <row r="98" spans="1:99">
      <c r="A98" s="78"/>
      <c r="B98" s="184" t="s">
        <v>220</v>
      </c>
      <c r="C98" s="184" t="s">
        <v>58</v>
      </c>
      <c r="D98" s="184"/>
      <c r="E98" s="184" t="s">
        <v>114</v>
      </c>
      <c r="F98" s="184" t="s">
        <v>73</v>
      </c>
      <c r="G98" s="184" t="s">
        <v>59</v>
      </c>
      <c r="H98" s="87"/>
      <c r="I98" s="87"/>
      <c r="J98" s="87"/>
      <c r="K98" s="176"/>
      <c r="L98" s="79">
        <v>32</v>
      </c>
      <c r="M98" s="79">
        <v>19</v>
      </c>
      <c r="N98" s="79">
        <v>10</v>
      </c>
      <c r="O98" s="88">
        <v>4</v>
      </c>
      <c r="P98" s="89">
        <v>0</v>
      </c>
      <c r="Q98" s="90">
        <f>O98+P98</f>
        <v>4</v>
      </c>
      <c r="R98" s="80">
        <f>IFERROR(Q98/N98,"-")</f>
        <v>0.4</v>
      </c>
      <c r="S98" s="79">
        <v>0</v>
      </c>
      <c r="T98" s="79">
        <v>1</v>
      </c>
      <c r="U98" s="80">
        <f>IFERROR(T98/(Q98),"-")</f>
        <v>0.25</v>
      </c>
      <c r="V98" s="81"/>
      <c r="W98" s="82">
        <v>2</v>
      </c>
      <c r="X98" s="80">
        <f>IF(Q98=0,"-",W98/Q98)</f>
        <v>0.5</v>
      </c>
      <c r="Y98" s="181">
        <v>56000</v>
      </c>
      <c r="Z98" s="182">
        <f>IFERROR(Y98/Q98,"-")</f>
        <v>14000</v>
      </c>
      <c r="AA98" s="182">
        <f>IFERROR(Y98/W98,"-")</f>
        <v>28000</v>
      </c>
      <c r="AB98" s="176"/>
      <c r="AC98" s="83"/>
      <c r="AD98" s="77"/>
      <c r="AE98" s="91"/>
      <c r="AF98" s="92">
        <f>IF(Q98=0,"",IF(AE98=0,"",(AE98/Q98)))</f>
        <v>0</v>
      </c>
      <c r="AG98" s="91"/>
      <c r="AH98" s="93" t="str">
        <f>IFERROR(AG98/AE98,"-")</f>
        <v>-</v>
      </c>
      <c r="AI98" s="94"/>
      <c r="AJ98" s="95" t="str">
        <f>IFERROR(AI98/AE98,"-")</f>
        <v>-</v>
      </c>
      <c r="AK98" s="96"/>
      <c r="AL98" s="96"/>
      <c r="AM98" s="96"/>
      <c r="AN98" s="97"/>
      <c r="AO98" s="98">
        <f>IF(Q98=0,"",IF(AN98=0,"",(AN98/Q98)))</f>
        <v>0</v>
      </c>
      <c r="AP98" s="97"/>
      <c r="AQ98" s="99" t="str">
        <f>IFERROR(AP98/AN98,"-")</f>
        <v>-</v>
      </c>
      <c r="AR98" s="100"/>
      <c r="AS98" s="101" t="str">
        <f>IFERROR(AR98/AN98,"-")</f>
        <v>-</v>
      </c>
      <c r="AT98" s="102"/>
      <c r="AU98" s="102"/>
      <c r="AV98" s="102"/>
      <c r="AW98" s="103"/>
      <c r="AX98" s="104">
        <f>IF(Q98=0,"",IF(AW98=0,"",(AW98/Q98)))</f>
        <v>0</v>
      </c>
      <c r="AY98" s="103"/>
      <c r="AZ98" s="105" t="str">
        <f>IFERROR(AY98/AW98,"-")</f>
        <v>-</v>
      </c>
      <c r="BA98" s="106"/>
      <c r="BB98" s="107" t="str">
        <f>IFERROR(BA98/AW98,"-")</f>
        <v>-</v>
      </c>
      <c r="BC98" s="108"/>
      <c r="BD98" s="108"/>
      <c r="BE98" s="108"/>
      <c r="BF98" s="109"/>
      <c r="BG98" s="110">
        <f>IF(Q98=0,"",IF(BF98=0,"",(BF98/Q98)))</f>
        <v>0</v>
      </c>
      <c r="BH98" s="109"/>
      <c r="BI98" s="111" t="str">
        <f>IFERROR(BH98/BF98,"-")</f>
        <v>-</v>
      </c>
      <c r="BJ98" s="112"/>
      <c r="BK98" s="113" t="str">
        <f>IFERROR(BJ98/BF98,"-")</f>
        <v>-</v>
      </c>
      <c r="BL98" s="114"/>
      <c r="BM98" s="114"/>
      <c r="BN98" s="114"/>
      <c r="BO98" s="116">
        <v>1</v>
      </c>
      <c r="BP98" s="117">
        <f>IF(Q98=0,"",IF(BO98=0,"",(BO98/Q98)))</f>
        <v>0.25</v>
      </c>
      <c r="BQ98" s="118"/>
      <c r="BR98" s="119">
        <f>IFERROR(BQ98/BO98,"-")</f>
        <v>0</v>
      </c>
      <c r="BS98" s="120"/>
      <c r="BT98" s="121">
        <f>IFERROR(BS98/BO98,"-")</f>
        <v>0</v>
      </c>
      <c r="BU98" s="122"/>
      <c r="BV98" s="122"/>
      <c r="BW98" s="122"/>
      <c r="BX98" s="123">
        <v>3</v>
      </c>
      <c r="BY98" s="124">
        <f>IF(Q98=0,"",IF(BX98=0,"",(BX98/Q98)))</f>
        <v>0.75</v>
      </c>
      <c r="BZ98" s="125">
        <v>2</v>
      </c>
      <c r="CA98" s="126">
        <f>IFERROR(BZ98/BX98,"-")</f>
        <v>0.66666666666667</v>
      </c>
      <c r="CB98" s="127">
        <v>56000</v>
      </c>
      <c r="CC98" s="128">
        <f>IFERROR(CB98/BX98,"-")</f>
        <v>18666.666666667</v>
      </c>
      <c r="CD98" s="129"/>
      <c r="CE98" s="129"/>
      <c r="CF98" s="129">
        <v>2</v>
      </c>
      <c r="CG98" s="130"/>
      <c r="CH98" s="131">
        <f>IF(Q98=0,"",IF(CG98=0,"",(CG98/Q98)))</f>
        <v>0</v>
      </c>
      <c r="CI98" s="132"/>
      <c r="CJ98" s="133" t="str">
        <f>IFERROR(CI98/CG98,"-")</f>
        <v>-</v>
      </c>
      <c r="CK98" s="134"/>
      <c r="CL98" s="135" t="str">
        <f>IFERROR(CK98/CG98,"-")</f>
        <v>-</v>
      </c>
      <c r="CM98" s="136"/>
      <c r="CN98" s="136"/>
      <c r="CO98" s="136"/>
      <c r="CP98" s="137">
        <v>2</v>
      </c>
      <c r="CQ98" s="138">
        <v>56000</v>
      </c>
      <c r="CR98" s="138">
        <v>41000</v>
      </c>
      <c r="CS98" s="138"/>
      <c r="CT98" s="139" t="str">
        <f>IF(AND(CR98=0,CS98=0),"",IF(AND(CR98&lt;=100000,CS98&lt;=100000),"",IF(CR98/CQ98&gt;0.7,"男高",IF(CS98/CQ98&gt;0.7,"女高",""))))</f>
        <v/>
      </c>
    </row>
    <row r="99" spans="1:99">
      <c r="A99" s="78">
        <f>AC99</f>
        <v>0.093333333333333</v>
      </c>
      <c r="B99" s="184" t="s">
        <v>221</v>
      </c>
      <c r="C99" s="184" t="s">
        <v>58</v>
      </c>
      <c r="D99" s="184"/>
      <c r="E99" s="184" t="s">
        <v>79</v>
      </c>
      <c r="F99" s="184" t="s">
        <v>80</v>
      </c>
      <c r="G99" s="184" t="s">
        <v>61</v>
      </c>
      <c r="H99" s="87" t="s">
        <v>222</v>
      </c>
      <c r="I99" s="87" t="s">
        <v>137</v>
      </c>
      <c r="J99" s="87" t="s">
        <v>133</v>
      </c>
      <c r="K99" s="176">
        <v>150000</v>
      </c>
      <c r="L99" s="79">
        <v>7</v>
      </c>
      <c r="M99" s="79">
        <v>0</v>
      </c>
      <c r="N99" s="79">
        <v>25</v>
      </c>
      <c r="O99" s="88">
        <v>3</v>
      </c>
      <c r="P99" s="89">
        <v>0</v>
      </c>
      <c r="Q99" s="90">
        <f>O99+P99</f>
        <v>3</v>
      </c>
      <c r="R99" s="80">
        <f>IFERROR(Q99/N99,"-")</f>
        <v>0.12</v>
      </c>
      <c r="S99" s="79">
        <v>0</v>
      </c>
      <c r="T99" s="79">
        <v>2</v>
      </c>
      <c r="U99" s="80">
        <f>IFERROR(T99/(Q99),"-")</f>
        <v>0.66666666666667</v>
      </c>
      <c r="V99" s="81">
        <f>IFERROR(K99/SUM(Q99:Q100),"-")</f>
        <v>21428.571428571</v>
      </c>
      <c r="W99" s="82">
        <v>0</v>
      </c>
      <c r="X99" s="80">
        <f>IF(Q99=0,"-",W99/Q99)</f>
        <v>0</v>
      </c>
      <c r="Y99" s="181">
        <v>0</v>
      </c>
      <c r="Z99" s="182">
        <f>IFERROR(Y99/Q99,"-")</f>
        <v>0</v>
      </c>
      <c r="AA99" s="182" t="str">
        <f>IFERROR(Y99/W99,"-")</f>
        <v>-</v>
      </c>
      <c r="AB99" s="176">
        <f>SUM(Y99:Y100)-SUM(K99:K100)</f>
        <v>-136000</v>
      </c>
      <c r="AC99" s="83">
        <f>SUM(Y99:Y100)/SUM(K99:K100)</f>
        <v>0.093333333333333</v>
      </c>
      <c r="AD99" s="77"/>
      <c r="AE99" s="91"/>
      <c r="AF99" s="92">
        <f>IF(Q99=0,"",IF(AE99=0,"",(AE99/Q99)))</f>
        <v>0</v>
      </c>
      <c r="AG99" s="91"/>
      <c r="AH99" s="93" t="str">
        <f>IFERROR(AG99/AE99,"-")</f>
        <v>-</v>
      </c>
      <c r="AI99" s="94"/>
      <c r="AJ99" s="95" t="str">
        <f>IFERROR(AI99/AE99,"-")</f>
        <v>-</v>
      </c>
      <c r="AK99" s="96"/>
      <c r="AL99" s="96"/>
      <c r="AM99" s="96"/>
      <c r="AN99" s="97"/>
      <c r="AO99" s="98">
        <f>IF(Q99=0,"",IF(AN99=0,"",(AN99/Q99)))</f>
        <v>0</v>
      </c>
      <c r="AP99" s="97"/>
      <c r="AQ99" s="99" t="str">
        <f>IFERROR(AP99/AN99,"-")</f>
        <v>-</v>
      </c>
      <c r="AR99" s="100"/>
      <c r="AS99" s="101" t="str">
        <f>IFERROR(AR99/AN99,"-")</f>
        <v>-</v>
      </c>
      <c r="AT99" s="102"/>
      <c r="AU99" s="102"/>
      <c r="AV99" s="102"/>
      <c r="AW99" s="103"/>
      <c r="AX99" s="104">
        <f>IF(Q99=0,"",IF(AW99=0,"",(AW99/Q99)))</f>
        <v>0</v>
      </c>
      <c r="AY99" s="103"/>
      <c r="AZ99" s="105" t="str">
        <f>IFERROR(AY99/AW99,"-")</f>
        <v>-</v>
      </c>
      <c r="BA99" s="106"/>
      <c r="BB99" s="107" t="str">
        <f>IFERROR(BA99/AW99,"-")</f>
        <v>-</v>
      </c>
      <c r="BC99" s="108"/>
      <c r="BD99" s="108"/>
      <c r="BE99" s="108"/>
      <c r="BF99" s="109">
        <v>1</v>
      </c>
      <c r="BG99" s="110">
        <f>IF(Q99=0,"",IF(BF99=0,"",(BF99/Q99)))</f>
        <v>0.33333333333333</v>
      </c>
      <c r="BH99" s="109"/>
      <c r="BI99" s="111">
        <f>IFERROR(BH99/BF99,"-")</f>
        <v>0</v>
      </c>
      <c r="BJ99" s="112"/>
      <c r="BK99" s="113">
        <f>IFERROR(BJ99/BF99,"-")</f>
        <v>0</v>
      </c>
      <c r="BL99" s="114"/>
      <c r="BM99" s="114"/>
      <c r="BN99" s="114"/>
      <c r="BO99" s="116">
        <v>1</v>
      </c>
      <c r="BP99" s="117">
        <f>IF(Q99=0,"",IF(BO99=0,"",(BO99/Q99)))</f>
        <v>0.33333333333333</v>
      </c>
      <c r="BQ99" s="118"/>
      <c r="BR99" s="119">
        <f>IFERROR(BQ99/BO99,"-")</f>
        <v>0</v>
      </c>
      <c r="BS99" s="120"/>
      <c r="BT99" s="121">
        <f>IFERROR(BS99/BO99,"-")</f>
        <v>0</v>
      </c>
      <c r="BU99" s="122"/>
      <c r="BV99" s="122"/>
      <c r="BW99" s="122"/>
      <c r="BX99" s="123">
        <v>1</v>
      </c>
      <c r="BY99" s="124">
        <f>IF(Q99=0,"",IF(BX99=0,"",(BX99/Q99)))</f>
        <v>0.33333333333333</v>
      </c>
      <c r="BZ99" s="125"/>
      <c r="CA99" s="126">
        <f>IFERROR(BZ99/BX99,"-")</f>
        <v>0</v>
      </c>
      <c r="CB99" s="127"/>
      <c r="CC99" s="128">
        <f>IFERROR(CB99/BX99,"-")</f>
        <v>0</v>
      </c>
      <c r="CD99" s="129"/>
      <c r="CE99" s="129"/>
      <c r="CF99" s="129"/>
      <c r="CG99" s="130"/>
      <c r="CH99" s="131">
        <f>IF(Q99=0,"",IF(CG99=0,"",(CG99/Q99)))</f>
        <v>0</v>
      </c>
      <c r="CI99" s="132"/>
      <c r="CJ99" s="133" t="str">
        <f>IFERROR(CI99/CG99,"-")</f>
        <v>-</v>
      </c>
      <c r="CK99" s="134"/>
      <c r="CL99" s="135" t="str">
        <f>IFERROR(CK99/CG99,"-")</f>
        <v>-</v>
      </c>
      <c r="CM99" s="136"/>
      <c r="CN99" s="136"/>
      <c r="CO99" s="136"/>
      <c r="CP99" s="137">
        <v>0</v>
      </c>
      <c r="CQ99" s="138">
        <v>0</v>
      </c>
      <c r="CR99" s="138"/>
      <c r="CS99" s="138"/>
      <c r="CT99" s="139" t="str">
        <f>IF(AND(CR99=0,CS99=0),"",IF(AND(CR99&lt;=100000,CS99&lt;=100000),"",IF(CR99/CQ99&gt;0.7,"男高",IF(CS99/CQ99&gt;0.7,"女高",""))))</f>
        <v/>
      </c>
    </row>
    <row r="100" spans="1:99">
      <c r="A100" s="78"/>
      <c r="B100" s="184" t="s">
        <v>223</v>
      </c>
      <c r="C100" s="184" t="s">
        <v>58</v>
      </c>
      <c r="D100" s="184"/>
      <c r="E100" s="184" t="s">
        <v>79</v>
      </c>
      <c r="F100" s="184" t="s">
        <v>80</v>
      </c>
      <c r="G100" s="184" t="s">
        <v>59</v>
      </c>
      <c r="H100" s="87"/>
      <c r="I100" s="87"/>
      <c r="J100" s="87"/>
      <c r="K100" s="176"/>
      <c r="L100" s="79">
        <v>40</v>
      </c>
      <c r="M100" s="79">
        <v>19</v>
      </c>
      <c r="N100" s="79">
        <v>11</v>
      </c>
      <c r="O100" s="88">
        <v>4</v>
      </c>
      <c r="P100" s="89">
        <v>0</v>
      </c>
      <c r="Q100" s="90">
        <f>O100+P100</f>
        <v>4</v>
      </c>
      <c r="R100" s="80">
        <f>IFERROR(Q100/N100,"-")</f>
        <v>0.36363636363636</v>
      </c>
      <c r="S100" s="79">
        <v>1</v>
      </c>
      <c r="T100" s="79">
        <v>0</v>
      </c>
      <c r="U100" s="80">
        <f>IFERROR(T100/(Q100),"-")</f>
        <v>0</v>
      </c>
      <c r="V100" s="81"/>
      <c r="W100" s="82">
        <v>1</v>
      </c>
      <c r="X100" s="80">
        <f>IF(Q100=0,"-",W100/Q100)</f>
        <v>0.25</v>
      </c>
      <c r="Y100" s="181">
        <v>14000</v>
      </c>
      <c r="Z100" s="182">
        <f>IFERROR(Y100/Q100,"-")</f>
        <v>3500</v>
      </c>
      <c r="AA100" s="182">
        <f>IFERROR(Y100/W100,"-")</f>
        <v>14000</v>
      </c>
      <c r="AB100" s="176"/>
      <c r="AC100" s="83"/>
      <c r="AD100" s="77"/>
      <c r="AE100" s="91"/>
      <c r="AF100" s="92">
        <f>IF(Q100=0,"",IF(AE100=0,"",(AE100/Q100)))</f>
        <v>0</v>
      </c>
      <c r="AG100" s="91"/>
      <c r="AH100" s="93" t="str">
        <f>IFERROR(AG100/AE100,"-")</f>
        <v>-</v>
      </c>
      <c r="AI100" s="94"/>
      <c r="AJ100" s="95" t="str">
        <f>IFERROR(AI100/AE100,"-")</f>
        <v>-</v>
      </c>
      <c r="AK100" s="96"/>
      <c r="AL100" s="96"/>
      <c r="AM100" s="96"/>
      <c r="AN100" s="97"/>
      <c r="AO100" s="98">
        <f>IF(Q100=0,"",IF(AN100=0,"",(AN100/Q100)))</f>
        <v>0</v>
      </c>
      <c r="AP100" s="97"/>
      <c r="AQ100" s="99" t="str">
        <f>IFERROR(AP100/AN100,"-")</f>
        <v>-</v>
      </c>
      <c r="AR100" s="100"/>
      <c r="AS100" s="101" t="str">
        <f>IFERROR(AR100/AN100,"-")</f>
        <v>-</v>
      </c>
      <c r="AT100" s="102"/>
      <c r="AU100" s="102"/>
      <c r="AV100" s="102"/>
      <c r="AW100" s="103"/>
      <c r="AX100" s="104">
        <f>IF(Q100=0,"",IF(AW100=0,"",(AW100/Q100)))</f>
        <v>0</v>
      </c>
      <c r="AY100" s="103"/>
      <c r="AZ100" s="105" t="str">
        <f>IFERROR(AY100/AW100,"-")</f>
        <v>-</v>
      </c>
      <c r="BA100" s="106"/>
      <c r="BB100" s="107" t="str">
        <f>IFERROR(BA100/AW100,"-")</f>
        <v>-</v>
      </c>
      <c r="BC100" s="108"/>
      <c r="BD100" s="108"/>
      <c r="BE100" s="108"/>
      <c r="BF100" s="109">
        <v>1</v>
      </c>
      <c r="BG100" s="110">
        <f>IF(Q100=0,"",IF(BF100=0,"",(BF100/Q100)))</f>
        <v>0.25</v>
      </c>
      <c r="BH100" s="109">
        <v>1</v>
      </c>
      <c r="BI100" s="111">
        <f>IFERROR(BH100/BF100,"-")</f>
        <v>1</v>
      </c>
      <c r="BJ100" s="112">
        <v>14000</v>
      </c>
      <c r="BK100" s="113">
        <f>IFERROR(BJ100/BF100,"-")</f>
        <v>14000</v>
      </c>
      <c r="BL100" s="114"/>
      <c r="BM100" s="114"/>
      <c r="BN100" s="114">
        <v>1</v>
      </c>
      <c r="BO100" s="116"/>
      <c r="BP100" s="117">
        <f>IF(Q100=0,"",IF(BO100=0,"",(BO100/Q100)))</f>
        <v>0</v>
      </c>
      <c r="BQ100" s="118"/>
      <c r="BR100" s="119" t="str">
        <f>IFERROR(BQ100/BO100,"-")</f>
        <v>-</v>
      </c>
      <c r="BS100" s="120"/>
      <c r="BT100" s="121" t="str">
        <f>IFERROR(BS100/BO100,"-")</f>
        <v>-</v>
      </c>
      <c r="BU100" s="122"/>
      <c r="BV100" s="122"/>
      <c r="BW100" s="122"/>
      <c r="BX100" s="123">
        <v>3</v>
      </c>
      <c r="BY100" s="124">
        <f>IF(Q100=0,"",IF(BX100=0,"",(BX100/Q100)))</f>
        <v>0.75</v>
      </c>
      <c r="BZ100" s="125"/>
      <c r="CA100" s="126">
        <f>IFERROR(BZ100/BX100,"-")</f>
        <v>0</v>
      </c>
      <c r="CB100" s="127"/>
      <c r="CC100" s="128">
        <f>IFERROR(CB100/BX100,"-")</f>
        <v>0</v>
      </c>
      <c r="CD100" s="129"/>
      <c r="CE100" s="129"/>
      <c r="CF100" s="129"/>
      <c r="CG100" s="130"/>
      <c r="CH100" s="131">
        <f>IF(Q100=0,"",IF(CG100=0,"",(CG100/Q100)))</f>
        <v>0</v>
      </c>
      <c r="CI100" s="132"/>
      <c r="CJ100" s="133" t="str">
        <f>IFERROR(CI100/CG100,"-")</f>
        <v>-</v>
      </c>
      <c r="CK100" s="134"/>
      <c r="CL100" s="135" t="str">
        <f>IFERROR(CK100/CG100,"-")</f>
        <v>-</v>
      </c>
      <c r="CM100" s="136"/>
      <c r="CN100" s="136"/>
      <c r="CO100" s="136"/>
      <c r="CP100" s="137">
        <v>1</v>
      </c>
      <c r="CQ100" s="138">
        <v>14000</v>
      </c>
      <c r="CR100" s="138">
        <v>14000</v>
      </c>
      <c r="CS100" s="138"/>
      <c r="CT100" s="139" t="str">
        <f>IF(AND(CR100=0,CS100=0),"",IF(AND(CR100&lt;=100000,CS100&lt;=100000),"",IF(CR100/CQ100&gt;0.7,"男高",IF(CS100/CQ100&gt;0.7,"女高",""))))</f>
        <v/>
      </c>
    </row>
    <row r="101" spans="1:99">
      <c r="A101" s="78">
        <f>AC101</f>
        <v>0</v>
      </c>
      <c r="B101" s="184" t="s">
        <v>224</v>
      </c>
      <c r="C101" s="184" t="s">
        <v>58</v>
      </c>
      <c r="D101" s="184"/>
      <c r="E101" s="184" t="s">
        <v>109</v>
      </c>
      <c r="F101" s="184" t="s">
        <v>132</v>
      </c>
      <c r="G101" s="184" t="s">
        <v>61</v>
      </c>
      <c r="H101" s="87" t="s">
        <v>222</v>
      </c>
      <c r="I101" s="87" t="s">
        <v>75</v>
      </c>
      <c r="J101" s="186" t="s">
        <v>106</v>
      </c>
      <c r="K101" s="176">
        <v>90000</v>
      </c>
      <c r="L101" s="79">
        <v>6</v>
      </c>
      <c r="M101" s="79">
        <v>0</v>
      </c>
      <c r="N101" s="79">
        <v>21</v>
      </c>
      <c r="O101" s="88">
        <v>1</v>
      </c>
      <c r="P101" s="89">
        <v>0</v>
      </c>
      <c r="Q101" s="90">
        <f>O101+P101</f>
        <v>1</v>
      </c>
      <c r="R101" s="80">
        <f>IFERROR(Q101/N101,"-")</f>
        <v>0.047619047619048</v>
      </c>
      <c r="S101" s="79">
        <v>0</v>
      </c>
      <c r="T101" s="79">
        <v>0</v>
      </c>
      <c r="U101" s="80">
        <f>IFERROR(T101/(Q101),"-")</f>
        <v>0</v>
      </c>
      <c r="V101" s="81">
        <f>IFERROR(K101/SUM(Q101:Q102),"-")</f>
        <v>90000</v>
      </c>
      <c r="W101" s="82">
        <v>0</v>
      </c>
      <c r="X101" s="80">
        <f>IF(Q101=0,"-",W101/Q101)</f>
        <v>0</v>
      </c>
      <c r="Y101" s="181">
        <v>0</v>
      </c>
      <c r="Z101" s="182">
        <f>IFERROR(Y101/Q101,"-")</f>
        <v>0</v>
      </c>
      <c r="AA101" s="182" t="str">
        <f>IFERROR(Y101/W101,"-")</f>
        <v>-</v>
      </c>
      <c r="AB101" s="176">
        <f>SUM(Y101:Y102)-SUM(K101:K102)</f>
        <v>-90000</v>
      </c>
      <c r="AC101" s="83">
        <f>SUM(Y101:Y102)/SUM(K101:K102)</f>
        <v>0</v>
      </c>
      <c r="AD101" s="77"/>
      <c r="AE101" s="91"/>
      <c r="AF101" s="92">
        <f>IF(Q101=0,"",IF(AE101=0,"",(AE101/Q101)))</f>
        <v>0</v>
      </c>
      <c r="AG101" s="91"/>
      <c r="AH101" s="93" t="str">
        <f>IFERROR(AG101/AE101,"-")</f>
        <v>-</v>
      </c>
      <c r="AI101" s="94"/>
      <c r="AJ101" s="95" t="str">
        <f>IFERROR(AI101/AE101,"-")</f>
        <v>-</v>
      </c>
      <c r="AK101" s="96"/>
      <c r="AL101" s="96"/>
      <c r="AM101" s="96"/>
      <c r="AN101" s="97">
        <v>1</v>
      </c>
      <c r="AO101" s="98">
        <f>IF(Q101=0,"",IF(AN101=0,"",(AN101/Q101)))</f>
        <v>1</v>
      </c>
      <c r="AP101" s="97"/>
      <c r="AQ101" s="99">
        <f>IFERROR(AP101/AN101,"-")</f>
        <v>0</v>
      </c>
      <c r="AR101" s="100"/>
      <c r="AS101" s="101">
        <f>IFERROR(AR101/AN101,"-")</f>
        <v>0</v>
      </c>
      <c r="AT101" s="102"/>
      <c r="AU101" s="102"/>
      <c r="AV101" s="102"/>
      <c r="AW101" s="103"/>
      <c r="AX101" s="104">
        <f>IF(Q101=0,"",IF(AW101=0,"",(AW101/Q101)))</f>
        <v>0</v>
      </c>
      <c r="AY101" s="103"/>
      <c r="AZ101" s="105" t="str">
        <f>IFERROR(AY101/AW101,"-")</f>
        <v>-</v>
      </c>
      <c r="BA101" s="106"/>
      <c r="BB101" s="107" t="str">
        <f>IFERROR(BA101/AW101,"-")</f>
        <v>-</v>
      </c>
      <c r="BC101" s="108"/>
      <c r="BD101" s="108"/>
      <c r="BE101" s="108"/>
      <c r="BF101" s="109"/>
      <c r="BG101" s="110">
        <f>IF(Q101=0,"",IF(BF101=0,"",(BF101/Q101)))</f>
        <v>0</v>
      </c>
      <c r="BH101" s="109"/>
      <c r="BI101" s="111" t="str">
        <f>IFERROR(BH101/BF101,"-")</f>
        <v>-</v>
      </c>
      <c r="BJ101" s="112"/>
      <c r="BK101" s="113" t="str">
        <f>IFERROR(BJ101/BF101,"-")</f>
        <v>-</v>
      </c>
      <c r="BL101" s="114"/>
      <c r="BM101" s="114"/>
      <c r="BN101" s="114"/>
      <c r="BO101" s="116"/>
      <c r="BP101" s="117">
        <f>IF(Q101=0,"",IF(BO101=0,"",(BO101/Q101)))</f>
        <v>0</v>
      </c>
      <c r="BQ101" s="118"/>
      <c r="BR101" s="119" t="str">
        <f>IFERROR(BQ101/BO101,"-")</f>
        <v>-</v>
      </c>
      <c r="BS101" s="120"/>
      <c r="BT101" s="121" t="str">
        <f>IFERROR(BS101/BO101,"-")</f>
        <v>-</v>
      </c>
      <c r="BU101" s="122"/>
      <c r="BV101" s="122"/>
      <c r="BW101" s="122"/>
      <c r="BX101" s="123"/>
      <c r="BY101" s="124">
        <f>IF(Q101=0,"",IF(BX101=0,"",(BX101/Q101)))</f>
        <v>0</v>
      </c>
      <c r="BZ101" s="125"/>
      <c r="CA101" s="126" t="str">
        <f>IFERROR(BZ101/BX101,"-")</f>
        <v>-</v>
      </c>
      <c r="CB101" s="127"/>
      <c r="CC101" s="128" t="str">
        <f>IFERROR(CB101/BX101,"-")</f>
        <v>-</v>
      </c>
      <c r="CD101" s="129"/>
      <c r="CE101" s="129"/>
      <c r="CF101" s="129"/>
      <c r="CG101" s="130"/>
      <c r="CH101" s="131">
        <f>IF(Q101=0,"",IF(CG101=0,"",(CG101/Q101)))</f>
        <v>0</v>
      </c>
      <c r="CI101" s="132"/>
      <c r="CJ101" s="133" t="str">
        <f>IFERROR(CI101/CG101,"-")</f>
        <v>-</v>
      </c>
      <c r="CK101" s="134"/>
      <c r="CL101" s="135" t="str">
        <f>IFERROR(CK101/CG101,"-")</f>
        <v>-</v>
      </c>
      <c r="CM101" s="136"/>
      <c r="CN101" s="136"/>
      <c r="CO101" s="136"/>
      <c r="CP101" s="137">
        <v>0</v>
      </c>
      <c r="CQ101" s="138">
        <v>0</v>
      </c>
      <c r="CR101" s="138"/>
      <c r="CS101" s="138"/>
      <c r="CT101" s="139" t="str">
        <f>IF(AND(CR101=0,CS101=0),"",IF(AND(CR101&lt;=100000,CS101&lt;=100000),"",IF(CR101/CQ101&gt;0.7,"男高",IF(CS101/CQ101&gt;0.7,"女高",""))))</f>
        <v/>
      </c>
    </row>
    <row r="102" spans="1:99">
      <c r="A102" s="78"/>
      <c r="B102" s="184" t="s">
        <v>225</v>
      </c>
      <c r="C102" s="184" t="s">
        <v>58</v>
      </c>
      <c r="D102" s="184"/>
      <c r="E102" s="184" t="s">
        <v>109</v>
      </c>
      <c r="F102" s="184" t="s">
        <v>132</v>
      </c>
      <c r="G102" s="184" t="s">
        <v>59</v>
      </c>
      <c r="H102" s="87"/>
      <c r="I102" s="87"/>
      <c r="J102" s="87"/>
      <c r="K102" s="176"/>
      <c r="L102" s="79">
        <v>11</v>
      </c>
      <c r="M102" s="79">
        <v>8</v>
      </c>
      <c r="N102" s="79">
        <v>2</v>
      </c>
      <c r="O102" s="88">
        <v>0</v>
      </c>
      <c r="P102" s="89">
        <v>0</v>
      </c>
      <c r="Q102" s="90">
        <f>O102+P102</f>
        <v>0</v>
      </c>
      <c r="R102" s="80">
        <f>IFERROR(Q102/N102,"-")</f>
        <v>0</v>
      </c>
      <c r="S102" s="79">
        <v>0</v>
      </c>
      <c r="T102" s="79">
        <v>0</v>
      </c>
      <c r="U102" s="80" t="str">
        <f>IFERROR(T102/(Q102),"-")</f>
        <v>-</v>
      </c>
      <c r="V102" s="81"/>
      <c r="W102" s="82">
        <v>0</v>
      </c>
      <c r="X102" s="80" t="str">
        <f>IF(Q102=0,"-",W102/Q102)</f>
        <v>-</v>
      </c>
      <c r="Y102" s="181">
        <v>0</v>
      </c>
      <c r="Z102" s="182" t="str">
        <f>IFERROR(Y102/Q102,"-")</f>
        <v>-</v>
      </c>
      <c r="AA102" s="182" t="str">
        <f>IFERROR(Y102/W102,"-")</f>
        <v>-</v>
      </c>
      <c r="AB102" s="176"/>
      <c r="AC102" s="83"/>
      <c r="AD102" s="77"/>
      <c r="AE102" s="91"/>
      <c r="AF102" s="92" t="str">
        <f>IF(Q102=0,"",IF(AE102=0,"",(AE102/Q102)))</f>
        <v/>
      </c>
      <c r="AG102" s="91"/>
      <c r="AH102" s="93" t="str">
        <f>IFERROR(AG102/AE102,"-")</f>
        <v>-</v>
      </c>
      <c r="AI102" s="94"/>
      <c r="AJ102" s="95" t="str">
        <f>IFERROR(AI102/AE102,"-")</f>
        <v>-</v>
      </c>
      <c r="AK102" s="96"/>
      <c r="AL102" s="96"/>
      <c r="AM102" s="96"/>
      <c r="AN102" s="97"/>
      <c r="AO102" s="98" t="str">
        <f>IF(Q102=0,"",IF(AN102=0,"",(AN102/Q102)))</f>
        <v/>
      </c>
      <c r="AP102" s="97"/>
      <c r="AQ102" s="99" t="str">
        <f>IFERROR(AP102/AN102,"-")</f>
        <v>-</v>
      </c>
      <c r="AR102" s="100"/>
      <c r="AS102" s="101" t="str">
        <f>IFERROR(AR102/AN102,"-")</f>
        <v>-</v>
      </c>
      <c r="AT102" s="102"/>
      <c r="AU102" s="102"/>
      <c r="AV102" s="102"/>
      <c r="AW102" s="103"/>
      <c r="AX102" s="104" t="str">
        <f>IF(Q102=0,"",IF(AW102=0,"",(AW102/Q102)))</f>
        <v/>
      </c>
      <c r="AY102" s="103"/>
      <c r="AZ102" s="105" t="str">
        <f>IFERROR(AY102/AW102,"-")</f>
        <v>-</v>
      </c>
      <c r="BA102" s="106"/>
      <c r="BB102" s="107" t="str">
        <f>IFERROR(BA102/AW102,"-")</f>
        <v>-</v>
      </c>
      <c r="BC102" s="108"/>
      <c r="BD102" s="108"/>
      <c r="BE102" s="108"/>
      <c r="BF102" s="109"/>
      <c r="BG102" s="110" t="str">
        <f>IF(Q102=0,"",IF(BF102=0,"",(BF102/Q102)))</f>
        <v/>
      </c>
      <c r="BH102" s="109"/>
      <c r="BI102" s="111" t="str">
        <f>IFERROR(BH102/BF102,"-")</f>
        <v>-</v>
      </c>
      <c r="BJ102" s="112"/>
      <c r="BK102" s="113" t="str">
        <f>IFERROR(BJ102/BF102,"-")</f>
        <v>-</v>
      </c>
      <c r="BL102" s="114"/>
      <c r="BM102" s="114"/>
      <c r="BN102" s="114"/>
      <c r="BO102" s="116"/>
      <c r="BP102" s="117" t="str">
        <f>IF(Q102=0,"",IF(BO102=0,"",(BO102/Q102)))</f>
        <v/>
      </c>
      <c r="BQ102" s="118"/>
      <c r="BR102" s="119" t="str">
        <f>IFERROR(BQ102/BO102,"-")</f>
        <v>-</v>
      </c>
      <c r="BS102" s="120"/>
      <c r="BT102" s="121" t="str">
        <f>IFERROR(BS102/BO102,"-")</f>
        <v>-</v>
      </c>
      <c r="BU102" s="122"/>
      <c r="BV102" s="122"/>
      <c r="BW102" s="122"/>
      <c r="BX102" s="123"/>
      <c r="BY102" s="124" t="str">
        <f>IF(Q102=0,"",IF(BX102=0,"",(BX102/Q102)))</f>
        <v/>
      </c>
      <c r="BZ102" s="125"/>
      <c r="CA102" s="126" t="str">
        <f>IFERROR(BZ102/BX102,"-")</f>
        <v>-</v>
      </c>
      <c r="CB102" s="127"/>
      <c r="CC102" s="128" t="str">
        <f>IFERROR(CB102/BX102,"-")</f>
        <v>-</v>
      </c>
      <c r="CD102" s="129"/>
      <c r="CE102" s="129"/>
      <c r="CF102" s="129"/>
      <c r="CG102" s="130"/>
      <c r="CH102" s="131" t="str">
        <f>IF(Q102=0,"",IF(CG102=0,"",(CG102/Q102)))</f>
        <v/>
      </c>
      <c r="CI102" s="132"/>
      <c r="CJ102" s="133" t="str">
        <f>IFERROR(CI102/CG102,"-")</f>
        <v>-</v>
      </c>
      <c r="CK102" s="134"/>
      <c r="CL102" s="135" t="str">
        <f>IFERROR(CK102/CG102,"-")</f>
        <v>-</v>
      </c>
      <c r="CM102" s="136"/>
      <c r="CN102" s="136"/>
      <c r="CO102" s="136"/>
      <c r="CP102" s="137">
        <v>0</v>
      </c>
      <c r="CQ102" s="138">
        <v>0</v>
      </c>
      <c r="CR102" s="138"/>
      <c r="CS102" s="138"/>
      <c r="CT102" s="139" t="str">
        <f>IF(AND(CR102=0,CS102=0),"",IF(AND(CR102&lt;=100000,CS102&lt;=100000),"",IF(CR102/CQ102&gt;0.7,"男高",IF(CS102/CQ102&gt;0.7,"女高",""))))</f>
        <v/>
      </c>
    </row>
    <row r="103" spans="1:99">
      <c r="A103" s="30"/>
      <c r="B103" s="84"/>
      <c r="C103" s="84"/>
      <c r="D103" s="85"/>
      <c r="E103" s="85"/>
      <c r="F103" s="85"/>
      <c r="G103" s="86"/>
      <c r="H103" s="87"/>
      <c r="I103" s="87"/>
      <c r="J103" s="87"/>
      <c r="K103" s="177"/>
      <c r="L103" s="34"/>
      <c r="M103" s="34"/>
      <c r="N103" s="31"/>
      <c r="O103" s="23"/>
      <c r="P103" s="23"/>
      <c r="Q103" s="23"/>
      <c r="R103" s="32"/>
      <c r="S103" s="32"/>
      <c r="T103" s="23"/>
      <c r="U103" s="32"/>
      <c r="V103" s="25"/>
      <c r="W103" s="25"/>
      <c r="X103" s="25"/>
      <c r="Y103" s="183"/>
      <c r="Z103" s="183"/>
      <c r="AA103" s="183"/>
      <c r="AB103" s="183"/>
      <c r="AC103" s="33"/>
      <c r="AD103" s="57"/>
      <c r="AE103" s="61"/>
      <c r="AF103" s="62"/>
      <c r="AG103" s="61"/>
      <c r="AH103" s="65"/>
      <c r="AI103" s="66"/>
      <c r="AJ103" s="67"/>
      <c r="AK103" s="68"/>
      <c r="AL103" s="68"/>
      <c r="AM103" s="68"/>
      <c r="AN103" s="61"/>
      <c r="AO103" s="62"/>
      <c r="AP103" s="61"/>
      <c r="AQ103" s="65"/>
      <c r="AR103" s="66"/>
      <c r="AS103" s="67"/>
      <c r="AT103" s="68"/>
      <c r="AU103" s="68"/>
      <c r="AV103" s="68"/>
      <c r="AW103" s="61"/>
      <c r="AX103" s="62"/>
      <c r="AY103" s="61"/>
      <c r="AZ103" s="65"/>
      <c r="BA103" s="66"/>
      <c r="BB103" s="67"/>
      <c r="BC103" s="68"/>
      <c r="BD103" s="68"/>
      <c r="BE103" s="68"/>
      <c r="BF103" s="61"/>
      <c r="BG103" s="62"/>
      <c r="BH103" s="61"/>
      <c r="BI103" s="65"/>
      <c r="BJ103" s="66"/>
      <c r="BK103" s="67"/>
      <c r="BL103" s="68"/>
      <c r="BM103" s="68"/>
      <c r="BN103" s="68"/>
      <c r="BO103" s="63"/>
      <c r="BP103" s="64"/>
      <c r="BQ103" s="61"/>
      <c r="BR103" s="65"/>
      <c r="BS103" s="66"/>
      <c r="BT103" s="67"/>
      <c r="BU103" s="68"/>
      <c r="BV103" s="68"/>
      <c r="BW103" s="68"/>
      <c r="BX103" s="63"/>
      <c r="BY103" s="64"/>
      <c r="BZ103" s="61"/>
      <c r="CA103" s="65"/>
      <c r="CB103" s="66"/>
      <c r="CC103" s="67"/>
      <c r="CD103" s="68"/>
      <c r="CE103" s="68"/>
      <c r="CF103" s="68"/>
      <c r="CG103" s="63"/>
      <c r="CH103" s="64"/>
      <c r="CI103" s="61"/>
      <c r="CJ103" s="65"/>
      <c r="CK103" s="66"/>
      <c r="CL103" s="67"/>
      <c r="CM103" s="68"/>
      <c r="CN103" s="68"/>
      <c r="CO103" s="68"/>
      <c r="CP103" s="69"/>
      <c r="CQ103" s="66"/>
      <c r="CR103" s="66"/>
      <c r="CS103" s="66"/>
      <c r="CT103" s="70"/>
    </row>
    <row r="104" spans="1:99">
      <c r="A104" s="30"/>
      <c r="B104" s="37"/>
      <c r="C104" s="37"/>
      <c r="D104" s="21"/>
      <c r="E104" s="21"/>
      <c r="F104" s="21"/>
      <c r="G104" s="22"/>
      <c r="H104" s="36"/>
      <c r="I104" s="36"/>
      <c r="J104" s="73"/>
      <c r="K104" s="178"/>
      <c r="L104" s="34"/>
      <c r="M104" s="34"/>
      <c r="N104" s="31"/>
      <c r="O104" s="23"/>
      <c r="P104" s="23"/>
      <c r="Q104" s="23"/>
      <c r="R104" s="32"/>
      <c r="S104" s="32"/>
      <c r="T104" s="23"/>
      <c r="U104" s="32"/>
      <c r="V104" s="25"/>
      <c r="W104" s="25"/>
      <c r="X104" s="25"/>
      <c r="Y104" s="183"/>
      <c r="Z104" s="183"/>
      <c r="AA104" s="183"/>
      <c r="AB104" s="183"/>
      <c r="AC104" s="33"/>
      <c r="AD104" s="59"/>
      <c r="AE104" s="61"/>
      <c r="AF104" s="62"/>
      <c r="AG104" s="61"/>
      <c r="AH104" s="65"/>
      <c r="AI104" s="66"/>
      <c r="AJ104" s="67"/>
      <c r="AK104" s="68"/>
      <c r="AL104" s="68"/>
      <c r="AM104" s="68"/>
      <c r="AN104" s="61"/>
      <c r="AO104" s="62"/>
      <c r="AP104" s="61"/>
      <c r="AQ104" s="65"/>
      <c r="AR104" s="66"/>
      <c r="AS104" s="67"/>
      <c r="AT104" s="68"/>
      <c r="AU104" s="68"/>
      <c r="AV104" s="68"/>
      <c r="AW104" s="61"/>
      <c r="AX104" s="62"/>
      <c r="AY104" s="61"/>
      <c r="AZ104" s="65"/>
      <c r="BA104" s="66"/>
      <c r="BB104" s="67"/>
      <c r="BC104" s="68"/>
      <c r="BD104" s="68"/>
      <c r="BE104" s="68"/>
      <c r="BF104" s="61"/>
      <c r="BG104" s="62"/>
      <c r="BH104" s="61"/>
      <c r="BI104" s="65"/>
      <c r="BJ104" s="66"/>
      <c r="BK104" s="67"/>
      <c r="BL104" s="68"/>
      <c r="BM104" s="68"/>
      <c r="BN104" s="68"/>
      <c r="BO104" s="63"/>
      <c r="BP104" s="64"/>
      <c r="BQ104" s="61"/>
      <c r="BR104" s="65"/>
      <c r="BS104" s="66"/>
      <c r="BT104" s="67"/>
      <c r="BU104" s="68"/>
      <c r="BV104" s="68"/>
      <c r="BW104" s="68"/>
      <c r="BX104" s="63"/>
      <c r="BY104" s="64"/>
      <c r="BZ104" s="61"/>
      <c r="CA104" s="65"/>
      <c r="CB104" s="66"/>
      <c r="CC104" s="67"/>
      <c r="CD104" s="68"/>
      <c r="CE104" s="68"/>
      <c r="CF104" s="68"/>
      <c r="CG104" s="63"/>
      <c r="CH104" s="64"/>
      <c r="CI104" s="61"/>
      <c r="CJ104" s="65"/>
      <c r="CK104" s="66"/>
      <c r="CL104" s="67"/>
      <c r="CM104" s="68"/>
      <c r="CN104" s="68"/>
      <c r="CO104" s="68"/>
      <c r="CP104" s="69"/>
      <c r="CQ104" s="66"/>
      <c r="CR104" s="66"/>
      <c r="CS104" s="66"/>
      <c r="CT104" s="70"/>
    </row>
    <row r="105" spans="1:99">
      <c r="A105" s="19">
        <f>AC105</f>
        <v>0.95428121085595</v>
      </c>
      <c r="B105" s="39"/>
      <c r="C105" s="39"/>
      <c r="D105" s="39"/>
      <c r="E105" s="39"/>
      <c r="F105" s="39"/>
      <c r="G105" s="39"/>
      <c r="H105" s="40" t="s">
        <v>226</v>
      </c>
      <c r="I105" s="40"/>
      <c r="J105" s="40"/>
      <c r="K105" s="179">
        <f>SUM(K6:K104)</f>
        <v>4790000</v>
      </c>
      <c r="L105" s="41">
        <f>SUM(L6:L104)</f>
        <v>1547</v>
      </c>
      <c r="M105" s="41">
        <f>SUM(M6:M104)</f>
        <v>694</v>
      </c>
      <c r="N105" s="41">
        <f>SUM(N6:N104)</f>
        <v>2019</v>
      </c>
      <c r="O105" s="41">
        <f>SUM(O6:O104)</f>
        <v>274</v>
      </c>
      <c r="P105" s="41">
        <f>SUM(P6:P104)</f>
        <v>0</v>
      </c>
      <c r="Q105" s="41">
        <f>SUM(Q6:Q104)</f>
        <v>274</v>
      </c>
      <c r="R105" s="42">
        <f>IFERROR(Q105/N105,"-")</f>
        <v>0.135710747895</v>
      </c>
      <c r="S105" s="76">
        <f>SUM(S6:S104)</f>
        <v>21</v>
      </c>
      <c r="T105" s="76">
        <f>SUM(T6:T104)</f>
        <v>62</v>
      </c>
      <c r="U105" s="42">
        <f>IFERROR(S105/Q105,"-")</f>
        <v>0.076642335766423</v>
      </c>
      <c r="V105" s="43">
        <f>IFERROR(K105/Q105,"-")</f>
        <v>17481.751824818</v>
      </c>
      <c r="W105" s="44">
        <f>SUM(W6:W104)</f>
        <v>57</v>
      </c>
      <c r="X105" s="42">
        <f>IFERROR(W105/Q105,"-")</f>
        <v>0.20802919708029</v>
      </c>
      <c r="Y105" s="179">
        <f>SUM(Y6:Y104)</f>
        <v>4571007</v>
      </c>
      <c r="Z105" s="179">
        <f>IFERROR(Y105/Q105,"-")</f>
        <v>16682.50729927</v>
      </c>
      <c r="AA105" s="179">
        <f>IFERROR(Y105/W105,"-")</f>
        <v>80193.105263158</v>
      </c>
      <c r="AB105" s="179">
        <f>Y105-K105</f>
        <v>-218993</v>
      </c>
      <c r="AC105" s="45">
        <f>Y105/K105</f>
        <v>0.95428121085595</v>
      </c>
      <c r="AD105" s="58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60"/>
      <c r="BV105" s="60"/>
      <c r="BW105" s="60"/>
      <c r="BX105" s="60"/>
      <c r="BY105" s="60"/>
      <c r="BZ105" s="60"/>
      <c r="CA105" s="60"/>
      <c r="CB105" s="60"/>
      <c r="CC105" s="60"/>
      <c r="CD105" s="60"/>
      <c r="CE105" s="60"/>
      <c r="CF105" s="60"/>
      <c r="CG105" s="60"/>
      <c r="CH105" s="60"/>
      <c r="CI105" s="60"/>
      <c r="CJ105" s="60"/>
      <c r="CK105" s="60"/>
      <c r="CL105" s="60"/>
      <c r="CM105" s="60"/>
      <c r="CN105" s="60"/>
      <c r="CO105" s="60"/>
      <c r="CP105" s="60"/>
      <c r="CQ105" s="60"/>
      <c r="CR105" s="60"/>
      <c r="CS105" s="60"/>
      <c r="CT10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9"/>
    <mergeCell ref="K6:K9"/>
    <mergeCell ref="V6:V9"/>
    <mergeCell ref="AB6:AB9"/>
    <mergeCell ref="AC6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1"/>
    <mergeCell ref="K70:K71"/>
    <mergeCell ref="V70:V71"/>
    <mergeCell ref="AB70:AB71"/>
    <mergeCell ref="AC70:AC71"/>
    <mergeCell ref="A72:A73"/>
    <mergeCell ref="K72:K73"/>
    <mergeCell ref="V72:V73"/>
    <mergeCell ref="AB72:AB73"/>
    <mergeCell ref="AC72:AC73"/>
    <mergeCell ref="A74:A75"/>
    <mergeCell ref="K74:K75"/>
    <mergeCell ref="V74:V75"/>
    <mergeCell ref="AB74:AB75"/>
    <mergeCell ref="AC74:AC75"/>
    <mergeCell ref="A76:A77"/>
    <mergeCell ref="K76:K77"/>
    <mergeCell ref="V76:V77"/>
    <mergeCell ref="AB76:AB77"/>
    <mergeCell ref="AC76:AC77"/>
    <mergeCell ref="A78:A79"/>
    <mergeCell ref="K78:K79"/>
    <mergeCell ref="V78:V79"/>
    <mergeCell ref="AB78:AB79"/>
    <mergeCell ref="AC78:AC79"/>
    <mergeCell ref="A80:A81"/>
    <mergeCell ref="K80:K81"/>
    <mergeCell ref="V80:V81"/>
    <mergeCell ref="AB80:AB81"/>
    <mergeCell ref="AC80:AC81"/>
    <mergeCell ref="A82:A83"/>
    <mergeCell ref="K82:K83"/>
    <mergeCell ref="V82:V83"/>
    <mergeCell ref="AB82:AB83"/>
    <mergeCell ref="AC82:AC83"/>
    <mergeCell ref="A84:A85"/>
    <mergeCell ref="K84:K85"/>
    <mergeCell ref="V84:V85"/>
    <mergeCell ref="AB84:AB85"/>
    <mergeCell ref="AC84:AC85"/>
    <mergeCell ref="A86:A87"/>
    <mergeCell ref="K86:K87"/>
    <mergeCell ref="V86:V87"/>
    <mergeCell ref="AB86:AB87"/>
    <mergeCell ref="AC86:AC87"/>
    <mergeCell ref="A88:A92"/>
    <mergeCell ref="K88:K92"/>
    <mergeCell ref="V88:V92"/>
    <mergeCell ref="AB88:AB92"/>
    <mergeCell ref="AC88:AC92"/>
    <mergeCell ref="A93:A94"/>
    <mergeCell ref="K93:K94"/>
    <mergeCell ref="V93:V94"/>
    <mergeCell ref="AB93:AB94"/>
    <mergeCell ref="AC93:AC94"/>
    <mergeCell ref="A95:A96"/>
    <mergeCell ref="K95:K96"/>
    <mergeCell ref="V95:V96"/>
    <mergeCell ref="AB95:AB96"/>
    <mergeCell ref="AC95:AC96"/>
    <mergeCell ref="A97:A98"/>
    <mergeCell ref="K97:K98"/>
    <mergeCell ref="V97:V98"/>
    <mergeCell ref="AB97:AB98"/>
    <mergeCell ref="AC97:AC98"/>
    <mergeCell ref="A99:A100"/>
    <mergeCell ref="K99:K100"/>
    <mergeCell ref="V99:V100"/>
    <mergeCell ref="AB99:AB100"/>
    <mergeCell ref="AC99:AC100"/>
    <mergeCell ref="A101:A102"/>
    <mergeCell ref="K101:K102"/>
    <mergeCell ref="V101:V102"/>
    <mergeCell ref="AB101:AB102"/>
    <mergeCell ref="AC101:AC10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