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<sst xmlns="http://schemas.openxmlformats.org/spreadsheetml/2006/main" uniqueCount="230">
  <si>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</si>
  <si>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</si>
  <si>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</si>
  <si>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</si>
  <si>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</si>
  <si>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</si>
  <si>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</si>
  <si>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</si>
  <si>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</si>
  <si>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</si>
  <si>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</si>
  <si>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</si>
  <si>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</si>
  <si>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</si>
  <si>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</si>
  <si>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</si>
  <si>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</si>
  <si>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</si>
  <si>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</si>
  <si>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</si>
  <si>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</si>
  <si>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</si>
  <si>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</si>
  <si>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</si>
  <si>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</si>
  <si>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</si>
  <si>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</si>
  <si>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</si>
  <si>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</si>
  <si>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</si>
  <si>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</si>
  <si>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</si>
  <si>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</si>
  <si>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</si>
  <si>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</si>
  <si>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</si>
  <si>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</si>
  <si>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</si>
  <si>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</si>
  <si>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</si>
  <si>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</si>
  <si>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</si>
  <si>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</si>
  <si>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</si>
  <si>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</si>
  <si>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</si>
  <si>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</si>
  <si>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</si>
  <si>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</si>
  <si>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</si>
  <si>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</si>
  <si>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</si>
  <si>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</si>
  <si>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</si>
  <si>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</si>
  <si>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</si>
  <si>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</si>
  <si>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pp815</t>
  </si>
  <si>
    <t>インターカラー</t>
  </si>
  <si>
    <t>記事</t>
  </si>
  <si>
    <t>★記事59「出会いの大御所〇〇に危機！サービス史上最大の男性不足」</t>
  </si>
  <si>
    <t>lp01</t>
  </si>
  <si>
    <t>スポーツ報知関西　1回目</t>
  </si>
  <si>
    <t>4C終面雑報</t>
  </si>
  <si>
    <t>pp816</t>
  </si>
  <si>
    <t>★記事60「私、バッグが好きなの（A子さん47歳）」</t>
  </si>
  <si>
    <t>スポーツ報知関西　2回目</t>
  </si>
  <si>
    <t>pp817</t>
  </si>
  <si>
    <t>★記事61「○○に登録したら一発でデキました！」</t>
  </si>
  <si>
    <t>スポーツ報知関西　3回目</t>
  </si>
  <si>
    <t>pp818</t>
  </si>
  <si>
    <t>★記事62「50代以上の男性と会える！大人の恋愛がしたい女性募集中！」</t>
  </si>
  <si>
    <t>スポーツ報知関西　4回目</t>
  </si>
  <si>
    <t>pp819</t>
  </si>
  <si>
    <t>スポーツ報知関西　5回目</t>
  </si>
  <si>
    <t>pp820</t>
  </si>
  <si>
    <t>スポーツ報知関西　6回目</t>
  </si>
  <si>
    <t>pp821</t>
  </si>
  <si>
    <t>スポーツ報知関西　7回目</t>
  </si>
  <si>
    <t>pp822</t>
  </si>
  <si>
    <t>スポーツ報知関西　8回目</t>
  </si>
  <si>
    <t>pp823</t>
  </si>
  <si>
    <t>スポーツ報知関西　9回目</t>
  </si>
  <si>
    <t>pp824</t>
  </si>
  <si>
    <t>スポーツ報知関西　10回目</t>
  </si>
  <si>
    <t>pp825</t>
  </si>
  <si>
    <t>スポーツ報知関西　11回目</t>
  </si>
  <si>
    <t>pp826</t>
  </si>
  <si>
    <t>スポーツ報知関西　12回目</t>
  </si>
  <si>
    <t>pp827</t>
  </si>
  <si>
    <t>スポーツ報知関西　13回目</t>
  </si>
  <si>
    <t>pp828</t>
  </si>
  <si>
    <t>(空電共通)</t>
  </si>
  <si>
    <t>空電</t>
  </si>
  <si>
    <t>共通</t>
  </si>
  <si>
    <t>pp829</t>
  </si>
  <si>
    <t>右女３</t>
  </si>
  <si>
    <t>①59「出会いの大御所〇〇に危機！サービス史上最大の男性不足」</t>
  </si>
  <si>
    <t>スポーツ報知関東</t>
  </si>
  <si>
    <t>半2段つかみ20段保証</t>
  </si>
  <si>
    <t>pp830</t>
  </si>
  <si>
    <t>②60「私、バッグが好きなの（A子さん47歳）」</t>
  </si>
  <si>
    <t>半3段つかみ20段保証</t>
  </si>
  <si>
    <t>pp831</t>
  </si>
  <si>
    <t>③61「○○に登録したら一発でデキました！」</t>
  </si>
  <si>
    <t>半5段つかみ20段保証</t>
  </si>
  <si>
    <t>pp832</t>
  </si>
  <si>
    <t>pp833</t>
  </si>
  <si>
    <t>雑誌版 SPA</t>
  </si>
  <si>
    <t>40代女性が恋愛リベンジ</t>
  </si>
  <si>
    <t>スポニチ関東</t>
  </si>
  <si>
    <t>全5段</t>
  </si>
  <si>
    <t>3月14日(木)</t>
  </si>
  <si>
    <t>pp834</t>
  </si>
  <si>
    <t>pp835</t>
  </si>
  <si>
    <t>C版※吹石れな</t>
  </si>
  <si>
    <t>女性と出会って５分で</t>
  </si>
  <si>
    <t>3月24日(日)</t>
  </si>
  <si>
    <t>pp836</t>
  </si>
  <si>
    <t>pp837</t>
  </si>
  <si>
    <t>男の夢をかなえます 超美熟女から逆指名</t>
  </si>
  <si>
    <t>スポニチ関西</t>
  </si>
  <si>
    <t>3月02日(土)</t>
  </si>
  <si>
    <t>pp838</t>
  </si>
  <si>
    <t>pp839</t>
  </si>
  <si>
    <t>C版</t>
  </si>
  <si>
    <t>恋愛経験は不要！女性がリードしてくれます！</t>
  </si>
  <si>
    <t>3月08日(金)</t>
  </si>
  <si>
    <t>pp840</t>
  </si>
  <si>
    <t>pp841</t>
  </si>
  <si>
    <t>サンスポ関東</t>
  </si>
  <si>
    <t>3月09日(土)</t>
  </si>
  <si>
    <t>pp842</t>
  </si>
  <si>
    <t>pp843</t>
  </si>
  <si>
    <t>3月30日(土)</t>
  </si>
  <si>
    <t>pp844</t>
  </si>
  <si>
    <t>pp845</t>
  </si>
  <si>
    <t>サンスポ関西</t>
  </si>
  <si>
    <t>pp846</t>
  </si>
  <si>
    <t>pp847</t>
  </si>
  <si>
    <t>3月16日(土)</t>
  </si>
  <si>
    <t>pp848</t>
  </si>
  <si>
    <t>pp849</t>
  </si>
  <si>
    <t>求む！５０歳以上の女性と…</t>
  </si>
  <si>
    <t>終面全5段</t>
  </si>
  <si>
    <t>pp850</t>
  </si>
  <si>
    <t>pp851</t>
  </si>
  <si>
    <t>ニッカン関東</t>
  </si>
  <si>
    <t>pp852</t>
  </si>
  <si>
    <t>pp853</t>
  </si>
  <si>
    <t>ニッカン関東・平日</t>
  </si>
  <si>
    <t>3月20日(水)</t>
  </si>
  <si>
    <t>pp854</t>
  </si>
  <si>
    <t>pp855</t>
  </si>
  <si>
    <t>3月28日(木)</t>
  </si>
  <si>
    <t>pp856</t>
  </si>
  <si>
    <t>pp857</t>
  </si>
  <si>
    <t>ニッカン関西</t>
  </si>
  <si>
    <t>3月10日(日)</t>
  </si>
  <si>
    <t>pp858</t>
  </si>
  <si>
    <t>pp859</t>
  </si>
  <si>
    <t>3月23日(土)</t>
  </si>
  <si>
    <t>pp860</t>
  </si>
  <si>
    <t>pp861</t>
  </si>
  <si>
    <t>デイリースポーツ関西</t>
  </si>
  <si>
    <t>4C終面全5段</t>
  </si>
  <si>
    <t>pp862</t>
  </si>
  <si>
    <t>pp863</t>
  </si>
  <si>
    <t>pp864</t>
  </si>
  <si>
    <t>pp865</t>
  </si>
  <si>
    <t>九スポ</t>
  </si>
  <si>
    <t>3月17日(日)</t>
  </si>
  <si>
    <t>pp866</t>
  </si>
  <si>
    <t>pp867</t>
  </si>
  <si>
    <t>pp868</t>
  </si>
  <si>
    <t>pp869</t>
  </si>
  <si>
    <t>★記事59</t>
  </si>
  <si>
    <t>「出会いの大御所〇〇に危機！サービス史上最大の男性不足」</t>
  </si>
  <si>
    <t>3月05日(火)</t>
  </si>
  <si>
    <t>pp870</t>
  </si>
  <si>
    <t>pp871</t>
  </si>
  <si>
    <t>★記事60</t>
  </si>
  <si>
    <t>「私、バッグが好きなの（A子さん47歳）」</t>
  </si>
  <si>
    <t>3月11日(月)</t>
  </si>
  <si>
    <t>pp872</t>
  </si>
  <si>
    <t>pp873</t>
  </si>
  <si>
    <t>★記事61</t>
  </si>
  <si>
    <t>「○○に登録したら一発でデキました！」</t>
  </si>
  <si>
    <t>pp874</t>
  </si>
  <si>
    <t>pp875</t>
  </si>
  <si>
    <t>★記事62</t>
  </si>
  <si>
    <t>「50代以上の男性と会える！大人の恋愛がしたい女性募集中！」</t>
  </si>
  <si>
    <t>pp876</t>
  </si>
  <si>
    <t>pp877</t>
  </si>
  <si>
    <t>4C雑報</t>
  </si>
  <si>
    <t>pp878</t>
  </si>
  <si>
    <t>pp879</t>
  </si>
  <si>
    <t>pp880</t>
  </si>
  <si>
    <t>pp881</t>
  </si>
  <si>
    <t>pp882</t>
  </si>
  <si>
    <t>pp883</t>
  </si>
  <si>
    <t>pp884</t>
  </si>
  <si>
    <t>pp885</t>
  </si>
  <si>
    <t>pp886</t>
  </si>
  <si>
    <t>pp887</t>
  </si>
  <si>
    <t>pp888</t>
  </si>
  <si>
    <t>pp889</t>
  </si>
  <si>
    <t>pp890</t>
  </si>
  <si>
    <t>pp891</t>
  </si>
  <si>
    <t>3月31日(日)</t>
  </si>
  <si>
    <t>pp892</t>
  </si>
  <si>
    <t>pp893</t>
  </si>
  <si>
    <t>4C記事枠</t>
  </si>
  <si>
    <t>pp894</t>
  </si>
  <si>
    <t>pp895</t>
  </si>
  <si>
    <t>pp896</t>
  </si>
  <si>
    <t>pp897</t>
  </si>
  <si>
    <t>★記事35</t>
  </si>
  <si>
    <t>「恋愛経験は不要！女性がリードしてくれます」</t>
  </si>
  <si>
    <t>pp898</t>
  </si>
  <si>
    <t>pp899</t>
  </si>
  <si>
    <t>もう５０代の熟女だけど、試しに付き合ってみる？</t>
  </si>
  <si>
    <t>中京スポーツ</t>
  </si>
  <si>
    <t>pp900</t>
  </si>
  <si>
    <t>pp901</t>
  </si>
  <si>
    <t>pp902</t>
  </si>
  <si>
    <t>pp903</t>
  </si>
  <si>
    <t>スポーツ報知関西</t>
  </si>
  <si>
    <t>pp904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</si>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</sst>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0.12666666666667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300000</v>
      </c>
      <c r="L6" s="79">
        <v>4</v>
      </c>
      <c r="M6" s="79">
        <v>0</v>
      </c>
      <c r="N6" s="79">
        <v>17</v>
      </c>
      <c r="O6" s="88">
        <v>1</v>
      </c>
      <c r="P6" s="89">
        <v>0</v>
      </c>
      <c r="Q6" s="90">
        <f>O6+P6</f>
        <v>1</v>
      </c>
      <c r="R6" s="80">
        <f>IFERROR(Q6/N6,"-")</f>
        <v>0.058823529411765</v>
      </c>
      <c r="S6" s="79">
        <v>0</v>
      </c>
      <c r="T6" s="79">
        <v>1</v>
      </c>
      <c r="U6" s="80">
        <f>IFERROR(T6/(Q6),"-")</f>
        <v>1</v>
      </c>
      <c r="V6" s="81">
        <f>IFERROR(K6/SUM(Q6:Q19),"-")</f>
        <v>21428.571428571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SUM(Y6:Y19)-SUM(K6:K19)</f>
        <v>-262000</v>
      </c>
      <c r="AC6" s="83">
        <f>SUM(Y6:Y19)/SUM(K6:K19)</f>
        <v>0.12666666666667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1</v>
      </c>
      <c r="BG6" s="110">
        <f>IF(Q6=0,"",IF(BF6=0,"",(BF6/Q6)))</f>
        <v>1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/>
      <c r="BP6" s="117">
        <f>IF(Q6=0,"",IF(BO6=0,"",(BO6/Q6)))</f>
        <v>0</v>
      </c>
      <c r="BQ6" s="118"/>
      <c r="BR6" s="119" t="str">
        <f>IFERROR(BQ6/BO6,"-")</f>
        <v>-</v>
      </c>
      <c r="BS6" s="120"/>
      <c r="BT6" s="121" t="str">
        <f>IFERROR(BS6/BO6,"-")</f>
        <v>-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59</v>
      </c>
      <c r="F7" s="184" t="s">
        <v>65</v>
      </c>
      <c r="G7" s="184" t="s">
        <v>61</v>
      </c>
      <c r="H7" s="87" t="s">
        <v>66</v>
      </c>
      <c r="I7" s="87" t="s">
        <v>63</v>
      </c>
      <c r="J7" s="87"/>
      <c r="K7" s="176"/>
      <c r="L7" s="79">
        <v>2</v>
      </c>
      <c r="M7" s="79">
        <v>0</v>
      </c>
      <c r="N7" s="79">
        <v>11</v>
      </c>
      <c r="O7" s="88">
        <v>1</v>
      </c>
      <c r="P7" s="89">
        <v>0</v>
      </c>
      <c r="Q7" s="90">
        <f>O7+P7</f>
        <v>1</v>
      </c>
      <c r="R7" s="80">
        <f>IFERROR(Q7/N7,"-")</f>
        <v>0.090909090909091</v>
      </c>
      <c r="S7" s="79">
        <v>0</v>
      </c>
      <c r="T7" s="79">
        <v>1</v>
      </c>
      <c r="U7" s="80">
        <f>IFERROR(T7/(Q7),"-")</f>
        <v>1</v>
      </c>
      <c r="V7" s="81"/>
      <c r="W7" s="82">
        <v>1</v>
      </c>
      <c r="X7" s="80">
        <f>IF(Q7=0,"-",W7/Q7)</f>
        <v>1</v>
      </c>
      <c r="Y7" s="181">
        <v>14000</v>
      </c>
      <c r="Z7" s="182">
        <f>IFERROR(Y7/Q7,"-")</f>
        <v>14000</v>
      </c>
      <c r="AA7" s="182">
        <f>IFERROR(Y7/W7,"-")</f>
        <v>14000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/>
      <c r="BP7" s="117">
        <f>IF(Q7=0,"",IF(BO7=0,"",(BO7/Q7)))</f>
        <v>0</v>
      </c>
      <c r="BQ7" s="118"/>
      <c r="BR7" s="119" t="str">
        <f>IFERROR(BQ7/BO7,"-")</f>
        <v>-</v>
      </c>
      <c r="BS7" s="120"/>
      <c r="BT7" s="121" t="str">
        <f>IFERROR(BS7/BO7,"-")</f>
        <v>-</v>
      </c>
      <c r="BU7" s="122"/>
      <c r="BV7" s="122"/>
      <c r="BW7" s="122"/>
      <c r="BX7" s="123">
        <v>1</v>
      </c>
      <c r="BY7" s="124">
        <f>IF(Q7=0,"",IF(BX7=0,"",(BX7/Q7)))</f>
        <v>1</v>
      </c>
      <c r="BZ7" s="125">
        <v>1</v>
      </c>
      <c r="CA7" s="126">
        <f>IFERROR(BZ7/BX7,"-")</f>
        <v>1</v>
      </c>
      <c r="CB7" s="127">
        <v>14000</v>
      </c>
      <c r="CC7" s="128">
        <f>IFERROR(CB7/BX7,"-")</f>
        <v>14000</v>
      </c>
      <c r="CD7" s="129"/>
      <c r="CE7" s="129"/>
      <c r="CF7" s="129">
        <v>1</v>
      </c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14000</v>
      </c>
      <c r="CR7" s="138">
        <v>14000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/>
      <c r="B8" s="184" t="s">
        <v>67</v>
      </c>
      <c r="C8" s="184" t="s">
        <v>58</v>
      </c>
      <c r="D8" s="184"/>
      <c r="E8" s="184" t="s">
        <v>59</v>
      </c>
      <c r="F8" s="184" t="s">
        <v>68</v>
      </c>
      <c r="G8" s="184" t="s">
        <v>61</v>
      </c>
      <c r="H8" s="87" t="s">
        <v>69</v>
      </c>
      <c r="I8" s="87" t="s">
        <v>63</v>
      </c>
      <c r="J8" s="87"/>
      <c r="K8" s="176"/>
      <c r="L8" s="79">
        <v>1</v>
      </c>
      <c r="M8" s="79">
        <v>0</v>
      </c>
      <c r="N8" s="79">
        <v>4</v>
      </c>
      <c r="O8" s="88">
        <v>0</v>
      </c>
      <c r="P8" s="89">
        <v>0</v>
      </c>
      <c r="Q8" s="90">
        <f>O8+P8</f>
        <v>0</v>
      </c>
      <c r="R8" s="80">
        <f>IFERROR(Q8/N8,"-")</f>
        <v>0</v>
      </c>
      <c r="S8" s="79">
        <v>0</v>
      </c>
      <c r="T8" s="79">
        <v>0</v>
      </c>
      <c r="U8" s="80" t="str">
        <f>IFERROR(T8/(Q8),"-")</f>
        <v>-</v>
      </c>
      <c r="V8" s="81"/>
      <c r="W8" s="82">
        <v>0</v>
      </c>
      <c r="X8" s="80" t="str">
        <f>IF(Q8=0,"-",W8/Q8)</f>
        <v>-</v>
      </c>
      <c r="Y8" s="181">
        <v>0</v>
      </c>
      <c r="Z8" s="182" t="str">
        <f>IFERROR(Y8/Q8,"-")</f>
        <v>-</v>
      </c>
      <c r="AA8" s="182" t="str">
        <f>IFERROR(Y8/W8,"-")</f>
        <v>-</v>
      </c>
      <c r="AB8" s="176"/>
      <c r="AC8" s="83"/>
      <c r="AD8" s="77"/>
      <c r="AE8" s="91"/>
      <c r="AF8" s="92" t="str">
        <f>IF(Q8=0,"",IF(AE8=0,"",(AE8/Q8)))</f>
        <v/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 t="str">
        <f>IF(Q8=0,"",IF(AN8=0,"",(AN8/Q8)))</f>
        <v/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/>
      <c r="AX8" s="104" t="str">
        <f>IF(Q8=0,"",IF(AW8=0,"",(AW8/Q8)))</f>
        <v/>
      </c>
      <c r="AY8" s="103"/>
      <c r="AZ8" s="105" t="str">
        <f>IFERROR(AY8/AW8,"-")</f>
        <v>-</v>
      </c>
      <c r="BA8" s="106"/>
      <c r="BB8" s="107" t="str">
        <f>IFERROR(BA8/AW8,"-")</f>
        <v>-</v>
      </c>
      <c r="BC8" s="108"/>
      <c r="BD8" s="108"/>
      <c r="BE8" s="108"/>
      <c r="BF8" s="109"/>
      <c r="BG8" s="110" t="str">
        <f>IF(Q8=0,"",IF(BF8=0,"",(BF8/Q8)))</f>
        <v/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/>
      <c r="BP8" s="117" t="str">
        <f>IF(Q8=0,"",IF(BO8=0,"",(BO8/Q8)))</f>
        <v/>
      </c>
      <c r="BQ8" s="118"/>
      <c r="BR8" s="119" t="str">
        <f>IFERROR(BQ8/BO8,"-")</f>
        <v>-</v>
      </c>
      <c r="BS8" s="120"/>
      <c r="BT8" s="121" t="str">
        <f>IFERROR(BS8/BO8,"-")</f>
        <v>-</v>
      </c>
      <c r="BU8" s="122"/>
      <c r="BV8" s="122"/>
      <c r="BW8" s="122"/>
      <c r="BX8" s="123"/>
      <c r="BY8" s="124" t="str">
        <f>IF(Q8=0,"",IF(BX8=0,"",(BX8/Q8)))</f>
        <v/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 t="str">
        <f>IF(Q8=0,"",IF(CG8=0,"",(CG8/Q8)))</f>
        <v/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70</v>
      </c>
      <c r="C9" s="184" t="s">
        <v>58</v>
      </c>
      <c r="D9" s="184"/>
      <c r="E9" s="184" t="s">
        <v>59</v>
      </c>
      <c r="F9" s="184" t="s">
        <v>71</v>
      </c>
      <c r="G9" s="184" t="s">
        <v>61</v>
      </c>
      <c r="H9" s="87" t="s">
        <v>72</v>
      </c>
      <c r="I9" s="87" t="s">
        <v>63</v>
      </c>
      <c r="J9" s="87"/>
      <c r="K9" s="176"/>
      <c r="L9" s="79">
        <v>3</v>
      </c>
      <c r="M9" s="79">
        <v>0</v>
      </c>
      <c r="N9" s="79">
        <v>6</v>
      </c>
      <c r="O9" s="88">
        <v>2</v>
      </c>
      <c r="P9" s="89">
        <v>0</v>
      </c>
      <c r="Q9" s="90">
        <f>O9+P9</f>
        <v>2</v>
      </c>
      <c r="R9" s="80">
        <f>IFERROR(Q9/N9,"-")</f>
        <v>0.33333333333333</v>
      </c>
      <c r="S9" s="79">
        <v>0</v>
      </c>
      <c r="T9" s="79">
        <v>1</v>
      </c>
      <c r="U9" s="80">
        <f>IFERROR(T9/(Q9),"-")</f>
        <v>0.5</v>
      </c>
      <c r="V9" s="81"/>
      <c r="W9" s="82">
        <v>0</v>
      </c>
      <c r="X9" s="80">
        <f>IF(Q9=0,"-",W9/Q9)</f>
        <v>0</v>
      </c>
      <c r="Y9" s="181">
        <v>0</v>
      </c>
      <c r="Z9" s="182">
        <f>IFERROR(Y9/Q9,"-")</f>
        <v>0</v>
      </c>
      <c r="AA9" s="182" t="str">
        <f>IFERROR(Y9/W9,"-")</f>
        <v>-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0.5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0.5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/>
      <c r="BY9" s="124">
        <f>IF(Q9=0,"",IF(BX9=0,"",(BX9/Q9)))</f>
        <v>0</v>
      </c>
      <c r="BZ9" s="125"/>
      <c r="CA9" s="126" t="str">
        <f>IFERROR(BZ9/BX9,"-")</f>
        <v>-</v>
      </c>
      <c r="CB9" s="127"/>
      <c r="CC9" s="128" t="str">
        <f>IFERROR(CB9/BX9,"-")</f>
        <v>-</v>
      </c>
      <c r="CD9" s="129"/>
      <c r="CE9" s="129"/>
      <c r="CF9" s="129"/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0</v>
      </c>
      <c r="CQ9" s="138">
        <v>0</v>
      </c>
      <c r="CR9" s="138"/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/>
      <c r="B10" s="184" t="s">
        <v>73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74</v>
      </c>
      <c r="I10" s="87" t="s">
        <v>63</v>
      </c>
      <c r="J10" s="87"/>
      <c r="K10" s="176"/>
      <c r="L10" s="79">
        <v>1</v>
      </c>
      <c r="M10" s="79">
        <v>0</v>
      </c>
      <c r="N10" s="79">
        <v>7</v>
      </c>
      <c r="O10" s="88">
        <v>1</v>
      </c>
      <c r="P10" s="89">
        <v>0</v>
      </c>
      <c r="Q10" s="90">
        <f>O10+P10</f>
        <v>1</v>
      </c>
      <c r="R10" s="80">
        <f>IFERROR(Q10/N10,"-")</f>
        <v>0.14285714285714</v>
      </c>
      <c r="S10" s="79">
        <v>0</v>
      </c>
      <c r="T10" s="79">
        <v>0</v>
      </c>
      <c r="U10" s="80">
        <f>IFERROR(T10/(Q10),"-")</f>
        <v>0</v>
      </c>
      <c r="V10" s="81"/>
      <c r="W10" s="82">
        <v>0</v>
      </c>
      <c r="X10" s="80">
        <f>IF(Q10=0,"-",W10/Q10)</f>
        <v>0</v>
      </c>
      <c r="Y10" s="181">
        <v>0</v>
      </c>
      <c r="Z10" s="182">
        <f>IFERROR(Y10/Q10,"-")</f>
        <v>0</v>
      </c>
      <c r="AA10" s="182" t="str">
        <f>IFERROR(Y10/W10,"-")</f>
        <v>-</v>
      </c>
      <c r="AB10" s="176"/>
      <c r="AC10" s="83"/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/>
      <c r="BG10" s="110">
        <f>IF(Q10=0,"",IF(BF10=0,"",(BF10/Q10)))</f>
        <v>0</v>
      </c>
      <c r="BH10" s="109"/>
      <c r="BI10" s="111" t="str">
        <f>IFERROR(BH10/BF10,"-")</f>
        <v>-</v>
      </c>
      <c r="BJ10" s="112"/>
      <c r="BK10" s="113" t="str">
        <f>IFERROR(BJ10/BF10,"-")</f>
        <v>-</v>
      </c>
      <c r="BL10" s="114"/>
      <c r="BM10" s="114"/>
      <c r="BN10" s="114"/>
      <c r="BO10" s="116">
        <v>1</v>
      </c>
      <c r="BP10" s="117">
        <f>IF(Q10=0,"",IF(BO10=0,"",(BO10/Q10)))</f>
        <v>1</v>
      </c>
      <c r="BQ10" s="118"/>
      <c r="BR10" s="119">
        <f>IFERROR(BQ10/BO10,"-")</f>
        <v>0</v>
      </c>
      <c r="BS10" s="120"/>
      <c r="BT10" s="121">
        <f>IFERROR(BS10/BO10,"-")</f>
        <v>0</v>
      </c>
      <c r="BU10" s="122"/>
      <c r="BV10" s="122"/>
      <c r="BW10" s="122"/>
      <c r="BX10" s="123"/>
      <c r="BY10" s="124">
        <f>IF(Q10=0,"",IF(BX10=0,"",(BX10/Q10)))</f>
        <v>0</v>
      </c>
      <c r="BZ10" s="125"/>
      <c r="CA10" s="126" t="str">
        <f>IFERROR(BZ10/BX10,"-")</f>
        <v>-</v>
      </c>
      <c r="CB10" s="127"/>
      <c r="CC10" s="128" t="str">
        <f>IFERROR(CB10/BX10,"-")</f>
        <v>-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0</v>
      </c>
      <c r="CQ10" s="138">
        <v>0</v>
      </c>
      <c r="CR10" s="138"/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75</v>
      </c>
      <c r="C11" s="184" t="s">
        <v>58</v>
      </c>
      <c r="D11" s="184"/>
      <c r="E11" s="184" t="s">
        <v>59</v>
      </c>
      <c r="F11" s="184" t="s">
        <v>65</v>
      </c>
      <c r="G11" s="184" t="s">
        <v>61</v>
      </c>
      <c r="H11" s="87" t="s">
        <v>76</v>
      </c>
      <c r="I11" s="87" t="s">
        <v>63</v>
      </c>
      <c r="J11" s="87"/>
      <c r="K11" s="176"/>
      <c r="L11" s="79">
        <v>2</v>
      </c>
      <c r="M11" s="79">
        <v>0</v>
      </c>
      <c r="N11" s="79">
        <v>10</v>
      </c>
      <c r="O11" s="88">
        <v>0</v>
      </c>
      <c r="P11" s="89">
        <v>0</v>
      </c>
      <c r="Q11" s="90">
        <f>O11+P11</f>
        <v>0</v>
      </c>
      <c r="R11" s="80">
        <f>IFERROR(Q11/N11,"-")</f>
        <v>0</v>
      </c>
      <c r="S11" s="79">
        <v>0</v>
      </c>
      <c r="T11" s="79">
        <v>0</v>
      </c>
      <c r="U11" s="80" t="str">
        <f>IFERROR(T11/(Q11),"-")</f>
        <v>-</v>
      </c>
      <c r="V11" s="81"/>
      <c r="W11" s="82">
        <v>0</v>
      </c>
      <c r="X11" s="80" t="str">
        <f>IF(Q11=0,"-",W11/Q11)</f>
        <v>-</v>
      </c>
      <c r="Y11" s="181">
        <v>0</v>
      </c>
      <c r="Z11" s="182" t="str">
        <f>IFERROR(Y11/Q11,"-")</f>
        <v>-</v>
      </c>
      <c r="AA11" s="182" t="str">
        <f>IFERROR(Y11/W11,"-")</f>
        <v>-</v>
      </c>
      <c r="AB11" s="176"/>
      <c r="AC11" s="83"/>
      <c r="AD11" s="77"/>
      <c r="AE11" s="91"/>
      <c r="AF11" s="92" t="str">
        <f>IF(Q11=0,"",IF(AE11=0,"",(AE11/Q11)))</f>
        <v/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 t="str">
        <f>IF(Q11=0,"",IF(AN11=0,"",(AN11/Q11)))</f>
        <v/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 t="str">
        <f>IF(Q11=0,"",IF(AW11=0,"",(AW11/Q11)))</f>
        <v/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 t="str">
        <f>IF(Q11=0,"",IF(BF11=0,"",(BF11/Q11)))</f>
        <v/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/>
      <c r="BP11" s="117" t="str">
        <f>IF(Q11=0,"",IF(BO11=0,"",(BO11/Q11)))</f>
        <v/>
      </c>
      <c r="BQ11" s="118"/>
      <c r="BR11" s="119" t="str">
        <f>IFERROR(BQ11/BO11,"-")</f>
        <v>-</v>
      </c>
      <c r="BS11" s="120"/>
      <c r="BT11" s="121" t="str">
        <f>IFERROR(BS11/BO11,"-")</f>
        <v>-</v>
      </c>
      <c r="BU11" s="122"/>
      <c r="BV11" s="122"/>
      <c r="BW11" s="122"/>
      <c r="BX11" s="123"/>
      <c r="BY11" s="124" t="str">
        <f>IF(Q11=0,"",IF(BX11=0,"",(BX11/Q11)))</f>
        <v/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 t="str">
        <f>IF(Q11=0,"",IF(CG11=0,"",(CG11/Q11)))</f>
        <v/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/>
      <c r="B12" s="184" t="s">
        <v>77</v>
      </c>
      <c r="C12" s="184" t="s">
        <v>58</v>
      </c>
      <c r="D12" s="184"/>
      <c r="E12" s="184" t="s">
        <v>59</v>
      </c>
      <c r="F12" s="184" t="s">
        <v>68</v>
      </c>
      <c r="G12" s="184" t="s">
        <v>61</v>
      </c>
      <c r="H12" s="87" t="s">
        <v>78</v>
      </c>
      <c r="I12" s="87" t="s">
        <v>63</v>
      </c>
      <c r="J12" s="87"/>
      <c r="K12" s="176"/>
      <c r="L12" s="79">
        <v>5</v>
      </c>
      <c r="M12" s="79">
        <v>0</v>
      </c>
      <c r="N12" s="79">
        <v>11</v>
      </c>
      <c r="O12" s="88">
        <v>1</v>
      </c>
      <c r="P12" s="89">
        <v>0</v>
      </c>
      <c r="Q12" s="90">
        <f>O12+P12</f>
        <v>1</v>
      </c>
      <c r="R12" s="80">
        <f>IFERROR(Q12/N12,"-")</f>
        <v>0.090909090909091</v>
      </c>
      <c r="S12" s="79">
        <v>0</v>
      </c>
      <c r="T12" s="79">
        <v>0</v>
      </c>
      <c r="U12" s="80">
        <f>IFERROR(T12/(Q12),"-")</f>
        <v>0</v>
      </c>
      <c r="V12" s="81"/>
      <c r="W12" s="82">
        <v>0</v>
      </c>
      <c r="X12" s="80">
        <f>IF(Q12=0,"-",W12/Q12)</f>
        <v>0</v>
      </c>
      <c r="Y12" s="181">
        <v>0</v>
      </c>
      <c r="Z12" s="182">
        <f>IFERROR(Y12/Q12,"-")</f>
        <v>0</v>
      </c>
      <c r="AA12" s="182" t="str">
        <f>IFERROR(Y12/W12,"-")</f>
        <v>-</v>
      </c>
      <c r="AB12" s="176"/>
      <c r="AC12" s="83"/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/>
      <c r="BP12" s="117">
        <f>IF(Q12=0,"",IF(BO12=0,"",(BO12/Q12)))</f>
        <v>0</v>
      </c>
      <c r="BQ12" s="118"/>
      <c r="BR12" s="119" t="str">
        <f>IFERROR(BQ12/BO12,"-")</f>
        <v>-</v>
      </c>
      <c r="BS12" s="120"/>
      <c r="BT12" s="121" t="str">
        <f>IFERROR(BS12/BO12,"-")</f>
        <v>-</v>
      </c>
      <c r="BU12" s="122"/>
      <c r="BV12" s="122"/>
      <c r="BW12" s="122"/>
      <c r="BX12" s="123">
        <v>1</v>
      </c>
      <c r="BY12" s="124">
        <f>IF(Q12=0,"",IF(BX12=0,"",(BX12/Q12)))</f>
        <v>1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0</v>
      </c>
      <c r="CQ12" s="138">
        <v>0</v>
      </c>
      <c r="CR12" s="138"/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59</v>
      </c>
      <c r="F13" s="184" t="s">
        <v>71</v>
      </c>
      <c r="G13" s="184" t="s">
        <v>61</v>
      </c>
      <c r="H13" s="87" t="s">
        <v>80</v>
      </c>
      <c r="I13" s="87" t="s">
        <v>63</v>
      </c>
      <c r="J13" s="87"/>
      <c r="K13" s="176"/>
      <c r="L13" s="79">
        <v>2</v>
      </c>
      <c r="M13" s="79">
        <v>0</v>
      </c>
      <c r="N13" s="79">
        <v>7</v>
      </c>
      <c r="O13" s="88">
        <v>0</v>
      </c>
      <c r="P13" s="89">
        <v>0</v>
      </c>
      <c r="Q13" s="90">
        <f>O13+P13</f>
        <v>0</v>
      </c>
      <c r="R13" s="80">
        <f>IFERROR(Q13/N13,"-")</f>
        <v>0</v>
      </c>
      <c r="S13" s="79">
        <v>0</v>
      </c>
      <c r="T13" s="79">
        <v>0</v>
      </c>
      <c r="U13" s="80" t="str">
        <f>IFERROR(T13/(Q13),"-")</f>
        <v>-</v>
      </c>
      <c r="V13" s="81"/>
      <c r="W13" s="82">
        <v>0</v>
      </c>
      <c r="X13" s="80" t="str">
        <f>IF(Q13=0,"-",W13/Q13)</f>
        <v>-</v>
      </c>
      <c r="Y13" s="181">
        <v>0</v>
      </c>
      <c r="Z13" s="182" t="str">
        <f>IFERROR(Y13/Q13,"-")</f>
        <v>-</v>
      </c>
      <c r="AA13" s="182" t="str">
        <f>IFERROR(Y13/W13,"-")</f>
        <v>-</v>
      </c>
      <c r="AB13" s="176"/>
      <c r="AC13" s="83"/>
      <c r="AD13" s="77"/>
      <c r="AE13" s="91"/>
      <c r="AF13" s="92" t="str">
        <f>IF(Q13=0,"",IF(AE13=0,"",(AE13/Q13)))</f>
        <v/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 t="str">
        <f>IF(Q13=0,"",IF(AN13=0,"",(AN13/Q13)))</f>
        <v/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 t="str">
        <f>IF(Q13=0,"",IF(AW13=0,"",(AW13/Q13)))</f>
        <v/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 t="str">
        <f>IF(Q13=0,"",IF(BF13=0,"",(BF13/Q13)))</f>
        <v/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/>
      <c r="BP13" s="117" t="str">
        <f>IF(Q13=0,"",IF(BO13=0,"",(BO13/Q13)))</f>
        <v/>
      </c>
      <c r="BQ13" s="118"/>
      <c r="BR13" s="119" t="str">
        <f>IFERROR(BQ13/BO13,"-")</f>
        <v>-</v>
      </c>
      <c r="BS13" s="120"/>
      <c r="BT13" s="121" t="str">
        <f>IFERROR(BS13/BO13,"-")</f>
        <v>-</v>
      </c>
      <c r="BU13" s="122"/>
      <c r="BV13" s="122"/>
      <c r="BW13" s="122"/>
      <c r="BX13" s="123"/>
      <c r="BY13" s="124" t="str">
        <f>IF(Q13=0,"",IF(BX13=0,"",(BX13/Q13)))</f>
        <v/>
      </c>
      <c r="BZ13" s="125"/>
      <c r="CA13" s="126" t="str">
        <f>IFERROR(BZ13/BX13,"-")</f>
        <v>-</v>
      </c>
      <c r="CB13" s="127"/>
      <c r="CC13" s="128" t="str">
        <f>IFERROR(CB13/BX13,"-")</f>
        <v>-</v>
      </c>
      <c r="CD13" s="129"/>
      <c r="CE13" s="129"/>
      <c r="CF13" s="129"/>
      <c r="CG13" s="130"/>
      <c r="CH13" s="131" t="str">
        <f>IF(Q13=0,"",IF(CG13=0,"",(CG13/Q13)))</f>
        <v/>
      </c>
      <c r="CI13" s="132"/>
      <c r="CJ13" s="133" t="str">
        <f>IFERROR(CI13/CG13,"-")</f>
        <v>-</v>
      </c>
      <c r="CK13" s="134"/>
      <c r="CL13" s="135" t="str">
        <f>IFERROR(CK13/CG13,"-")</f>
        <v>-</v>
      </c>
      <c r="CM13" s="136"/>
      <c r="CN13" s="136"/>
      <c r="CO13" s="136"/>
      <c r="CP13" s="137">
        <v>0</v>
      </c>
      <c r="CQ13" s="138">
        <v>0</v>
      </c>
      <c r="CR13" s="138"/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/>
      <c r="B14" s="184" t="s">
        <v>81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82</v>
      </c>
      <c r="I14" s="87" t="s">
        <v>63</v>
      </c>
      <c r="J14" s="87"/>
      <c r="K14" s="176"/>
      <c r="L14" s="79">
        <v>1</v>
      </c>
      <c r="M14" s="79">
        <v>0</v>
      </c>
      <c r="N14" s="79">
        <v>9</v>
      </c>
      <c r="O14" s="88">
        <v>1</v>
      </c>
      <c r="P14" s="89">
        <v>0</v>
      </c>
      <c r="Q14" s="90">
        <f>O14+P14</f>
        <v>1</v>
      </c>
      <c r="R14" s="80">
        <f>IFERROR(Q14/N14,"-")</f>
        <v>0.11111111111111</v>
      </c>
      <c r="S14" s="79">
        <v>0</v>
      </c>
      <c r="T14" s="79">
        <v>0</v>
      </c>
      <c r="U14" s="80">
        <f>IFERROR(T14/(Q14),"-")</f>
        <v>0</v>
      </c>
      <c r="V14" s="81"/>
      <c r="W14" s="82">
        <v>0</v>
      </c>
      <c r="X14" s="80">
        <f>IF(Q14=0,"-",W14/Q14)</f>
        <v>0</v>
      </c>
      <c r="Y14" s="181">
        <v>0</v>
      </c>
      <c r="Z14" s="182">
        <f>IFERROR(Y14/Q14,"-")</f>
        <v>0</v>
      </c>
      <c r="AA14" s="182" t="str">
        <f>IFERROR(Y14/W14,"-")</f>
        <v>-</v>
      </c>
      <c r="AB14" s="176"/>
      <c r="AC14" s="83"/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/>
      <c r="BG14" s="110">
        <f>IF(Q14=0,"",IF(BF14=0,"",(BF14/Q14)))</f>
        <v>0</v>
      </c>
      <c r="BH14" s="109"/>
      <c r="BI14" s="111" t="str">
        <f>IFERROR(BH14/BF14,"-")</f>
        <v>-</v>
      </c>
      <c r="BJ14" s="112"/>
      <c r="BK14" s="113" t="str">
        <f>IFERROR(BJ14/BF14,"-")</f>
        <v>-</v>
      </c>
      <c r="BL14" s="114"/>
      <c r="BM14" s="114"/>
      <c r="BN14" s="114"/>
      <c r="BO14" s="116">
        <v>1</v>
      </c>
      <c r="BP14" s="117">
        <f>IF(Q14=0,"",IF(BO14=0,"",(BO14/Q14)))</f>
        <v>1</v>
      </c>
      <c r="BQ14" s="118"/>
      <c r="BR14" s="119">
        <f>IFERROR(BQ14/BO14,"-")</f>
        <v>0</v>
      </c>
      <c r="BS14" s="120"/>
      <c r="BT14" s="121">
        <f>IFERROR(BS14/BO14,"-")</f>
        <v>0</v>
      </c>
      <c r="BU14" s="122"/>
      <c r="BV14" s="122"/>
      <c r="BW14" s="122"/>
      <c r="BX14" s="123"/>
      <c r="BY14" s="124">
        <f>IF(Q14=0,"",IF(BX14=0,"",(BX14/Q14)))</f>
        <v>0</v>
      </c>
      <c r="BZ14" s="125"/>
      <c r="CA14" s="126" t="str">
        <f>IFERROR(BZ14/BX14,"-")</f>
        <v>-</v>
      </c>
      <c r="CB14" s="127"/>
      <c r="CC14" s="128" t="str">
        <f>IFERROR(CB14/BX14,"-")</f>
        <v>-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0</v>
      </c>
      <c r="CQ14" s="138">
        <v>0</v>
      </c>
      <c r="CR14" s="138"/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83</v>
      </c>
      <c r="C15" s="184" t="s">
        <v>58</v>
      </c>
      <c r="D15" s="184"/>
      <c r="E15" s="184" t="s">
        <v>59</v>
      </c>
      <c r="F15" s="184" t="s">
        <v>65</v>
      </c>
      <c r="G15" s="184" t="s">
        <v>61</v>
      </c>
      <c r="H15" s="87" t="s">
        <v>84</v>
      </c>
      <c r="I15" s="87" t="s">
        <v>63</v>
      </c>
      <c r="J15" s="87"/>
      <c r="K15" s="176"/>
      <c r="L15" s="79">
        <v>1</v>
      </c>
      <c r="M15" s="79">
        <v>0</v>
      </c>
      <c r="N15" s="79">
        <v>5</v>
      </c>
      <c r="O15" s="88">
        <v>0</v>
      </c>
      <c r="P15" s="89">
        <v>0</v>
      </c>
      <c r="Q15" s="90">
        <f>O15+P15</f>
        <v>0</v>
      </c>
      <c r="R15" s="80">
        <f>IFERROR(Q15/N15,"-")</f>
        <v>0</v>
      </c>
      <c r="S15" s="79">
        <v>0</v>
      </c>
      <c r="T15" s="79">
        <v>0</v>
      </c>
      <c r="U15" s="80" t="str">
        <f>IFERROR(T15/(Q15),"-")</f>
        <v>-</v>
      </c>
      <c r="V15" s="81"/>
      <c r="W15" s="82">
        <v>0</v>
      </c>
      <c r="X15" s="80" t="str">
        <f>IF(Q15=0,"-",W15/Q15)</f>
        <v>-</v>
      </c>
      <c r="Y15" s="181">
        <v>0</v>
      </c>
      <c r="Z15" s="182" t="str">
        <f>IFERROR(Y15/Q15,"-")</f>
        <v>-</v>
      </c>
      <c r="AA15" s="182" t="str">
        <f>IFERROR(Y15/W15,"-")</f>
        <v>-</v>
      </c>
      <c r="AB15" s="176"/>
      <c r="AC15" s="83"/>
      <c r="AD15" s="77"/>
      <c r="AE15" s="91"/>
      <c r="AF15" s="92" t="str">
        <f>IF(Q15=0,"",IF(AE15=0,"",(AE15/Q15)))</f>
        <v/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 t="str">
        <f>IF(Q15=0,"",IF(AN15=0,"",(AN15/Q15)))</f>
        <v/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 t="str">
        <f>IF(Q15=0,"",IF(AW15=0,"",(AW15/Q15)))</f>
        <v/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 t="str">
        <f>IF(Q15=0,"",IF(BF15=0,"",(BF15/Q15)))</f>
        <v/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/>
      <c r="BP15" s="117" t="str">
        <f>IF(Q15=0,"",IF(BO15=0,"",(BO15/Q15)))</f>
        <v/>
      </c>
      <c r="BQ15" s="118"/>
      <c r="BR15" s="119" t="str">
        <f>IFERROR(BQ15/BO15,"-")</f>
        <v>-</v>
      </c>
      <c r="BS15" s="120"/>
      <c r="BT15" s="121" t="str">
        <f>IFERROR(BS15/BO15,"-")</f>
        <v>-</v>
      </c>
      <c r="BU15" s="122"/>
      <c r="BV15" s="122"/>
      <c r="BW15" s="122"/>
      <c r="BX15" s="123"/>
      <c r="BY15" s="124" t="str">
        <f>IF(Q15=0,"",IF(BX15=0,"",(BX15/Q15)))</f>
        <v/>
      </c>
      <c r="BZ15" s="125"/>
      <c r="CA15" s="126" t="str">
        <f>IFERROR(BZ15/BX15,"-")</f>
        <v>-</v>
      </c>
      <c r="CB15" s="127"/>
      <c r="CC15" s="128" t="str">
        <f>IFERROR(CB15/BX15,"-")</f>
        <v>-</v>
      </c>
      <c r="CD15" s="129"/>
      <c r="CE15" s="129"/>
      <c r="CF15" s="129"/>
      <c r="CG15" s="130"/>
      <c r="CH15" s="131" t="str">
        <f>IF(Q15=0,"",IF(CG15=0,"",(CG15/Q15)))</f>
        <v/>
      </c>
      <c r="CI15" s="132"/>
      <c r="CJ15" s="133" t="str">
        <f>IFERROR(CI15/CG15,"-")</f>
        <v>-</v>
      </c>
      <c r="CK15" s="134"/>
      <c r="CL15" s="135" t="str">
        <f>IFERROR(CK15/CG15,"-")</f>
        <v>-</v>
      </c>
      <c r="CM15" s="136"/>
      <c r="CN15" s="136"/>
      <c r="CO15" s="136"/>
      <c r="CP15" s="137">
        <v>0</v>
      </c>
      <c r="CQ15" s="138">
        <v>0</v>
      </c>
      <c r="CR15" s="138"/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/>
      <c r="B16" s="184" t="s">
        <v>85</v>
      </c>
      <c r="C16" s="184" t="s">
        <v>58</v>
      </c>
      <c r="D16" s="184"/>
      <c r="E16" s="184" t="s">
        <v>59</v>
      </c>
      <c r="F16" s="184" t="s">
        <v>68</v>
      </c>
      <c r="G16" s="184" t="s">
        <v>61</v>
      </c>
      <c r="H16" s="87" t="s">
        <v>86</v>
      </c>
      <c r="I16" s="87" t="s">
        <v>63</v>
      </c>
      <c r="J16" s="87"/>
      <c r="K16" s="176"/>
      <c r="L16" s="79">
        <v>1</v>
      </c>
      <c r="M16" s="79">
        <v>0</v>
      </c>
      <c r="N16" s="79">
        <v>5</v>
      </c>
      <c r="O16" s="88">
        <v>0</v>
      </c>
      <c r="P16" s="89">
        <v>0</v>
      </c>
      <c r="Q16" s="90">
        <f>O16+P16</f>
        <v>0</v>
      </c>
      <c r="R16" s="80">
        <f>IFERROR(Q16/N16,"-")</f>
        <v>0</v>
      </c>
      <c r="S16" s="79">
        <v>0</v>
      </c>
      <c r="T16" s="79">
        <v>0</v>
      </c>
      <c r="U16" s="80" t="str">
        <f>IFERROR(T16/(Q16),"-")</f>
        <v>-</v>
      </c>
      <c r="V16" s="81"/>
      <c r="W16" s="82">
        <v>0</v>
      </c>
      <c r="X16" s="80" t="str">
        <f>IF(Q16=0,"-",W16/Q16)</f>
        <v>-</v>
      </c>
      <c r="Y16" s="181">
        <v>0</v>
      </c>
      <c r="Z16" s="182" t="str">
        <f>IFERROR(Y16/Q16,"-")</f>
        <v>-</v>
      </c>
      <c r="AA16" s="182" t="str">
        <f>IFERROR(Y16/W16,"-")</f>
        <v>-</v>
      </c>
      <c r="AB16" s="176"/>
      <c r="AC16" s="83"/>
      <c r="AD16" s="77"/>
      <c r="AE16" s="91"/>
      <c r="AF16" s="92" t="str">
        <f>IF(Q16=0,"",IF(AE16=0,"",(AE16/Q16)))</f>
        <v/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 t="str">
        <f>IF(Q16=0,"",IF(AN16=0,"",(AN16/Q16)))</f>
        <v/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 t="str">
        <f>IF(Q16=0,"",IF(AW16=0,"",(AW16/Q16)))</f>
        <v/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/>
      <c r="BG16" s="110" t="str">
        <f>IF(Q16=0,"",IF(BF16=0,"",(BF16/Q16)))</f>
        <v/>
      </c>
      <c r="BH16" s="109"/>
      <c r="BI16" s="111" t="str">
        <f>IFERROR(BH16/BF16,"-")</f>
        <v>-</v>
      </c>
      <c r="BJ16" s="112"/>
      <c r="BK16" s="113" t="str">
        <f>IFERROR(BJ16/BF16,"-")</f>
        <v>-</v>
      </c>
      <c r="BL16" s="114"/>
      <c r="BM16" s="114"/>
      <c r="BN16" s="114"/>
      <c r="BO16" s="116"/>
      <c r="BP16" s="117" t="str">
        <f>IF(Q16=0,"",IF(BO16=0,"",(BO16/Q16)))</f>
        <v/>
      </c>
      <c r="BQ16" s="118"/>
      <c r="BR16" s="119" t="str">
        <f>IFERROR(BQ16/BO16,"-")</f>
        <v>-</v>
      </c>
      <c r="BS16" s="120"/>
      <c r="BT16" s="121" t="str">
        <f>IFERROR(BS16/BO16,"-")</f>
        <v>-</v>
      </c>
      <c r="BU16" s="122"/>
      <c r="BV16" s="122"/>
      <c r="BW16" s="122"/>
      <c r="BX16" s="123"/>
      <c r="BY16" s="124" t="str">
        <f>IF(Q16=0,"",IF(BX16=0,"",(BX16/Q16)))</f>
        <v/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 t="str">
        <f>IF(Q16=0,"",IF(CG16=0,"",(CG16/Q16)))</f>
        <v/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0</v>
      </c>
      <c r="CQ16" s="138">
        <v>0</v>
      </c>
      <c r="CR16" s="138"/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87</v>
      </c>
      <c r="C17" s="184" t="s">
        <v>58</v>
      </c>
      <c r="D17" s="184"/>
      <c r="E17" s="184" t="s">
        <v>59</v>
      </c>
      <c r="F17" s="184" t="s">
        <v>71</v>
      </c>
      <c r="G17" s="184" t="s">
        <v>61</v>
      </c>
      <c r="H17" s="87" t="s">
        <v>88</v>
      </c>
      <c r="I17" s="87" t="s">
        <v>63</v>
      </c>
      <c r="J17" s="87"/>
      <c r="K17" s="176"/>
      <c r="L17" s="79">
        <v>1</v>
      </c>
      <c r="M17" s="79">
        <v>0</v>
      </c>
      <c r="N17" s="79">
        <v>10</v>
      </c>
      <c r="O17" s="88">
        <v>0</v>
      </c>
      <c r="P17" s="89">
        <v>0</v>
      </c>
      <c r="Q17" s="90">
        <f>O17+P17</f>
        <v>0</v>
      </c>
      <c r="R17" s="80">
        <f>IFERROR(Q17/N17,"-")</f>
        <v>0</v>
      </c>
      <c r="S17" s="79">
        <v>0</v>
      </c>
      <c r="T17" s="79">
        <v>0</v>
      </c>
      <c r="U17" s="80" t="str">
        <f>IFERROR(T17/(Q17),"-")</f>
        <v>-</v>
      </c>
      <c r="V17" s="81"/>
      <c r="W17" s="82">
        <v>0</v>
      </c>
      <c r="X17" s="80" t="str">
        <f>IF(Q17=0,"-",W17/Q17)</f>
        <v>-</v>
      </c>
      <c r="Y17" s="181">
        <v>0</v>
      </c>
      <c r="Z17" s="182" t="str">
        <f>IFERROR(Y17/Q17,"-")</f>
        <v>-</v>
      </c>
      <c r="AA17" s="182" t="str">
        <f>IFERROR(Y17/W17,"-")</f>
        <v>-</v>
      </c>
      <c r="AB17" s="176"/>
      <c r="AC17" s="83"/>
      <c r="AD17" s="77"/>
      <c r="AE17" s="91"/>
      <c r="AF17" s="92" t="str">
        <f>IF(Q17=0,"",IF(AE17=0,"",(AE17/Q17)))</f>
        <v/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 t="str">
        <f>IF(Q17=0,"",IF(AN17=0,"",(AN17/Q17)))</f>
        <v/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/>
      <c r="AX17" s="104" t="str">
        <f>IF(Q17=0,"",IF(AW17=0,"",(AW17/Q17)))</f>
        <v/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/>
      <c r="BG17" s="110" t="str">
        <f>IF(Q17=0,"",IF(BF17=0,"",(BF17/Q17)))</f>
        <v/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/>
      <c r="BP17" s="117" t="str">
        <f>IF(Q17=0,"",IF(BO17=0,"",(BO17/Q17)))</f>
        <v/>
      </c>
      <c r="BQ17" s="118"/>
      <c r="BR17" s="119" t="str">
        <f>IFERROR(BQ17/BO17,"-")</f>
        <v>-</v>
      </c>
      <c r="BS17" s="120"/>
      <c r="BT17" s="121" t="str">
        <f>IFERROR(BS17/BO17,"-")</f>
        <v>-</v>
      </c>
      <c r="BU17" s="122"/>
      <c r="BV17" s="122"/>
      <c r="BW17" s="122"/>
      <c r="BX17" s="123"/>
      <c r="BY17" s="124" t="str">
        <f>IF(Q17=0,"",IF(BX17=0,"",(BX17/Q17)))</f>
        <v/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/>
      <c r="CH17" s="131" t="str">
        <f>IF(Q17=0,"",IF(CG17=0,"",(CG17/Q17)))</f>
        <v/>
      </c>
      <c r="CI17" s="132"/>
      <c r="CJ17" s="133" t="str">
        <f>IFERROR(CI17/CG17,"-")</f>
        <v>-</v>
      </c>
      <c r="CK17" s="134"/>
      <c r="CL17" s="135" t="str">
        <f>IFERROR(CK17/CG17,"-")</f>
        <v>-</v>
      </c>
      <c r="CM17" s="136"/>
      <c r="CN17" s="136"/>
      <c r="CO17" s="136"/>
      <c r="CP17" s="137">
        <v>0</v>
      </c>
      <c r="CQ17" s="138">
        <v>0</v>
      </c>
      <c r="CR17" s="138"/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/>
      <c r="B18" s="184" t="s">
        <v>89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90</v>
      </c>
      <c r="I18" s="87" t="s">
        <v>63</v>
      </c>
      <c r="J18" s="87"/>
      <c r="K18" s="176"/>
      <c r="L18" s="79">
        <v>7</v>
      </c>
      <c r="M18" s="79">
        <v>0</v>
      </c>
      <c r="N18" s="79">
        <v>23</v>
      </c>
      <c r="O18" s="88">
        <v>1</v>
      </c>
      <c r="P18" s="89">
        <v>0</v>
      </c>
      <c r="Q18" s="90">
        <f>O18+P18</f>
        <v>1</v>
      </c>
      <c r="R18" s="80">
        <f>IFERROR(Q18/N18,"-")</f>
        <v>0.043478260869565</v>
      </c>
      <c r="S18" s="79">
        <v>0</v>
      </c>
      <c r="T18" s="79">
        <v>1</v>
      </c>
      <c r="U18" s="80">
        <f>IFERROR(T18/(Q18),"-")</f>
        <v>1</v>
      </c>
      <c r="V18" s="81"/>
      <c r="W18" s="82">
        <v>0</v>
      </c>
      <c r="X18" s="80">
        <f>IF(Q18=0,"-",W18/Q18)</f>
        <v>0</v>
      </c>
      <c r="Y18" s="181">
        <v>0</v>
      </c>
      <c r="Z18" s="182">
        <f>IFERROR(Y18/Q18,"-")</f>
        <v>0</v>
      </c>
      <c r="AA18" s="182" t="str">
        <f>IFERROR(Y18/W18,"-")</f>
        <v>-</v>
      </c>
      <c r="AB18" s="176"/>
      <c r="AC18" s="83"/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/>
      <c r="BG18" s="110">
        <f>IF(Q18=0,"",IF(BF18=0,"",(BF18/Q18)))</f>
        <v>0</v>
      </c>
      <c r="BH18" s="109"/>
      <c r="BI18" s="111" t="str">
        <f>IFERROR(BH18/BF18,"-")</f>
        <v>-</v>
      </c>
      <c r="BJ18" s="112"/>
      <c r="BK18" s="113" t="str">
        <f>IFERROR(BJ18/BF18,"-")</f>
        <v>-</v>
      </c>
      <c r="BL18" s="114"/>
      <c r="BM18" s="114"/>
      <c r="BN18" s="114"/>
      <c r="BO18" s="116">
        <v>1</v>
      </c>
      <c r="BP18" s="117">
        <f>IF(Q18=0,"",IF(BO18=0,"",(BO18/Q18)))</f>
        <v>1</v>
      </c>
      <c r="BQ18" s="118"/>
      <c r="BR18" s="119">
        <f>IFERROR(BQ18/BO18,"-")</f>
        <v>0</v>
      </c>
      <c r="BS18" s="120"/>
      <c r="BT18" s="121">
        <f>IFERROR(BS18/BO18,"-")</f>
        <v>0</v>
      </c>
      <c r="BU18" s="122"/>
      <c r="BV18" s="122"/>
      <c r="BW18" s="122"/>
      <c r="BX18" s="123"/>
      <c r="BY18" s="124">
        <f>IF(Q18=0,"",IF(BX18=0,"",(BX18/Q18)))</f>
        <v>0</v>
      </c>
      <c r="BZ18" s="125"/>
      <c r="CA18" s="126" t="str">
        <f>IFERROR(BZ18/BX18,"-")</f>
        <v>-</v>
      </c>
      <c r="CB18" s="127"/>
      <c r="CC18" s="128" t="str">
        <f>IFERROR(CB18/BX18,"-")</f>
        <v>-</v>
      </c>
      <c r="CD18" s="129"/>
      <c r="CE18" s="129"/>
      <c r="CF18" s="129"/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0</v>
      </c>
      <c r="CQ18" s="138">
        <v>0</v>
      </c>
      <c r="CR18" s="138"/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91</v>
      </c>
      <c r="C19" s="184" t="s">
        <v>58</v>
      </c>
      <c r="D19" s="184"/>
      <c r="E19" s="184" t="s">
        <v>92</v>
      </c>
      <c r="F19" s="184" t="s">
        <v>92</v>
      </c>
      <c r="G19" s="184" t="s">
        <v>93</v>
      </c>
      <c r="H19" s="87" t="s">
        <v>94</v>
      </c>
      <c r="I19" s="87"/>
      <c r="J19" s="87"/>
      <c r="K19" s="176"/>
      <c r="L19" s="79">
        <v>99</v>
      </c>
      <c r="M19" s="79">
        <v>49</v>
      </c>
      <c r="N19" s="79">
        <v>17</v>
      </c>
      <c r="O19" s="88">
        <v>5</v>
      </c>
      <c r="P19" s="89">
        <v>1</v>
      </c>
      <c r="Q19" s="90">
        <f>O19+P19</f>
        <v>6</v>
      </c>
      <c r="R19" s="80">
        <f>IFERROR(Q19/N19,"-")</f>
        <v>0.35294117647059</v>
      </c>
      <c r="S19" s="79">
        <v>0</v>
      </c>
      <c r="T19" s="79">
        <v>1</v>
      </c>
      <c r="U19" s="80">
        <f>IFERROR(T19/(Q19),"-")</f>
        <v>0.16666666666667</v>
      </c>
      <c r="V19" s="81"/>
      <c r="W19" s="82">
        <v>2</v>
      </c>
      <c r="X19" s="80">
        <f>IF(Q19=0,"-",W19/Q19)</f>
        <v>0.33333333333333</v>
      </c>
      <c r="Y19" s="181">
        <v>24000</v>
      </c>
      <c r="Z19" s="182">
        <f>IFERROR(Y19/Q19,"-")</f>
        <v>4000</v>
      </c>
      <c r="AA19" s="182">
        <f>IFERROR(Y19/W19,"-")</f>
        <v>12000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>
        <v>1</v>
      </c>
      <c r="BG19" s="110">
        <f>IF(Q19=0,"",IF(BF19=0,"",(BF19/Q19)))</f>
        <v>0.16666666666667</v>
      </c>
      <c r="BH19" s="109"/>
      <c r="BI19" s="111">
        <f>IFERROR(BH19/BF19,"-")</f>
        <v>0</v>
      </c>
      <c r="BJ19" s="112"/>
      <c r="BK19" s="113">
        <f>IFERROR(BJ19/BF19,"-")</f>
        <v>0</v>
      </c>
      <c r="BL19" s="114"/>
      <c r="BM19" s="114"/>
      <c r="BN19" s="114"/>
      <c r="BO19" s="116">
        <v>3</v>
      </c>
      <c r="BP19" s="117">
        <f>IF(Q19=0,"",IF(BO19=0,"",(BO19/Q19)))</f>
        <v>0.5</v>
      </c>
      <c r="BQ19" s="118">
        <v>1</v>
      </c>
      <c r="BR19" s="119">
        <f>IFERROR(BQ19/BO19,"-")</f>
        <v>0.33333333333333</v>
      </c>
      <c r="BS19" s="120">
        <v>9000</v>
      </c>
      <c r="BT19" s="121">
        <f>IFERROR(BS19/BO19,"-")</f>
        <v>3000</v>
      </c>
      <c r="BU19" s="122"/>
      <c r="BV19" s="122"/>
      <c r="BW19" s="122">
        <v>1</v>
      </c>
      <c r="BX19" s="123">
        <v>2</v>
      </c>
      <c r="BY19" s="124">
        <f>IF(Q19=0,"",IF(BX19=0,"",(BX19/Q19)))</f>
        <v>0.33333333333333</v>
      </c>
      <c r="BZ19" s="125">
        <v>1</v>
      </c>
      <c r="CA19" s="126">
        <f>IFERROR(BZ19/BX19,"-")</f>
        <v>0.5</v>
      </c>
      <c r="CB19" s="127">
        <v>15000</v>
      </c>
      <c r="CC19" s="128">
        <f>IFERROR(CB19/BX19,"-")</f>
        <v>7500</v>
      </c>
      <c r="CD19" s="129"/>
      <c r="CE19" s="129"/>
      <c r="CF19" s="129">
        <v>1</v>
      </c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24000</v>
      </c>
      <c r="CR19" s="138">
        <v>15000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5.4769230769231</v>
      </c>
      <c r="B20" s="184" t="s">
        <v>95</v>
      </c>
      <c r="C20" s="184" t="s">
        <v>58</v>
      </c>
      <c r="D20" s="184"/>
      <c r="E20" s="184" t="s">
        <v>96</v>
      </c>
      <c r="F20" s="184" t="s">
        <v>97</v>
      </c>
      <c r="G20" s="184" t="s">
        <v>61</v>
      </c>
      <c r="H20" s="87" t="s">
        <v>98</v>
      </c>
      <c r="I20" s="87" t="s">
        <v>99</v>
      </c>
      <c r="J20" s="87"/>
      <c r="K20" s="176">
        <v>325000</v>
      </c>
      <c r="L20" s="79">
        <v>12</v>
      </c>
      <c r="M20" s="79">
        <v>0</v>
      </c>
      <c r="N20" s="79">
        <v>84</v>
      </c>
      <c r="O20" s="88">
        <v>4</v>
      </c>
      <c r="P20" s="89">
        <v>0</v>
      </c>
      <c r="Q20" s="90">
        <f>O20+P20</f>
        <v>4</v>
      </c>
      <c r="R20" s="80">
        <f>IFERROR(Q20/N20,"-")</f>
        <v>0.047619047619048</v>
      </c>
      <c r="S20" s="79">
        <v>0</v>
      </c>
      <c r="T20" s="79">
        <v>1</v>
      </c>
      <c r="U20" s="80">
        <f>IFERROR(T20/(Q20),"-")</f>
        <v>0.25</v>
      </c>
      <c r="V20" s="81">
        <f>IFERROR(K20/SUM(Q20:Q23),"-")</f>
        <v>11607.142857143</v>
      </c>
      <c r="W20" s="82">
        <v>2</v>
      </c>
      <c r="X20" s="80">
        <f>IF(Q20=0,"-",W20/Q20)</f>
        <v>0.5</v>
      </c>
      <c r="Y20" s="181">
        <v>150000</v>
      </c>
      <c r="Z20" s="182">
        <f>IFERROR(Y20/Q20,"-")</f>
        <v>37500</v>
      </c>
      <c r="AA20" s="182">
        <f>IFERROR(Y20/W20,"-")</f>
        <v>75000</v>
      </c>
      <c r="AB20" s="176">
        <f>SUM(Y20:Y23)-SUM(K20:K23)</f>
        <v>1455000</v>
      </c>
      <c r="AC20" s="83">
        <f>SUM(Y20:Y23)/SUM(K20:K23)</f>
        <v>5.4769230769231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1</v>
      </c>
      <c r="BG20" s="110">
        <f>IF(Q20=0,"",IF(BF20=0,"",(BF20/Q20)))</f>
        <v>0.25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1</v>
      </c>
      <c r="BP20" s="117">
        <f>IF(Q20=0,"",IF(BO20=0,"",(BO20/Q20)))</f>
        <v>0.25</v>
      </c>
      <c r="BQ20" s="118">
        <v>1</v>
      </c>
      <c r="BR20" s="119">
        <f>IFERROR(BQ20/BO20,"-")</f>
        <v>1</v>
      </c>
      <c r="BS20" s="120">
        <v>93000</v>
      </c>
      <c r="BT20" s="121">
        <f>IFERROR(BS20/BO20,"-")</f>
        <v>93000</v>
      </c>
      <c r="BU20" s="122"/>
      <c r="BV20" s="122"/>
      <c r="BW20" s="122">
        <v>1</v>
      </c>
      <c r="BX20" s="123">
        <v>2</v>
      </c>
      <c r="BY20" s="124">
        <f>IF(Q20=0,"",IF(BX20=0,"",(BX20/Q20)))</f>
        <v>0.5</v>
      </c>
      <c r="BZ20" s="125">
        <v>1</v>
      </c>
      <c r="CA20" s="126">
        <f>IFERROR(BZ20/BX20,"-")</f>
        <v>0.5</v>
      </c>
      <c r="CB20" s="127">
        <v>57000</v>
      </c>
      <c r="CC20" s="128">
        <f>IFERROR(CB20/BX20,"-")</f>
        <v>28500</v>
      </c>
      <c r="CD20" s="129"/>
      <c r="CE20" s="129"/>
      <c r="CF20" s="129">
        <v>1</v>
      </c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2</v>
      </c>
      <c r="CQ20" s="138">
        <v>150000</v>
      </c>
      <c r="CR20" s="138">
        <v>93000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100</v>
      </c>
      <c r="C21" s="184" t="s">
        <v>58</v>
      </c>
      <c r="D21" s="184"/>
      <c r="E21" s="184" t="s">
        <v>96</v>
      </c>
      <c r="F21" s="184" t="s">
        <v>101</v>
      </c>
      <c r="G21" s="184" t="s">
        <v>61</v>
      </c>
      <c r="H21" s="87" t="s">
        <v>98</v>
      </c>
      <c r="I21" s="87" t="s">
        <v>102</v>
      </c>
      <c r="J21" s="87"/>
      <c r="K21" s="176"/>
      <c r="L21" s="79">
        <v>5</v>
      </c>
      <c r="M21" s="79">
        <v>0</v>
      </c>
      <c r="N21" s="79">
        <v>34</v>
      </c>
      <c r="O21" s="88">
        <v>1</v>
      </c>
      <c r="P21" s="89">
        <v>0</v>
      </c>
      <c r="Q21" s="90">
        <f>O21+P21</f>
        <v>1</v>
      </c>
      <c r="R21" s="80">
        <f>IFERROR(Q21/N21,"-")</f>
        <v>0.029411764705882</v>
      </c>
      <c r="S21" s="79">
        <v>0</v>
      </c>
      <c r="T21" s="79">
        <v>0</v>
      </c>
      <c r="U21" s="80">
        <f>IFERROR(T21/(Q21),"-")</f>
        <v>0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1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/>
      <c r="BY21" s="124">
        <f>IF(Q21=0,"",IF(BX21=0,"",(BX21/Q21)))</f>
        <v>0</v>
      </c>
      <c r="BZ21" s="125"/>
      <c r="CA21" s="126" t="str">
        <f>IFERROR(BZ21/BX21,"-")</f>
        <v>-</v>
      </c>
      <c r="CB21" s="127"/>
      <c r="CC21" s="128" t="str">
        <f>IFERROR(CB21/BX21,"-")</f>
        <v>-</v>
      </c>
      <c r="CD21" s="129"/>
      <c r="CE21" s="129"/>
      <c r="CF21" s="129"/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/>
      <c r="B22" s="184" t="s">
        <v>103</v>
      </c>
      <c r="C22" s="184" t="s">
        <v>58</v>
      </c>
      <c r="D22" s="184"/>
      <c r="E22" s="184" t="s">
        <v>96</v>
      </c>
      <c r="F22" s="184" t="s">
        <v>104</v>
      </c>
      <c r="G22" s="184" t="s">
        <v>61</v>
      </c>
      <c r="H22" s="87" t="s">
        <v>98</v>
      </c>
      <c r="I22" s="87" t="s">
        <v>105</v>
      </c>
      <c r="J22" s="87"/>
      <c r="K22" s="176"/>
      <c r="L22" s="79">
        <v>8</v>
      </c>
      <c r="M22" s="79">
        <v>0</v>
      </c>
      <c r="N22" s="79">
        <v>32</v>
      </c>
      <c r="O22" s="88">
        <v>2</v>
      </c>
      <c r="P22" s="89">
        <v>0</v>
      </c>
      <c r="Q22" s="90">
        <f>O22+P22</f>
        <v>2</v>
      </c>
      <c r="R22" s="80">
        <f>IFERROR(Q22/N22,"-")</f>
        <v>0.0625</v>
      </c>
      <c r="S22" s="79">
        <v>0</v>
      </c>
      <c r="T22" s="79">
        <v>1</v>
      </c>
      <c r="U22" s="80">
        <f>IFERROR(T22/(Q22),"-")</f>
        <v>0.5</v>
      </c>
      <c r="V22" s="81"/>
      <c r="W22" s="82">
        <v>0</v>
      </c>
      <c r="X22" s="80">
        <f>IF(Q22=0,"-",W22/Q22)</f>
        <v>0</v>
      </c>
      <c r="Y22" s="181">
        <v>0</v>
      </c>
      <c r="Z22" s="182">
        <f>IFERROR(Y22/Q22,"-")</f>
        <v>0</v>
      </c>
      <c r="AA22" s="182" t="str">
        <f>IFERROR(Y22/W22,"-")</f>
        <v>-</v>
      </c>
      <c r="AB22" s="176"/>
      <c r="AC22" s="83"/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/>
      <c r="BG22" s="110">
        <f>IF(Q22=0,"",IF(BF22=0,"",(BF22/Q22)))</f>
        <v>0</v>
      </c>
      <c r="BH22" s="109"/>
      <c r="BI22" s="111" t="str">
        <f>IFERROR(BH22/BF22,"-")</f>
        <v>-</v>
      </c>
      <c r="BJ22" s="112"/>
      <c r="BK22" s="113" t="str">
        <f>IFERROR(BJ22/BF22,"-")</f>
        <v>-</v>
      </c>
      <c r="BL22" s="114"/>
      <c r="BM22" s="114"/>
      <c r="BN22" s="114"/>
      <c r="BO22" s="116">
        <v>1</v>
      </c>
      <c r="BP22" s="117">
        <f>IF(Q22=0,"",IF(BO22=0,"",(BO22/Q22)))</f>
        <v>0.5</v>
      </c>
      <c r="BQ22" s="118"/>
      <c r="BR22" s="119">
        <f>IFERROR(BQ22/BO22,"-")</f>
        <v>0</v>
      </c>
      <c r="BS22" s="120"/>
      <c r="BT22" s="121">
        <f>IFERROR(BS22/BO22,"-")</f>
        <v>0</v>
      </c>
      <c r="BU22" s="122"/>
      <c r="BV22" s="122"/>
      <c r="BW22" s="122"/>
      <c r="BX22" s="123">
        <v>1</v>
      </c>
      <c r="BY22" s="124">
        <f>IF(Q22=0,"",IF(BX22=0,"",(BX22/Q22)))</f>
        <v>0.5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0</v>
      </c>
      <c r="CQ22" s="138">
        <v>0</v>
      </c>
      <c r="CR22" s="138"/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106</v>
      </c>
      <c r="C23" s="184" t="s">
        <v>58</v>
      </c>
      <c r="D23" s="184"/>
      <c r="E23" s="184" t="s">
        <v>92</v>
      </c>
      <c r="F23" s="184" t="s">
        <v>92</v>
      </c>
      <c r="G23" s="184" t="s">
        <v>93</v>
      </c>
      <c r="H23" s="87" t="s">
        <v>94</v>
      </c>
      <c r="I23" s="87"/>
      <c r="J23" s="87"/>
      <c r="K23" s="176"/>
      <c r="L23" s="79">
        <v>158</v>
      </c>
      <c r="M23" s="79">
        <v>82</v>
      </c>
      <c r="N23" s="79">
        <v>85</v>
      </c>
      <c r="O23" s="88">
        <v>21</v>
      </c>
      <c r="P23" s="89">
        <v>0</v>
      </c>
      <c r="Q23" s="90">
        <f>O23+P23</f>
        <v>21</v>
      </c>
      <c r="R23" s="80">
        <f>IFERROR(Q23/N23,"-")</f>
        <v>0.24705882352941</v>
      </c>
      <c r="S23" s="79">
        <v>4</v>
      </c>
      <c r="T23" s="79">
        <v>4</v>
      </c>
      <c r="U23" s="80">
        <f>IFERROR(T23/(Q23),"-")</f>
        <v>0.19047619047619</v>
      </c>
      <c r="V23" s="81"/>
      <c r="W23" s="82">
        <v>6</v>
      </c>
      <c r="X23" s="80">
        <f>IF(Q23=0,"-",W23/Q23)</f>
        <v>0.28571428571429</v>
      </c>
      <c r="Y23" s="181">
        <v>1630000</v>
      </c>
      <c r="Z23" s="182">
        <f>IFERROR(Y23/Q23,"-")</f>
        <v>77619.047619048</v>
      </c>
      <c r="AA23" s="182">
        <f>IFERROR(Y23/W23,"-")</f>
        <v>271666.66666667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>
        <v>1</v>
      </c>
      <c r="AO23" s="98">
        <f>IF(Q23=0,"",IF(AN23=0,"",(AN23/Q23)))</f>
        <v>0.047619047619048</v>
      </c>
      <c r="AP23" s="97"/>
      <c r="AQ23" s="99">
        <f>IFERROR(AP23/AN23,"-")</f>
        <v>0</v>
      </c>
      <c r="AR23" s="100"/>
      <c r="AS23" s="101">
        <f>IFERROR(AR23/AN23,"-")</f>
        <v>0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2</v>
      </c>
      <c r="BG23" s="110">
        <f>IF(Q23=0,"",IF(BF23=0,"",(BF23/Q23)))</f>
        <v>0.095238095238095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5</v>
      </c>
      <c r="BP23" s="117">
        <f>IF(Q23=0,"",IF(BO23=0,"",(BO23/Q23)))</f>
        <v>0.23809523809524</v>
      </c>
      <c r="BQ23" s="118">
        <v>2</v>
      </c>
      <c r="BR23" s="119">
        <f>IFERROR(BQ23/BO23,"-")</f>
        <v>0.4</v>
      </c>
      <c r="BS23" s="120">
        <v>18000</v>
      </c>
      <c r="BT23" s="121">
        <f>IFERROR(BS23/BO23,"-")</f>
        <v>3600</v>
      </c>
      <c r="BU23" s="122">
        <v>1</v>
      </c>
      <c r="BV23" s="122"/>
      <c r="BW23" s="122">
        <v>1</v>
      </c>
      <c r="BX23" s="123">
        <v>10</v>
      </c>
      <c r="BY23" s="124">
        <f>IF(Q23=0,"",IF(BX23=0,"",(BX23/Q23)))</f>
        <v>0.47619047619048</v>
      </c>
      <c r="BZ23" s="125">
        <v>4</v>
      </c>
      <c r="CA23" s="126">
        <f>IFERROR(BZ23/BX23,"-")</f>
        <v>0.4</v>
      </c>
      <c r="CB23" s="127">
        <v>1612000</v>
      </c>
      <c r="CC23" s="128">
        <f>IFERROR(CB23/BX23,"-")</f>
        <v>161200</v>
      </c>
      <c r="CD23" s="129"/>
      <c r="CE23" s="129"/>
      <c r="CF23" s="129">
        <v>4</v>
      </c>
      <c r="CG23" s="130">
        <v>3</v>
      </c>
      <c r="CH23" s="131">
        <f>IF(Q23=0,"",IF(CG23=0,"",(CG23/Q23)))</f>
        <v>0.14285714285714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6</v>
      </c>
      <c r="CQ23" s="138">
        <v>1630000</v>
      </c>
      <c r="CR23" s="138">
        <v>608000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0.23333333333333</v>
      </c>
      <c r="B24" s="184" t="s">
        <v>107</v>
      </c>
      <c r="C24" s="184" t="s">
        <v>58</v>
      </c>
      <c r="D24" s="184"/>
      <c r="E24" s="184" t="s">
        <v>108</v>
      </c>
      <c r="F24" s="184" t="s">
        <v>109</v>
      </c>
      <c r="G24" s="184" t="s">
        <v>61</v>
      </c>
      <c r="H24" s="87" t="s">
        <v>110</v>
      </c>
      <c r="I24" s="87" t="s">
        <v>111</v>
      </c>
      <c r="J24" s="87" t="s">
        <v>112</v>
      </c>
      <c r="K24" s="176">
        <v>120000</v>
      </c>
      <c r="L24" s="79">
        <v>13</v>
      </c>
      <c r="M24" s="79">
        <v>0</v>
      </c>
      <c r="N24" s="79">
        <v>54</v>
      </c>
      <c r="O24" s="88">
        <v>3</v>
      </c>
      <c r="P24" s="89">
        <v>0</v>
      </c>
      <c r="Q24" s="90">
        <f>O24+P24</f>
        <v>3</v>
      </c>
      <c r="R24" s="80">
        <f>IFERROR(Q24/N24,"-")</f>
        <v>0.055555555555556</v>
      </c>
      <c r="S24" s="79">
        <v>2</v>
      </c>
      <c r="T24" s="79">
        <v>0</v>
      </c>
      <c r="U24" s="80">
        <f>IFERROR(T24/(Q24),"-")</f>
        <v>0</v>
      </c>
      <c r="V24" s="81">
        <f>IFERROR(K24/SUM(Q24:Q25),"-")</f>
        <v>9230.7692307692</v>
      </c>
      <c r="W24" s="82">
        <v>1</v>
      </c>
      <c r="X24" s="80">
        <f>IF(Q24=0,"-",W24/Q24)</f>
        <v>0.33333333333333</v>
      </c>
      <c r="Y24" s="181">
        <v>10000</v>
      </c>
      <c r="Z24" s="182">
        <f>IFERROR(Y24/Q24,"-")</f>
        <v>3333.3333333333</v>
      </c>
      <c r="AA24" s="182">
        <f>IFERROR(Y24/W24,"-")</f>
        <v>10000</v>
      </c>
      <c r="AB24" s="176">
        <f>SUM(Y24:Y25)-SUM(K24:K25)</f>
        <v>-92000</v>
      </c>
      <c r="AC24" s="83">
        <f>SUM(Y24:Y25)/SUM(K24:K25)</f>
        <v>0.23333333333333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2</v>
      </c>
      <c r="BG24" s="110">
        <f>IF(Q24=0,"",IF(BF24=0,"",(BF24/Q24)))</f>
        <v>0.66666666666667</v>
      </c>
      <c r="BH24" s="109">
        <v>1</v>
      </c>
      <c r="BI24" s="111">
        <f>IFERROR(BH24/BF24,"-")</f>
        <v>0.5</v>
      </c>
      <c r="BJ24" s="112">
        <v>10000</v>
      </c>
      <c r="BK24" s="113">
        <f>IFERROR(BJ24/BF24,"-")</f>
        <v>5000</v>
      </c>
      <c r="BL24" s="114"/>
      <c r="BM24" s="114">
        <v>1</v>
      </c>
      <c r="BN24" s="114"/>
      <c r="BO24" s="116">
        <v>1</v>
      </c>
      <c r="BP24" s="117">
        <f>IF(Q24=0,"",IF(BO24=0,"",(BO24/Q24)))</f>
        <v>0.33333333333333</v>
      </c>
      <c r="BQ24" s="118"/>
      <c r="BR24" s="119">
        <f>IFERROR(BQ24/BO24,"-")</f>
        <v>0</v>
      </c>
      <c r="BS24" s="120"/>
      <c r="BT24" s="121">
        <f>IFERROR(BS24/BO24,"-")</f>
        <v>0</v>
      </c>
      <c r="BU24" s="122"/>
      <c r="BV24" s="122"/>
      <c r="BW24" s="122"/>
      <c r="BX24" s="123"/>
      <c r="BY24" s="124">
        <f>IF(Q24=0,"",IF(BX24=0,"",(BX24/Q24)))</f>
        <v>0</v>
      </c>
      <c r="BZ24" s="125"/>
      <c r="CA24" s="126" t="str">
        <f>IFERROR(BZ24/BX24,"-")</f>
        <v>-</v>
      </c>
      <c r="CB24" s="127"/>
      <c r="CC24" s="128" t="str">
        <f>IFERROR(CB24/BX24,"-")</f>
        <v>-</v>
      </c>
      <c r="CD24" s="129"/>
      <c r="CE24" s="129"/>
      <c r="CF24" s="129"/>
      <c r="CG24" s="130"/>
      <c r="CH24" s="131">
        <f>IF(Q24=0,"",IF(CG24=0,"",(CG24/Q24)))</f>
        <v>0</v>
      </c>
      <c r="CI24" s="132"/>
      <c r="CJ24" s="133" t="str">
        <f>IFERROR(CI24/CG24,"-")</f>
        <v>-</v>
      </c>
      <c r="CK24" s="134"/>
      <c r="CL24" s="135" t="str">
        <f>IFERROR(CK24/CG24,"-")</f>
        <v>-</v>
      </c>
      <c r="CM24" s="136"/>
      <c r="CN24" s="136"/>
      <c r="CO24" s="136"/>
      <c r="CP24" s="137">
        <v>1</v>
      </c>
      <c r="CQ24" s="138">
        <v>10000</v>
      </c>
      <c r="CR24" s="138">
        <v>10000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113</v>
      </c>
      <c r="C25" s="184" t="s">
        <v>58</v>
      </c>
      <c r="D25" s="184"/>
      <c r="E25" s="184" t="s">
        <v>108</v>
      </c>
      <c r="F25" s="184" t="s">
        <v>109</v>
      </c>
      <c r="G25" s="184" t="s">
        <v>93</v>
      </c>
      <c r="H25" s="87"/>
      <c r="I25" s="87"/>
      <c r="J25" s="87"/>
      <c r="K25" s="176"/>
      <c r="L25" s="79">
        <v>40</v>
      </c>
      <c r="M25" s="79">
        <v>32</v>
      </c>
      <c r="N25" s="79">
        <v>15</v>
      </c>
      <c r="O25" s="88">
        <v>10</v>
      </c>
      <c r="P25" s="89">
        <v>0</v>
      </c>
      <c r="Q25" s="90">
        <f>O25+P25</f>
        <v>10</v>
      </c>
      <c r="R25" s="80">
        <f>IFERROR(Q25/N25,"-")</f>
        <v>0.66666666666667</v>
      </c>
      <c r="S25" s="79">
        <v>1</v>
      </c>
      <c r="T25" s="79">
        <v>2</v>
      </c>
      <c r="U25" s="80">
        <f>IFERROR(T25/(Q25),"-")</f>
        <v>0.2</v>
      </c>
      <c r="V25" s="81"/>
      <c r="W25" s="82">
        <v>1</v>
      </c>
      <c r="X25" s="80">
        <f>IF(Q25=0,"-",W25/Q25)</f>
        <v>0.1</v>
      </c>
      <c r="Y25" s="181">
        <v>18000</v>
      </c>
      <c r="Z25" s="182">
        <f>IFERROR(Y25/Q25,"-")</f>
        <v>1800</v>
      </c>
      <c r="AA25" s="182">
        <f>IFERROR(Y25/W25,"-")</f>
        <v>18000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>
        <v>1</v>
      </c>
      <c r="AO25" s="98">
        <f>IF(Q25=0,"",IF(AN25=0,"",(AN25/Q25)))</f>
        <v>0.1</v>
      </c>
      <c r="AP25" s="97">
        <v>1</v>
      </c>
      <c r="AQ25" s="99">
        <f>IFERROR(AP25/AN25,"-")</f>
        <v>1</v>
      </c>
      <c r="AR25" s="100">
        <v>18000</v>
      </c>
      <c r="AS25" s="101">
        <f>IFERROR(AR25/AN25,"-")</f>
        <v>18000</v>
      </c>
      <c r="AT25" s="102"/>
      <c r="AU25" s="102"/>
      <c r="AV25" s="102">
        <v>1</v>
      </c>
      <c r="AW25" s="103">
        <v>1</v>
      </c>
      <c r="AX25" s="104">
        <f>IF(Q25=0,"",IF(AW25=0,"",(AW25/Q25)))</f>
        <v>0.1</v>
      </c>
      <c r="AY25" s="103"/>
      <c r="AZ25" s="105">
        <f>IFERROR(AY25/AW25,"-")</f>
        <v>0</v>
      </c>
      <c r="BA25" s="106"/>
      <c r="BB25" s="107">
        <f>IFERROR(BA25/AW25,"-")</f>
        <v>0</v>
      </c>
      <c r="BC25" s="108"/>
      <c r="BD25" s="108"/>
      <c r="BE25" s="108"/>
      <c r="BF25" s="109">
        <v>1</v>
      </c>
      <c r="BG25" s="110">
        <f>IF(Q25=0,"",IF(BF25=0,"",(BF25/Q25)))</f>
        <v>0.1</v>
      </c>
      <c r="BH25" s="109"/>
      <c r="BI25" s="111">
        <f>IFERROR(BH25/BF25,"-")</f>
        <v>0</v>
      </c>
      <c r="BJ25" s="112"/>
      <c r="BK25" s="113">
        <f>IFERROR(BJ25/BF25,"-")</f>
        <v>0</v>
      </c>
      <c r="BL25" s="114"/>
      <c r="BM25" s="114"/>
      <c r="BN25" s="114"/>
      <c r="BO25" s="116">
        <v>3</v>
      </c>
      <c r="BP25" s="117">
        <f>IF(Q25=0,"",IF(BO25=0,"",(BO25/Q25)))</f>
        <v>0.3</v>
      </c>
      <c r="BQ25" s="118"/>
      <c r="BR25" s="119">
        <f>IFERROR(BQ25/BO25,"-")</f>
        <v>0</v>
      </c>
      <c r="BS25" s="120"/>
      <c r="BT25" s="121">
        <f>IFERROR(BS25/BO25,"-")</f>
        <v>0</v>
      </c>
      <c r="BU25" s="122"/>
      <c r="BV25" s="122"/>
      <c r="BW25" s="122"/>
      <c r="BX25" s="123">
        <v>2</v>
      </c>
      <c r="BY25" s="124">
        <f>IF(Q25=0,"",IF(BX25=0,"",(BX25/Q25)))</f>
        <v>0.2</v>
      </c>
      <c r="BZ25" s="125"/>
      <c r="CA25" s="126">
        <f>IFERROR(BZ25/BX25,"-")</f>
        <v>0</v>
      </c>
      <c r="CB25" s="127"/>
      <c r="CC25" s="128">
        <f>IFERROR(CB25/BX25,"-")</f>
        <v>0</v>
      </c>
      <c r="CD25" s="129"/>
      <c r="CE25" s="129"/>
      <c r="CF25" s="129"/>
      <c r="CG25" s="130">
        <v>2</v>
      </c>
      <c r="CH25" s="131">
        <f>IF(Q25=0,"",IF(CG25=0,"",(CG25/Q25)))</f>
        <v>0.2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1</v>
      </c>
      <c r="CQ25" s="138">
        <v>18000</v>
      </c>
      <c r="CR25" s="138">
        <v>18000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0.10833333333333</v>
      </c>
      <c r="B26" s="184" t="s">
        <v>114</v>
      </c>
      <c r="C26" s="184" t="s">
        <v>58</v>
      </c>
      <c r="D26" s="184"/>
      <c r="E26" s="184" t="s">
        <v>115</v>
      </c>
      <c r="F26" s="184" t="s">
        <v>116</v>
      </c>
      <c r="G26" s="184" t="s">
        <v>61</v>
      </c>
      <c r="H26" s="87" t="s">
        <v>110</v>
      </c>
      <c r="I26" s="87" t="s">
        <v>111</v>
      </c>
      <c r="J26" s="185" t="s">
        <v>117</v>
      </c>
      <c r="K26" s="176">
        <v>120000</v>
      </c>
      <c r="L26" s="79">
        <v>20</v>
      </c>
      <c r="M26" s="79">
        <v>0</v>
      </c>
      <c r="N26" s="79">
        <v>87</v>
      </c>
      <c r="O26" s="88">
        <v>9</v>
      </c>
      <c r="P26" s="89">
        <v>0</v>
      </c>
      <c r="Q26" s="90">
        <f>O26+P26</f>
        <v>9</v>
      </c>
      <c r="R26" s="80">
        <f>IFERROR(Q26/N26,"-")</f>
        <v>0.10344827586207</v>
      </c>
      <c r="S26" s="79">
        <v>0</v>
      </c>
      <c r="T26" s="79">
        <v>4</v>
      </c>
      <c r="U26" s="80">
        <f>IFERROR(T26/(Q26),"-")</f>
        <v>0.44444444444444</v>
      </c>
      <c r="V26" s="81">
        <f>IFERROR(K26/SUM(Q26:Q27),"-")</f>
        <v>6666.6666666667</v>
      </c>
      <c r="W26" s="82">
        <v>1</v>
      </c>
      <c r="X26" s="80">
        <f>IF(Q26=0,"-",W26/Q26)</f>
        <v>0.11111111111111</v>
      </c>
      <c r="Y26" s="181">
        <v>8000</v>
      </c>
      <c r="Z26" s="182">
        <f>IFERROR(Y26/Q26,"-")</f>
        <v>888.88888888889</v>
      </c>
      <c r="AA26" s="182">
        <f>IFERROR(Y26/W26,"-")</f>
        <v>8000</v>
      </c>
      <c r="AB26" s="176">
        <f>SUM(Y26:Y27)-SUM(K26:K27)</f>
        <v>-107000</v>
      </c>
      <c r="AC26" s="83">
        <f>SUM(Y26:Y27)/SUM(K26:K27)</f>
        <v>0.10833333333333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>
        <v>1</v>
      </c>
      <c r="AO26" s="98">
        <f>IF(Q26=0,"",IF(AN26=0,"",(AN26/Q26)))</f>
        <v>0.11111111111111</v>
      </c>
      <c r="AP26" s="97"/>
      <c r="AQ26" s="99">
        <f>IFERROR(AP26/AN26,"-")</f>
        <v>0</v>
      </c>
      <c r="AR26" s="100"/>
      <c r="AS26" s="101">
        <f>IFERROR(AR26/AN26,"-")</f>
        <v>0</v>
      </c>
      <c r="AT26" s="102"/>
      <c r="AU26" s="102"/>
      <c r="AV26" s="102"/>
      <c r="AW26" s="103">
        <v>2</v>
      </c>
      <c r="AX26" s="104">
        <f>IF(Q26=0,"",IF(AW26=0,"",(AW26/Q26)))</f>
        <v>0.22222222222222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>
        <v>2</v>
      </c>
      <c r="BG26" s="110">
        <f>IF(Q26=0,"",IF(BF26=0,"",(BF26/Q26)))</f>
        <v>0.22222222222222</v>
      </c>
      <c r="BH26" s="109"/>
      <c r="BI26" s="111">
        <f>IFERROR(BH26/BF26,"-")</f>
        <v>0</v>
      </c>
      <c r="BJ26" s="112"/>
      <c r="BK26" s="113">
        <f>IFERROR(BJ26/BF26,"-")</f>
        <v>0</v>
      </c>
      <c r="BL26" s="114"/>
      <c r="BM26" s="114"/>
      <c r="BN26" s="114"/>
      <c r="BO26" s="116">
        <v>2</v>
      </c>
      <c r="BP26" s="117">
        <f>IF(Q26=0,"",IF(BO26=0,"",(BO26/Q26)))</f>
        <v>0.22222222222222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2</v>
      </c>
      <c r="BY26" s="124">
        <f>IF(Q26=0,"",IF(BX26=0,"",(BX26/Q26)))</f>
        <v>0.22222222222222</v>
      </c>
      <c r="BZ26" s="125">
        <v>1</v>
      </c>
      <c r="CA26" s="126">
        <f>IFERROR(BZ26/BX26,"-")</f>
        <v>0.5</v>
      </c>
      <c r="CB26" s="127">
        <v>8000</v>
      </c>
      <c r="CC26" s="128">
        <f>IFERROR(CB26/BX26,"-")</f>
        <v>4000</v>
      </c>
      <c r="CD26" s="129"/>
      <c r="CE26" s="129"/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8000</v>
      </c>
      <c r="CR26" s="138">
        <v>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118</v>
      </c>
      <c r="C27" s="184" t="s">
        <v>58</v>
      </c>
      <c r="D27" s="184"/>
      <c r="E27" s="184" t="s">
        <v>115</v>
      </c>
      <c r="F27" s="184" t="s">
        <v>116</v>
      </c>
      <c r="G27" s="184" t="s">
        <v>93</v>
      </c>
      <c r="H27" s="87"/>
      <c r="I27" s="87"/>
      <c r="J27" s="87"/>
      <c r="K27" s="176"/>
      <c r="L27" s="79">
        <v>41</v>
      </c>
      <c r="M27" s="79">
        <v>32</v>
      </c>
      <c r="N27" s="79">
        <v>18</v>
      </c>
      <c r="O27" s="88">
        <v>9</v>
      </c>
      <c r="P27" s="89">
        <v>0</v>
      </c>
      <c r="Q27" s="90">
        <f>O27+P27</f>
        <v>9</v>
      </c>
      <c r="R27" s="80">
        <f>IFERROR(Q27/N27,"-")</f>
        <v>0.5</v>
      </c>
      <c r="S27" s="79">
        <v>0</v>
      </c>
      <c r="T27" s="79">
        <v>1</v>
      </c>
      <c r="U27" s="80">
        <f>IFERROR(T27/(Q27),"-")</f>
        <v>0.11111111111111</v>
      </c>
      <c r="V27" s="81"/>
      <c r="W27" s="82">
        <v>1</v>
      </c>
      <c r="X27" s="80">
        <f>IF(Q27=0,"-",W27/Q27)</f>
        <v>0.11111111111111</v>
      </c>
      <c r="Y27" s="181">
        <v>5000</v>
      </c>
      <c r="Z27" s="182">
        <f>IFERROR(Y27/Q27,"-")</f>
        <v>555.55555555556</v>
      </c>
      <c r="AA27" s="182">
        <f>IFERROR(Y27/W27,"-")</f>
        <v>5000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0.11111111111111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0.33333333333333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4</v>
      </c>
      <c r="BY27" s="124">
        <f>IF(Q27=0,"",IF(BX27=0,"",(BX27/Q27)))</f>
        <v>0.44444444444444</v>
      </c>
      <c r="BZ27" s="125">
        <v>1</v>
      </c>
      <c r="CA27" s="126">
        <f>IFERROR(BZ27/BX27,"-")</f>
        <v>0.25</v>
      </c>
      <c r="CB27" s="127">
        <v>5000</v>
      </c>
      <c r="CC27" s="128">
        <f>IFERROR(CB27/BX27,"-")</f>
        <v>1250</v>
      </c>
      <c r="CD27" s="129">
        <v>1</v>
      </c>
      <c r="CE27" s="129"/>
      <c r="CF27" s="129"/>
      <c r="CG27" s="130">
        <v>1</v>
      </c>
      <c r="CH27" s="131">
        <f>IF(Q27=0,"",IF(CG27=0,"",(CG27/Q27)))</f>
        <v>0.11111111111111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1</v>
      </c>
      <c r="CQ27" s="138">
        <v>5000</v>
      </c>
      <c r="CR27" s="138">
        <v>5000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0.77333333333333</v>
      </c>
      <c r="B28" s="184" t="s">
        <v>119</v>
      </c>
      <c r="C28" s="184" t="s">
        <v>58</v>
      </c>
      <c r="D28" s="184"/>
      <c r="E28" s="184" t="s">
        <v>108</v>
      </c>
      <c r="F28" s="184" t="s">
        <v>120</v>
      </c>
      <c r="G28" s="184" t="s">
        <v>61</v>
      </c>
      <c r="H28" s="87" t="s">
        <v>121</v>
      </c>
      <c r="I28" s="87" t="s">
        <v>111</v>
      </c>
      <c r="J28" s="186" t="s">
        <v>122</v>
      </c>
      <c r="K28" s="176">
        <v>150000</v>
      </c>
      <c r="L28" s="79">
        <v>27</v>
      </c>
      <c r="M28" s="79">
        <v>0</v>
      </c>
      <c r="N28" s="79">
        <v>109</v>
      </c>
      <c r="O28" s="88">
        <v>12</v>
      </c>
      <c r="P28" s="89">
        <v>0</v>
      </c>
      <c r="Q28" s="90">
        <f>O28+P28</f>
        <v>12</v>
      </c>
      <c r="R28" s="80">
        <f>IFERROR(Q28/N28,"-")</f>
        <v>0.11009174311927</v>
      </c>
      <c r="S28" s="79">
        <v>0</v>
      </c>
      <c r="T28" s="79">
        <v>2</v>
      </c>
      <c r="U28" s="80">
        <f>IFERROR(T28/(Q28),"-")</f>
        <v>0.16666666666667</v>
      </c>
      <c r="V28" s="81">
        <f>IFERROR(K28/SUM(Q28:Q29),"-")</f>
        <v>7142.8571428571</v>
      </c>
      <c r="W28" s="82">
        <v>1</v>
      </c>
      <c r="X28" s="80">
        <f>IF(Q28=0,"-",W28/Q28)</f>
        <v>0.083333333333333</v>
      </c>
      <c r="Y28" s="181">
        <v>3000</v>
      </c>
      <c r="Z28" s="182">
        <f>IFERROR(Y28/Q28,"-")</f>
        <v>250</v>
      </c>
      <c r="AA28" s="182">
        <f>IFERROR(Y28/W28,"-")</f>
        <v>3000</v>
      </c>
      <c r="AB28" s="176">
        <f>SUM(Y28:Y29)-SUM(K28:K29)</f>
        <v>-34000</v>
      </c>
      <c r="AC28" s="83">
        <f>SUM(Y28:Y29)/SUM(K28:K29)</f>
        <v>0.77333333333333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5</v>
      </c>
      <c r="BG28" s="110">
        <f>IF(Q28=0,"",IF(BF28=0,"",(BF28/Q28)))</f>
        <v>0.41666666666667</v>
      </c>
      <c r="BH28" s="109">
        <v>1</v>
      </c>
      <c r="BI28" s="111">
        <f>IFERROR(BH28/BF28,"-")</f>
        <v>0.2</v>
      </c>
      <c r="BJ28" s="112">
        <v>3000</v>
      </c>
      <c r="BK28" s="113">
        <f>IFERROR(BJ28/BF28,"-")</f>
        <v>600</v>
      </c>
      <c r="BL28" s="114">
        <v>1</v>
      </c>
      <c r="BM28" s="114"/>
      <c r="BN28" s="114"/>
      <c r="BO28" s="116">
        <v>6</v>
      </c>
      <c r="BP28" s="117">
        <f>IF(Q28=0,"",IF(BO28=0,"",(BO28/Q28)))</f>
        <v>0.5</v>
      </c>
      <c r="BQ28" s="118"/>
      <c r="BR28" s="119">
        <f>IFERROR(BQ28/BO28,"-")</f>
        <v>0</v>
      </c>
      <c r="BS28" s="120"/>
      <c r="BT28" s="121">
        <f>IFERROR(BS28/BO28,"-")</f>
        <v>0</v>
      </c>
      <c r="BU28" s="122"/>
      <c r="BV28" s="122"/>
      <c r="BW28" s="122"/>
      <c r="BX28" s="123">
        <v>1</v>
      </c>
      <c r="BY28" s="124">
        <f>IF(Q28=0,"",IF(BX28=0,"",(BX28/Q28)))</f>
        <v>0.083333333333333</v>
      </c>
      <c r="BZ28" s="125"/>
      <c r="CA28" s="126">
        <f>IFERROR(BZ28/BX28,"-")</f>
        <v>0</v>
      </c>
      <c r="CB28" s="127"/>
      <c r="CC28" s="128">
        <f>IFERROR(CB28/BX28,"-")</f>
        <v>0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3000</v>
      </c>
      <c r="CR28" s="138">
        <v>3000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123</v>
      </c>
      <c r="C29" s="184" t="s">
        <v>58</v>
      </c>
      <c r="D29" s="184"/>
      <c r="E29" s="184" t="s">
        <v>108</v>
      </c>
      <c r="F29" s="184" t="s">
        <v>120</v>
      </c>
      <c r="G29" s="184" t="s">
        <v>93</v>
      </c>
      <c r="H29" s="87"/>
      <c r="I29" s="87"/>
      <c r="J29" s="87"/>
      <c r="K29" s="176"/>
      <c r="L29" s="79">
        <v>107</v>
      </c>
      <c r="M29" s="79">
        <v>57</v>
      </c>
      <c r="N29" s="79">
        <v>22</v>
      </c>
      <c r="O29" s="88">
        <v>9</v>
      </c>
      <c r="P29" s="89">
        <v>0</v>
      </c>
      <c r="Q29" s="90">
        <f>O29+P29</f>
        <v>9</v>
      </c>
      <c r="R29" s="80">
        <f>IFERROR(Q29/N29,"-")</f>
        <v>0.40909090909091</v>
      </c>
      <c r="S29" s="79">
        <v>2</v>
      </c>
      <c r="T29" s="79">
        <v>2</v>
      </c>
      <c r="U29" s="80">
        <f>IFERROR(T29/(Q29),"-")</f>
        <v>0.22222222222222</v>
      </c>
      <c r="V29" s="81"/>
      <c r="W29" s="82">
        <v>2</v>
      </c>
      <c r="X29" s="80">
        <f>IF(Q29=0,"-",W29/Q29)</f>
        <v>0.22222222222222</v>
      </c>
      <c r="Y29" s="181">
        <v>113000</v>
      </c>
      <c r="Z29" s="182">
        <f>IFERROR(Y29/Q29,"-")</f>
        <v>12555.555555556</v>
      </c>
      <c r="AA29" s="182">
        <f>IFERROR(Y29/W29,"-")</f>
        <v>56500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0.11111111111111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3</v>
      </c>
      <c r="BP29" s="117">
        <f>IF(Q29=0,"",IF(BO29=0,"",(BO29/Q29)))</f>
        <v>0.33333333333333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5</v>
      </c>
      <c r="BY29" s="124">
        <f>IF(Q29=0,"",IF(BX29=0,"",(BX29/Q29)))</f>
        <v>0.55555555555556</v>
      </c>
      <c r="BZ29" s="125">
        <v>2</v>
      </c>
      <c r="CA29" s="126">
        <f>IFERROR(BZ29/BX29,"-")</f>
        <v>0.4</v>
      </c>
      <c r="CB29" s="127">
        <v>113000</v>
      </c>
      <c r="CC29" s="128">
        <f>IFERROR(CB29/BX29,"-")</f>
        <v>22600</v>
      </c>
      <c r="CD29" s="129"/>
      <c r="CE29" s="129"/>
      <c r="CF29" s="129">
        <v>2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2</v>
      </c>
      <c r="CQ29" s="138">
        <v>113000</v>
      </c>
      <c r="CR29" s="138">
        <v>65000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2.5666666666667</v>
      </c>
      <c r="B30" s="184" t="s">
        <v>124</v>
      </c>
      <c r="C30" s="184" t="s">
        <v>58</v>
      </c>
      <c r="D30" s="184"/>
      <c r="E30" s="184" t="s">
        <v>125</v>
      </c>
      <c r="F30" s="184" t="s">
        <v>126</v>
      </c>
      <c r="G30" s="184" t="s">
        <v>61</v>
      </c>
      <c r="H30" s="87" t="s">
        <v>121</v>
      </c>
      <c r="I30" s="87" t="s">
        <v>111</v>
      </c>
      <c r="J30" s="87" t="s">
        <v>127</v>
      </c>
      <c r="K30" s="176">
        <v>150000</v>
      </c>
      <c r="L30" s="79">
        <v>11</v>
      </c>
      <c r="M30" s="79">
        <v>0</v>
      </c>
      <c r="N30" s="79">
        <v>45</v>
      </c>
      <c r="O30" s="88">
        <v>4</v>
      </c>
      <c r="P30" s="89">
        <v>0</v>
      </c>
      <c r="Q30" s="90">
        <f>O30+P30</f>
        <v>4</v>
      </c>
      <c r="R30" s="80">
        <f>IFERROR(Q30/N30,"-")</f>
        <v>0.088888888888889</v>
      </c>
      <c r="S30" s="79">
        <v>1</v>
      </c>
      <c r="T30" s="79">
        <v>1</v>
      </c>
      <c r="U30" s="80">
        <f>IFERROR(T30/(Q30),"-")</f>
        <v>0.25</v>
      </c>
      <c r="V30" s="81">
        <f>IFERROR(K30/SUM(Q30:Q31),"-")</f>
        <v>37500</v>
      </c>
      <c r="W30" s="82">
        <v>1</v>
      </c>
      <c r="X30" s="80">
        <f>IF(Q30=0,"-",W30/Q30)</f>
        <v>0.25</v>
      </c>
      <c r="Y30" s="181">
        <v>385000</v>
      </c>
      <c r="Z30" s="182">
        <f>IFERROR(Y30/Q30,"-")</f>
        <v>96250</v>
      </c>
      <c r="AA30" s="182">
        <f>IFERROR(Y30/W30,"-")</f>
        <v>385000</v>
      </c>
      <c r="AB30" s="176">
        <f>SUM(Y30:Y31)-SUM(K30:K31)</f>
        <v>235000</v>
      </c>
      <c r="AC30" s="83">
        <f>SUM(Y30:Y31)/SUM(K30:K31)</f>
        <v>2.5666666666667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/>
      <c r="AX30" s="104">
        <f>IF(Q30=0,"",IF(AW30=0,"",(AW30/Q30)))</f>
        <v>0</v>
      </c>
      <c r="AY30" s="103"/>
      <c r="AZ30" s="105" t="str">
        <f>IFERROR(AY30/AW30,"-")</f>
        <v>-</v>
      </c>
      <c r="BA30" s="106"/>
      <c r="BB30" s="107" t="str">
        <f>IFERROR(BA30/AW30,"-")</f>
        <v>-</v>
      </c>
      <c r="BC30" s="108"/>
      <c r="BD30" s="108"/>
      <c r="BE30" s="108"/>
      <c r="BF30" s="109"/>
      <c r="BG30" s="110">
        <f>IF(Q30=0,"",IF(BF30=0,"",(BF30/Q30)))</f>
        <v>0</v>
      </c>
      <c r="BH30" s="109"/>
      <c r="BI30" s="111" t="str">
        <f>IFERROR(BH30/BF30,"-")</f>
        <v>-</v>
      </c>
      <c r="BJ30" s="112"/>
      <c r="BK30" s="113" t="str">
        <f>IFERROR(BJ30/BF30,"-")</f>
        <v>-</v>
      </c>
      <c r="BL30" s="114"/>
      <c r="BM30" s="114"/>
      <c r="BN30" s="114"/>
      <c r="BO30" s="116">
        <v>2</v>
      </c>
      <c r="BP30" s="117">
        <f>IF(Q30=0,"",IF(BO30=0,"",(BO30/Q30)))</f>
        <v>0.5</v>
      </c>
      <c r="BQ30" s="118"/>
      <c r="BR30" s="119">
        <f>IFERROR(BQ30/BO30,"-")</f>
        <v>0</v>
      </c>
      <c r="BS30" s="120"/>
      <c r="BT30" s="121">
        <f>IFERROR(BS30/BO30,"-")</f>
        <v>0</v>
      </c>
      <c r="BU30" s="122"/>
      <c r="BV30" s="122"/>
      <c r="BW30" s="122"/>
      <c r="BX30" s="123">
        <v>2</v>
      </c>
      <c r="BY30" s="124">
        <f>IF(Q30=0,"",IF(BX30=0,"",(BX30/Q30)))</f>
        <v>0.5</v>
      </c>
      <c r="BZ30" s="125">
        <v>1</v>
      </c>
      <c r="CA30" s="126">
        <f>IFERROR(BZ30/BX30,"-")</f>
        <v>0.5</v>
      </c>
      <c r="CB30" s="127">
        <v>385000</v>
      </c>
      <c r="CC30" s="128">
        <f>IFERROR(CB30/BX30,"-")</f>
        <v>192500</v>
      </c>
      <c r="CD30" s="129"/>
      <c r="CE30" s="129"/>
      <c r="CF30" s="129">
        <v>1</v>
      </c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1</v>
      </c>
      <c r="CQ30" s="138">
        <v>385000</v>
      </c>
      <c r="CR30" s="138">
        <v>385000</v>
      </c>
      <c r="CS30" s="138"/>
      <c r="CT30" s="139" t="str">
        <f>IF(AND(CR30=0,CS30=0),"",IF(AND(CR30&lt;=100000,CS30&lt;=100000),"",IF(CR30/CQ30&gt;0.7,"男高",IF(CS30/CQ30&gt;0.7,"女高",""))))</f>
        <v>男高</v>
      </c>
    </row>
    <row r="31" spans="1:99">
      <c r="A31" s="78"/>
      <c r="B31" s="184" t="s">
        <v>128</v>
      </c>
      <c r="C31" s="184" t="s">
        <v>58</v>
      </c>
      <c r="D31" s="184"/>
      <c r="E31" s="184" t="s">
        <v>125</v>
      </c>
      <c r="F31" s="184" t="s">
        <v>126</v>
      </c>
      <c r="G31" s="184" t="s">
        <v>93</v>
      </c>
      <c r="H31" s="87"/>
      <c r="I31" s="87"/>
      <c r="J31" s="87"/>
      <c r="K31" s="176"/>
      <c r="L31" s="79">
        <v>25</v>
      </c>
      <c r="M31" s="79">
        <v>17</v>
      </c>
      <c r="N31" s="79">
        <v>10</v>
      </c>
      <c r="O31" s="88">
        <v>0</v>
      </c>
      <c r="P31" s="89">
        <v>0</v>
      </c>
      <c r="Q31" s="90">
        <f>O31+P31</f>
        <v>0</v>
      </c>
      <c r="R31" s="80">
        <f>IFERROR(Q31/N31,"-")</f>
        <v>0</v>
      </c>
      <c r="S31" s="79">
        <v>0</v>
      </c>
      <c r="T31" s="79">
        <v>0</v>
      </c>
      <c r="U31" s="80" t="str">
        <f>IFERROR(T31/(Q31),"-")</f>
        <v>-</v>
      </c>
      <c r="V31" s="81"/>
      <c r="W31" s="82">
        <v>0</v>
      </c>
      <c r="X31" s="80" t="str">
        <f>IF(Q31=0,"-",W31/Q31)</f>
        <v>-</v>
      </c>
      <c r="Y31" s="181">
        <v>0</v>
      </c>
      <c r="Z31" s="182" t="str">
        <f>IFERROR(Y31/Q31,"-")</f>
        <v>-</v>
      </c>
      <c r="AA31" s="182" t="str">
        <f>IFERROR(Y31/W31,"-")</f>
        <v>-</v>
      </c>
      <c r="AB31" s="176"/>
      <c r="AC31" s="83"/>
      <c r="AD31" s="77"/>
      <c r="AE31" s="91"/>
      <c r="AF31" s="92" t="str">
        <f>IF(Q31=0,"",IF(AE31=0,"",(AE31/Q31)))</f>
        <v/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 t="str">
        <f>IF(Q31=0,"",IF(AN31=0,"",(AN31/Q31)))</f>
        <v/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 t="str">
        <f>IF(Q31=0,"",IF(AW31=0,"",(AW31/Q31)))</f>
        <v/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/>
      <c r="BG31" s="110" t="str">
        <f>IF(Q31=0,"",IF(BF31=0,"",(BF31/Q31)))</f>
        <v/>
      </c>
      <c r="BH31" s="109"/>
      <c r="BI31" s="111" t="str">
        <f>IFERROR(BH31/BF31,"-")</f>
        <v>-</v>
      </c>
      <c r="BJ31" s="112"/>
      <c r="BK31" s="113" t="str">
        <f>IFERROR(BJ31/BF31,"-")</f>
        <v>-</v>
      </c>
      <c r="BL31" s="114"/>
      <c r="BM31" s="114"/>
      <c r="BN31" s="114"/>
      <c r="BO31" s="116"/>
      <c r="BP31" s="117" t="str">
        <f>IF(Q31=0,"",IF(BO31=0,"",(BO31/Q31)))</f>
        <v/>
      </c>
      <c r="BQ31" s="118"/>
      <c r="BR31" s="119" t="str">
        <f>IFERROR(BQ31/BO31,"-")</f>
        <v>-</v>
      </c>
      <c r="BS31" s="120"/>
      <c r="BT31" s="121" t="str">
        <f>IFERROR(BS31/BO31,"-")</f>
        <v>-</v>
      </c>
      <c r="BU31" s="122"/>
      <c r="BV31" s="122"/>
      <c r="BW31" s="122"/>
      <c r="BX31" s="123"/>
      <c r="BY31" s="124" t="str">
        <f>IF(Q31=0,"",IF(BX31=0,"",(BX31/Q31)))</f>
        <v/>
      </c>
      <c r="BZ31" s="125"/>
      <c r="CA31" s="126" t="str">
        <f>IFERROR(BZ31/BX31,"-")</f>
        <v>-</v>
      </c>
      <c r="CB31" s="127"/>
      <c r="CC31" s="128" t="str">
        <f>IFERROR(CB31/BX31,"-")</f>
        <v>-</v>
      </c>
      <c r="CD31" s="129"/>
      <c r="CE31" s="129"/>
      <c r="CF31" s="129"/>
      <c r="CG31" s="130"/>
      <c r="CH31" s="131" t="str">
        <f>IF(Q31=0,"",IF(CG31=0,"",(CG31/Q31)))</f>
        <v/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0</v>
      </c>
      <c r="CQ31" s="138">
        <v>0</v>
      </c>
      <c r="CR31" s="138"/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</v>
      </c>
      <c r="B32" s="184" t="s">
        <v>129</v>
      </c>
      <c r="C32" s="184" t="s">
        <v>58</v>
      </c>
      <c r="D32" s="184"/>
      <c r="E32" s="184" t="s">
        <v>108</v>
      </c>
      <c r="F32" s="184" t="s">
        <v>109</v>
      </c>
      <c r="G32" s="184" t="s">
        <v>61</v>
      </c>
      <c r="H32" s="87" t="s">
        <v>130</v>
      </c>
      <c r="I32" s="87" t="s">
        <v>111</v>
      </c>
      <c r="J32" s="186" t="s">
        <v>131</v>
      </c>
      <c r="K32" s="176">
        <v>130000</v>
      </c>
      <c r="L32" s="79">
        <v>7</v>
      </c>
      <c r="M32" s="79">
        <v>0</v>
      </c>
      <c r="N32" s="79">
        <v>38</v>
      </c>
      <c r="O32" s="88">
        <v>5</v>
      </c>
      <c r="P32" s="89">
        <v>0</v>
      </c>
      <c r="Q32" s="90">
        <f>O32+P32</f>
        <v>5</v>
      </c>
      <c r="R32" s="80">
        <f>IFERROR(Q32/N32,"-")</f>
        <v>0.13157894736842</v>
      </c>
      <c r="S32" s="79">
        <v>0</v>
      </c>
      <c r="T32" s="79">
        <v>2</v>
      </c>
      <c r="U32" s="80">
        <f>IFERROR(T32/(Q32),"-")</f>
        <v>0.4</v>
      </c>
      <c r="V32" s="81">
        <f>IFERROR(K32/SUM(Q32:Q33),"-")</f>
        <v>18571.428571429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-130000</v>
      </c>
      <c r="AC32" s="83">
        <f>SUM(Y32:Y33)/SUM(K32:K33)</f>
        <v>0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0.2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0.4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1</v>
      </c>
      <c r="BY32" s="124">
        <f>IF(Q32=0,"",IF(BX32=0,"",(BX32/Q32)))</f>
        <v>0.2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132</v>
      </c>
      <c r="C33" s="184" t="s">
        <v>58</v>
      </c>
      <c r="D33" s="184"/>
      <c r="E33" s="184" t="s">
        <v>108</v>
      </c>
      <c r="F33" s="184" t="s">
        <v>109</v>
      </c>
      <c r="G33" s="184" t="s">
        <v>93</v>
      </c>
      <c r="H33" s="87"/>
      <c r="I33" s="87"/>
      <c r="J33" s="87"/>
      <c r="K33" s="176"/>
      <c r="L33" s="79">
        <v>18</v>
      </c>
      <c r="M33" s="79">
        <v>14</v>
      </c>
      <c r="N33" s="79">
        <v>1</v>
      </c>
      <c r="O33" s="88">
        <v>2</v>
      </c>
      <c r="P33" s="89">
        <v>0</v>
      </c>
      <c r="Q33" s="90">
        <f>O33+P33</f>
        <v>2</v>
      </c>
      <c r="R33" s="80">
        <f>IFERROR(Q33/N33,"-")</f>
        <v>2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2</v>
      </c>
      <c r="BP33" s="117">
        <f>IF(Q33=0,"",IF(BO33=0,"",(BO33/Q33)))</f>
        <v>1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/>
      <c r="BY33" s="124">
        <f>IF(Q33=0,"",IF(BX33=0,"",(BX33/Q33)))</f>
        <v>0</v>
      </c>
      <c r="BZ33" s="125"/>
      <c r="CA33" s="126" t="str">
        <f>IFERROR(BZ33/BX33,"-")</f>
        <v>-</v>
      </c>
      <c r="CB33" s="127"/>
      <c r="CC33" s="128" t="str">
        <f>IFERROR(CB33/BX33,"-")</f>
        <v>-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1.6461538461538</v>
      </c>
      <c r="B34" s="184" t="s">
        <v>133</v>
      </c>
      <c r="C34" s="184" t="s">
        <v>58</v>
      </c>
      <c r="D34" s="184"/>
      <c r="E34" s="184" t="s">
        <v>115</v>
      </c>
      <c r="F34" s="184" t="s">
        <v>116</v>
      </c>
      <c r="G34" s="184" t="s">
        <v>61</v>
      </c>
      <c r="H34" s="87" t="s">
        <v>130</v>
      </c>
      <c r="I34" s="87" t="s">
        <v>111</v>
      </c>
      <c r="J34" s="186" t="s">
        <v>134</v>
      </c>
      <c r="K34" s="176">
        <v>130000</v>
      </c>
      <c r="L34" s="79">
        <v>10</v>
      </c>
      <c r="M34" s="79">
        <v>0</v>
      </c>
      <c r="N34" s="79">
        <v>29</v>
      </c>
      <c r="O34" s="88">
        <v>7</v>
      </c>
      <c r="P34" s="89">
        <v>0</v>
      </c>
      <c r="Q34" s="90">
        <f>O34+P34</f>
        <v>7</v>
      </c>
      <c r="R34" s="80">
        <f>IFERROR(Q34/N34,"-")</f>
        <v>0.24137931034483</v>
      </c>
      <c r="S34" s="79">
        <v>0</v>
      </c>
      <c r="T34" s="79">
        <v>3</v>
      </c>
      <c r="U34" s="80">
        <f>IFERROR(T34/(Q34),"-")</f>
        <v>0.42857142857143</v>
      </c>
      <c r="V34" s="81">
        <f>IFERROR(K34/SUM(Q34:Q35),"-")</f>
        <v>13000</v>
      </c>
      <c r="W34" s="82">
        <v>2</v>
      </c>
      <c r="X34" s="80">
        <f>IF(Q34=0,"-",W34/Q34)</f>
        <v>0.28571428571429</v>
      </c>
      <c r="Y34" s="181">
        <v>16000</v>
      </c>
      <c r="Z34" s="182">
        <f>IFERROR(Y34/Q34,"-")</f>
        <v>2285.7142857143</v>
      </c>
      <c r="AA34" s="182">
        <f>IFERROR(Y34/W34,"-")</f>
        <v>8000</v>
      </c>
      <c r="AB34" s="176">
        <f>SUM(Y34:Y35)-SUM(K34:K35)</f>
        <v>84000</v>
      </c>
      <c r="AC34" s="83">
        <f>SUM(Y34:Y35)/SUM(K34:K35)</f>
        <v>1.6461538461538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2</v>
      </c>
      <c r="BG34" s="110">
        <f>IF(Q34=0,"",IF(BF34=0,"",(BF34/Q34)))</f>
        <v>0.28571428571429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3</v>
      </c>
      <c r="BP34" s="117">
        <f>IF(Q34=0,"",IF(BO34=0,"",(BO34/Q34)))</f>
        <v>0.42857142857143</v>
      </c>
      <c r="BQ34" s="118">
        <v>2</v>
      </c>
      <c r="BR34" s="119">
        <f>IFERROR(BQ34/BO34,"-")</f>
        <v>0.66666666666667</v>
      </c>
      <c r="BS34" s="120">
        <v>16000</v>
      </c>
      <c r="BT34" s="121">
        <f>IFERROR(BS34/BO34,"-")</f>
        <v>5333.3333333333</v>
      </c>
      <c r="BU34" s="122">
        <v>1</v>
      </c>
      <c r="BV34" s="122">
        <v>1</v>
      </c>
      <c r="BW34" s="122"/>
      <c r="BX34" s="123">
        <v>2</v>
      </c>
      <c r="BY34" s="124">
        <f>IF(Q34=0,"",IF(BX34=0,"",(BX34/Q34)))</f>
        <v>0.28571428571429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2</v>
      </c>
      <c r="CQ34" s="138">
        <v>16000</v>
      </c>
      <c r="CR34" s="138">
        <v>10000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135</v>
      </c>
      <c r="C35" s="184" t="s">
        <v>58</v>
      </c>
      <c r="D35" s="184"/>
      <c r="E35" s="184" t="s">
        <v>115</v>
      </c>
      <c r="F35" s="184" t="s">
        <v>116</v>
      </c>
      <c r="G35" s="184" t="s">
        <v>93</v>
      </c>
      <c r="H35" s="87"/>
      <c r="I35" s="87"/>
      <c r="J35" s="87"/>
      <c r="K35" s="176"/>
      <c r="L35" s="79">
        <v>32</v>
      </c>
      <c r="M35" s="79">
        <v>23</v>
      </c>
      <c r="N35" s="79">
        <v>2</v>
      </c>
      <c r="O35" s="88">
        <v>3</v>
      </c>
      <c r="P35" s="89">
        <v>0</v>
      </c>
      <c r="Q35" s="90">
        <f>O35+P35</f>
        <v>3</v>
      </c>
      <c r="R35" s="80">
        <f>IFERROR(Q35/N35,"-")</f>
        <v>1.5</v>
      </c>
      <c r="S35" s="79">
        <v>0</v>
      </c>
      <c r="T35" s="79">
        <v>1</v>
      </c>
      <c r="U35" s="80">
        <f>IFERROR(T35/(Q35),"-")</f>
        <v>0.33333333333333</v>
      </c>
      <c r="V35" s="81"/>
      <c r="W35" s="82">
        <v>1</v>
      </c>
      <c r="X35" s="80">
        <f>IF(Q35=0,"-",W35/Q35)</f>
        <v>0.33333333333333</v>
      </c>
      <c r="Y35" s="181">
        <v>198000</v>
      </c>
      <c r="Z35" s="182">
        <f>IFERROR(Y35/Q35,"-")</f>
        <v>66000</v>
      </c>
      <c r="AA35" s="182">
        <f>IFERROR(Y35/W35,"-")</f>
        <v>198000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>
        <v>1</v>
      </c>
      <c r="BG35" s="110">
        <f>IF(Q35=0,"",IF(BF35=0,"",(BF35/Q35)))</f>
        <v>0.33333333333333</v>
      </c>
      <c r="BH35" s="109"/>
      <c r="BI35" s="111">
        <f>IFERROR(BH35/BF35,"-")</f>
        <v>0</v>
      </c>
      <c r="BJ35" s="112"/>
      <c r="BK35" s="113">
        <f>IFERROR(BJ35/BF35,"-")</f>
        <v>0</v>
      </c>
      <c r="BL35" s="114"/>
      <c r="BM35" s="114"/>
      <c r="BN35" s="114"/>
      <c r="BO35" s="116">
        <v>1</v>
      </c>
      <c r="BP35" s="117">
        <f>IF(Q35=0,"",IF(BO35=0,"",(BO35/Q35)))</f>
        <v>0.33333333333333</v>
      </c>
      <c r="BQ35" s="118">
        <v>1</v>
      </c>
      <c r="BR35" s="119">
        <f>IFERROR(BQ35/BO35,"-")</f>
        <v>1</v>
      </c>
      <c r="BS35" s="120">
        <v>198000</v>
      </c>
      <c r="BT35" s="121">
        <f>IFERROR(BS35/BO35,"-")</f>
        <v>198000</v>
      </c>
      <c r="BU35" s="122"/>
      <c r="BV35" s="122"/>
      <c r="BW35" s="122">
        <v>1</v>
      </c>
      <c r="BX35" s="123">
        <v>1</v>
      </c>
      <c r="BY35" s="124">
        <f>IF(Q35=0,"",IF(BX35=0,"",(BX35/Q35)))</f>
        <v>0.33333333333333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/>
      <c r="CH35" s="131">
        <f>IF(Q35=0,"",IF(CG35=0,"",(CG35/Q35)))</f>
        <v>0</v>
      </c>
      <c r="CI35" s="132"/>
      <c r="CJ35" s="133" t="str">
        <f>IFERROR(CI35/CG35,"-")</f>
        <v>-</v>
      </c>
      <c r="CK35" s="134"/>
      <c r="CL35" s="135" t="str">
        <f>IFERROR(CK35/CG35,"-")</f>
        <v>-</v>
      </c>
      <c r="CM35" s="136"/>
      <c r="CN35" s="136"/>
      <c r="CO35" s="136"/>
      <c r="CP35" s="137">
        <v>1</v>
      </c>
      <c r="CQ35" s="138">
        <v>198000</v>
      </c>
      <c r="CR35" s="138">
        <v>198000</v>
      </c>
      <c r="CS35" s="138"/>
      <c r="CT35" s="139" t="str">
        <f>IF(AND(CR35=0,CS35=0),"",IF(AND(CR35&lt;=100000,CS35&lt;=100000),"",IF(CR35/CQ35&gt;0.7,"男高",IF(CS35/CQ35&gt;0.7,"女高",""))))</f>
        <v>男高</v>
      </c>
    </row>
    <row r="36" spans="1:99">
      <c r="A36" s="78">
        <f>AC36</f>
        <v>0.1</v>
      </c>
      <c r="B36" s="184" t="s">
        <v>136</v>
      </c>
      <c r="C36" s="184" t="s">
        <v>58</v>
      </c>
      <c r="D36" s="184"/>
      <c r="E36" s="184" t="s">
        <v>108</v>
      </c>
      <c r="F36" s="184" t="s">
        <v>120</v>
      </c>
      <c r="G36" s="184" t="s">
        <v>61</v>
      </c>
      <c r="H36" s="87" t="s">
        <v>137</v>
      </c>
      <c r="I36" s="87" t="s">
        <v>111</v>
      </c>
      <c r="J36" s="185" t="s">
        <v>117</v>
      </c>
      <c r="K36" s="176">
        <v>130000</v>
      </c>
      <c r="L36" s="79">
        <v>17</v>
      </c>
      <c r="M36" s="79">
        <v>0</v>
      </c>
      <c r="N36" s="79">
        <v>141</v>
      </c>
      <c r="O36" s="88">
        <v>4</v>
      </c>
      <c r="P36" s="89">
        <v>0</v>
      </c>
      <c r="Q36" s="90">
        <f>O36+P36</f>
        <v>4</v>
      </c>
      <c r="R36" s="80">
        <f>IFERROR(Q36/N36,"-")</f>
        <v>0.028368794326241</v>
      </c>
      <c r="S36" s="79">
        <v>0</v>
      </c>
      <c r="T36" s="79">
        <v>0</v>
      </c>
      <c r="U36" s="80">
        <f>IFERROR(T36/(Q36),"-")</f>
        <v>0</v>
      </c>
      <c r="V36" s="81">
        <f>IFERROR(K36/SUM(Q36:Q37),"-")</f>
        <v>18571.428571429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-117000</v>
      </c>
      <c r="AC36" s="83">
        <f>SUM(Y36:Y37)/SUM(K36:K37)</f>
        <v>0.1</v>
      </c>
      <c r="AD36" s="77"/>
      <c r="AE36" s="91">
        <v>1</v>
      </c>
      <c r="AF36" s="92">
        <f>IF(Q36=0,"",IF(AE36=0,"",(AE36/Q36)))</f>
        <v>0.25</v>
      </c>
      <c r="AG36" s="91"/>
      <c r="AH36" s="93">
        <f>IFERROR(AG36/AE36,"-")</f>
        <v>0</v>
      </c>
      <c r="AI36" s="94"/>
      <c r="AJ36" s="95">
        <f>IFERROR(AI36/AE36,"-")</f>
        <v>0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0.5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1</v>
      </c>
      <c r="BP36" s="117">
        <f>IF(Q36=0,"",IF(BO36=0,"",(BO36/Q36)))</f>
        <v>0.25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138</v>
      </c>
      <c r="C37" s="184" t="s">
        <v>58</v>
      </c>
      <c r="D37" s="184"/>
      <c r="E37" s="184" t="s">
        <v>108</v>
      </c>
      <c r="F37" s="184" t="s">
        <v>120</v>
      </c>
      <c r="G37" s="184" t="s">
        <v>93</v>
      </c>
      <c r="H37" s="87"/>
      <c r="I37" s="87"/>
      <c r="J37" s="87"/>
      <c r="K37" s="176"/>
      <c r="L37" s="79">
        <v>44</v>
      </c>
      <c r="M37" s="79">
        <v>23</v>
      </c>
      <c r="N37" s="79">
        <v>4</v>
      </c>
      <c r="O37" s="88">
        <v>3</v>
      </c>
      <c r="P37" s="89">
        <v>0</v>
      </c>
      <c r="Q37" s="90">
        <f>O37+P37</f>
        <v>3</v>
      </c>
      <c r="R37" s="80">
        <f>IFERROR(Q37/N37,"-")</f>
        <v>0.75</v>
      </c>
      <c r="S37" s="79">
        <v>1</v>
      </c>
      <c r="T37" s="79">
        <v>0</v>
      </c>
      <c r="U37" s="80">
        <f>IFERROR(T37/(Q37),"-")</f>
        <v>0</v>
      </c>
      <c r="V37" s="81"/>
      <c r="W37" s="82">
        <v>1</v>
      </c>
      <c r="X37" s="80">
        <f>IF(Q37=0,"-",W37/Q37)</f>
        <v>0.33333333333333</v>
      </c>
      <c r="Y37" s="181">
        <v>13000</v>
      </c>
      <c r="Z37" s="182">
        <f>IFERROR(Y37/Q37,"-")</f>
        <v>4333.3333333333</v>
      </c>
      <c r="AA37" s="182">
        <f>IFERROR(Y37/W37,"-")</f>
        <v>13000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/>
      <c r="BG37" s="110">
        <f>IF(Q37=0,"",IF(BF37=0,"",(BF37/Q37)))</f>
        <v>0</v>
      </c>
      <c r="BH37" s="109"/>
      <c r="BI37" s="111" t="str">
        <f>IFERROR(BH37/BF37,"-")</f>
        <v>-</v>
      </c>
      <c r="BJ37" s="112"/>
      <c r="BK37" s="113" t="str">
        <f>IFERROR(BJ37/BF37,"-")</f>
        <v>-</v>
      </c>
      <c r="BL37" s="114"/>
      <c r="BM37" s="114"/>
      <c r="BN37" s="114"/>
      <c r="BO37" s="116">
        <v>1</v>
      </c>
      <c r="BP37" s="117">
        <f>IF(Q37=0,"",IF(BO37=0,"",(BO37/Q37)))</f>
        <v>0.33333333333333</v>
      </c>
      <c r="BQ37" s="118">
        <v>1</v>
      </c>
      <c r="BR37" s="119">
        <f>IFERROR(BQ37/BO37,"-")</f>
        <v>1</v>
      </c>
      <c r="BS37" s="120">
        <v>13000</v>
      </c>
      <c r="BT37" s="121">
        <f>IFERROR(BS37/BO37,"-")</f>
        <v>13000</v>
      </c>
      <c r="BU37" s="122"/>
      <c r="BV37" s="122">
        <v>1</v>
      </c>
      <c r="BW37" s="122"/>
      <c r="BX37" s="123">
        <v>2</v>
      </c>
      <c r="BY37" s="124">
        <f>IF(Q37=0,"",IF(BX37=0,"",(BX37/Q37)))</f>
        <v>0.66666666666667</v>
      </c>
      <c r="BZ37" s="125"/>
      <c r="CA37" s="126">
        <f>IFERROR(BZ37/BX37,"-")</f>
        <v>0</v>
      </c>
      <c r="CB37" s="127"/>
      <c r="CC37" s="128">
        <f>IFERROR(CB37/BX37,"-")</f>
        <v>0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1</v>
      </c>
      <c r="CQ37" s="138">
        <v>13000</v>
      </c>
      <c r="CR37" s="138">
        <v>13000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</v>
      </c>
      <c r="B38" s="184" t="s">
        <v>139</v>
      </c>
      <c r="C38" s="184" t="s">
        <v>58</v>
      </c>
      <c r="D38" s="184"/>
      <c r="E38" s="184" t="s">
        <v>115</v>
      </c>
      <c r="F38" s="184" t="s">
        <v>126</v>
      </c>
      <c r="G38" s="184" t="s">
        <v>61</v>
      </c>
      <c r="H38" s="87" t="s">
        <v>137</v>
      </c>
      <c r="I38" s="87" t="s">
        <v>111</v>
      </c>
      <c r="J38" s="186" t="s">
        <v>140</v>
      </c>
      <c r="K38" s="176">
        <v>130000</v>
      </c>
      <c r="L38" s="79">
        <v>7</v>
      </c>
      <c r="M38" s="79">
        <v>0</v>
      </c>
      <c r="N38" s="79">
        <v>48</v>
      </c>
      <c r="O38" s="88">
        <v>3</v>
      </c>
      <c r="P38" s="89">
        <v>0</v>
      </c>
      <c r="Q38" s="90">
        <f>O38+P38</f>
        <v>3</v>
      </c>
      <c r="R38" s="80">
        <f>IFERROR(Q38/N38,"-")</f>
        <v>0.0625</v>
      </c>
      <c r="S38" s="79">
        <v>0</v>
      </c>
      <c r="T38" s="79">
        <v>3</v>
      </c>
      <c r="U38" s="80">
        <f>IFERROR(T38/(Q38),"-")</f>
        <v>1</v>
      </c>
      <c r="V38" s="81">
        <f>IFERROR(K38/SUM(Q38:Q39),"-")</f>
        <v>14444.444444444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-130000</v>
      </c>
      <c r="AC38" s="83">
        <f>SUM(Y38:Y39)/SUM(K38:K39)</f>
        <v>0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>
        <v>3</v>
      </c>
      <c r="BG38" s="110">
        <f>IF(Q38=0,"",IF(BF38=0,"",(BF38/Q38)))</f>
        <v>1</v>
      </c>
      <c r="BH38" s="109"/>
      <c r="BI38" s="111">
        <f>IFERROR(BH38/BF38,"-")</f>
        <v>0</v>
      </c>
      <c r="BJ38" s="112"/>
      <c r="BK38" s="113">
        <f>IFERROR(BJ38/BF38,"-")</f>
        <v>0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141</v>
      </c>
      <c r="C39" s="184" t="s">
        <v>58</v>
      </c>
      <c r="D39" s="184"/>
      <c r="E39" s="184" t="s">
        <v>115</v>
      </c>
      <c r="F39" s="184" t="s">
        <v>126</v>
      </c>
      <c r="G39" s="184" t="s">
        <v>93</v>
      </c>
      <c r="H39" s="87"/>
      <c r="I39" s="87"/>
      <c r="J39" s="87"/>
      <c r="K39" s="176"/>
      <c r="L39" s="79">
        <v>30</v>
      </c>
      <c r="M39" s="79">
        <v>26</v>
      </c>
      <c r="N39" s="79">
        <v>8</v>
      </c>
      <c r="O39" s="88">
        <v>6</v>
      </c>
      <c r="P39" s="89">
        <v>0</v>
      </c>
      <c r="Q39" s="90">
        <f>O39+P39</f>
        <v>6</v>
      </c>
      <c r="R39" s="80">
        <f>IFERROR(Q39/N39,"-")</f>
        <v>0.75</v>
      </c>
      <c r="S39" s="79">
        <v>0</v>
      </c>
      <c r="T39" s="79">
        <v>1</v>
      </c>
      <c r="U39" s="80">
        <f>IFERROR(T39/(Q39),"-")</f>
        <v>0.16666666666667</v>
      </c>
      <c r="V39" s="81"/>
      <c r="W39" s="82">
        <v>0</v>
      </c>
      <c r="X39" s="80">
        <f>IF(Q39=0,"-",W39/Q39)</f>
        <v>0</v>
      </c>
      <c r="Y39" s="181">
        <v>0</v>
      </c>
      <c r="Z39" s="182">
        <f>IFERROR(Y39/Q39,"-")</f>
        <v>0</v>
      </c>
      <c r="AA39" s="182" t="str">
        <f>IFERROR(Y39/W39,"-")</f>
        <v>-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2</v>
      </c>
      <c r="BG39" s="110">
        <f>IF(Q39=0,"",IF(BF39=0,"",(BF39/Q39)))</f>
        <v>0.33333333333333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0.5</v>
      </c>
      <c r="BQ39" s="118"/>
      <c r="BR39" s="119">
        <f>IFERROR(BQ39/BO39,"-")</f>
        <v>0</v>
      </c>
      <c r="BS39" s="120"/>
      <c r="BT39" s="121">
        <f>IFERROR(BS39/BO39,"-")</f>
        <v>0</v>
      </c>
      <c r="BU39" s="122"/>
      <c r="BV39" s="122"/>
      <c r="BW39" s="122"/>
      <c r="BX39" s="123">
        <v>1</v>
      </c>
      <c r="BY39" s="124">
        <f>IF(Q39=0,"",IF(BX39=0,"",(BX39/Q39)))</f>
        <v>0.16666666666667</v>
      </c>
      <c r="BZ39" s="125"/>
      <c r="CA39" s="126">
        <f>IFERROR(BZ39/BX39,"-")</f>
        <v>0</v>
      </c>
      <c r="CB39" s="127"/>
      <c r="CC39" s="128">
        <f>IFERROR(CB39/BX39,"-")</f>
        <v>0</v>
      </c>
      <c r="CD39" s="129"/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0</v>
      </c>
      <c r="CQ39" s="138">
        <v>0</v>
      </c>
      <c r="CR39" s="138"/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0.012</v>
      </c>
      <c r="B40" s="184" t="s">
        <v>142</v>
      </c>
      <c r="C40" s="184" t="s">
        <v>58</v>
      </c>
      <c r="D40" s="184"/>
      <c r="E40" s="184" t="s">
        <v>108</v>
      </c>
      <c r="F40" s="184" t="s">
        <v>143</v>
      </c>
      <c r="G40" s="184" t="s">
        <v>61</v>
      </c>
      <c r="H40" s="87" t="s">
        <v>98</v>
      </c>
      <c r="I40" s="87" t="s">
        <v>144</v>
      </c>
      <c r="J40" s="186" t="s">
        <v>140</v>
      </c>
      <c r="K40" s="176">
        <v>250000</v>
      </c>
      <c r="L40" s="79">
        <v>16</v>
      </c>
      <c r="M40" s="79">
        <v>0</v>
      </c>
      <c r="N40" s="79">
        <v>69</v>
      </c>
      <c r="O40" s="88">
        <v>4</v>
      </c>
      <c r="P40" s="89">
        <v>0</v>
      </c>
      <c r="Q40" s="90">
        <f>O40+P40</f>
        <v>4</v>
      </c>
      <c r="R40" s="80">
        <f>IFERROR(Q40/N40,"-")</f>
        <v>0.057971014492754</v>
      </c>
      <c r="S40" s="79">
        <v>0</v>
      </c>
      <c r="T40" s="79">
        <v>1</v>
      </c>
      <c r="U40" s="80">
        <f>IFERROR(T40/(Q40),"-")</f>
        <v>0.25</v>
      </c>
      <c r="V40" s="81">
        <f>IFERROR(K40/SUM(Q40:Q41),"-")</f>
        <v>27777.777777778</v>
      </c>
      <c r="W40" s="82">
        <v>1</v>
      </c>
      <c r="X40" s="80">
        <f>IF(Q40=0,"-",W40/Q40)</f>
        <v>0.25</v>
      </c>
      <c r="Y40" s="181">
        <v>3000</v>
      </c>
      <c r="Z40" s="182">
        <f>IFERROR(Y40/Q40,"-")</f>
        <v>750</v>
      </c>
      <c r="AA40" s="182">
        <f>IFERROR(Y40/W40,"-")</f>
        <v>3000</v>
      </c>
      <c r="AB40" s="176">
        <f>SUM(Y40:Y41)-SUM(K40:K41)</f>
        <v>-247000</v>
      </c>
      <c r="AC40" s="83">
        <f>SUM(Y40:Y41)/SUM(K40:K41)</f>
        <v>0.012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2</v>
      </c>
      <c r="BG40" s="110">
        <f>IF(Q40=0,"",IF(BF40=0,"",(BF40/Q40)))</f>
        <v>0.5</v>
      </c>
      <c r="BH40" s="109">
        <v>1</v>
      </c>
      <c r="BI40" s="111">
        <f>IFERROR(BH40/BF40,"-")</f>
        <v>0.5</v>
      </c>
      <c r="BJ40" s="112">
        <v>3000</v>
      </c>
      <c r="BK40" s="113">
        <f>IFERROR(BJ40/BF40,"-")</f>
        <v>1500</v>
      </c>
      <c r="BL40" s="114">
        <v>1</v>
      </c>
      <c r="BM40" s="114"/>
      <c r="BN40" s="114"/>
      <c r="BO40" s="116">
        <v>1</v>
      </c>
      <c r="BP40" s="117">
        <f>IF(Q40=0,"",IF(BO40=0,"",(BO40/Q40)))</f>
        <v>0.25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>
        <v>1</v>
      </c>
      <c r="BY40" s="124">
        <f>IF(Q40=0,"",IF(BX40=0,"",(BX40/Q40)))</f>
        <v>0.25</v>
      </c>
      <c r="BZ40" s="125"/>
      <c r="CA40" s="126">
        <f>IFERROR(BZ40/BX40,"-")</f>
        <v>0</v>
      </c>
      <c r="CB40" s="127"/>
      <c r="CC40" s="128">
        <f>IFERROR(CB40/BX40,"-")</f>
        <v>0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3000</v>
      </c>
      <c r="CR40" s="138">
        <v>3000</v>
      </c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145</v>
      </c>
      <c r="C41" s="184" t="s">
        <v>58</v>
      </c>
      <c r="D41" s="184"/>
      <c r="E41" s="184" t="s">
        <v>108</v>
      </c>
      <c r="F41" s="184" t="s">
        <v>143</v>
      </c>
      <c r="G41" s="184" t="s">
        <v>93</v>
      </c>
      <c r="H41" s="87"/>
      <c r="I41" s="87"/>
      <c r="J41" s="87"/>
      <c r="K41" s="176"/>
      <c r="L41" s="79">
        <v>30</v>
      </c>
      <c r="M41" s="79">
        <v>28</v>
      </c>
      <c r="N41" s="79">
        <v>12</v>
      </c>
      <c r="O41" s="88">
        <v>5</v>
      </c>
      <c r="P41" s="89">
        <v>0</v>
      </c>
      <c r="Q41" s="90">
        <f>O41+P41</f>
        <v>5</v>
      </c>
      <c r="R41" s="80">
        <f>IFERROR(Q41/N41,"-")</f>
        <v>0.41666666666667</v>
      </c>
      <c r="S41" s="79">
        <v>0</v>
      </c>
      <c r="T41" s="79">
        <v>1</v>
      </c>
      <c r="U41" s="80">
        <f>IFERROR(T41/(Q41),"-")</f>
        <v>0.2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0.2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0.4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2</v>
      </c>
      <c r="BY41" s="124">
        <f>IF(Q41=0,"",IF(BX41=0,"",(BX41/Q41)))</f>
        <v>0.4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0.07</v>
      </c>
      <c r="B42" s="184" t="s">
        <v>146</v>
      </c>
      <c r="C42" s="184" t="s">
        <v>58</v>
      </c>
      <c r="D42" s="184"/>
      <c r="E42" s="184" t="s">
        <v>108</v>
      </c>
      <c r="F42" s="184" t="s">
        <v>109</v>
      </c>
      <c r="G42" s="184" t="s">
        <v>61</v>
      </c>
      <c r="H42" s="87" t="s">
        <v>147</v>
      </c>
      <c r="I42" s="87" t="s">
        <v>111</v>
      </c>
      <c r="J42" s="186" t="s">
        <v>131</v>
      </c>
      <c r="K42" s="176">
        <v>300000</v>
      </c>
      <c r="L42" s="79">
        <v>38</v>
      </c>
      <c r="M42" s="79">
        <v>0</v>
      </c>
      <c r="N42" s="79">
        <v>113</v>
      </c>
      <c r="O42" s="88">
        <v>19</v>
      </c>
      <c r="P42" s="89">
        <v>0</v>
      </c>
      <c r="Q42" s="90">
        <f>O42+P42</f>
        <v>19</v>
      </c>
      <c r="R42" s="80">
        <f>IFERROR(Q42/N42,"-")</f>
        <v>0.16814159292035</v>
      </c>
      <c r="S42" s="79">
        <v>1</v>
      </c>
      <c r="T42" s="79">
        <v>6</v>
      </c>
      <c r="U42" s="80">
        <f>IFERROR(T42/(Q42),"-")</f>
        <v>0.31578947368421</v>
      </c>
      <c r="V42" s="81">
        <f>IFERROR(K42/SUM(Q42:Q43),"-")</f>
        <v>10714.285714286</v>
      </c>
      <c r="W42" s="82">
        <v>1</v>
      </c>
      <c r="X42" s="80">
        <f>IF(Q42=0,"-",W42/Q42)</f>
        <v>0.052631578947368</v>
      </c>
      <c r="Y42" s="181">
        <v>5000</v>
      </c>
      <c r="Z42" s="182">
        <f>IFERROR(Y42/Q42,"-")</f>
        <v>263.15789473684</v>
      </c>
      <c r="AA42" s="182">
        <f>IFERROR(Y42/W42,"-")</f>
        <v>5000</v>
      </c>
      <c r="AB42" s="176">
        <f>SUM(Y42:Y43)-SUM(K42:K43)</f>
        <v>-279000</v>
      </c>
      <c r="AC42" s="83">
        <f>SUM(Y42:Y43)/SUM(K42:K43)</f>
        <v>0.07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6</v>
      </c>
      <c r="BG42" s="110">
        <f>IF(Q42=0,"",IF(BF42=0,"",(BF42/Q42)))</f>
        <v>0.31578947368421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9</v>
      </c>
      <c r="BP42" s="117">
        <f>IF(Q42=0,"",IF(BO42=0,"",(BO42/Q42)))</f>
        <v>0.47368421052632</v>
      </c>
      <c r="BQ42" s="118">
        <v>1</v>
      </c>
      <c r="BR42" s="119">
        <f>IFERROR(BQ42/BO42,"-")</f>
        <v>0.11111111111111</v>
      </c>
      <c r="BS42" s="120">
        <v>5000</v>
      </c>
      <c r="BT42" s="121">
        <f>IFERROR(BS42/BO42,"-")</f>
        <v>555.55555555556</v>
      </c>
      <c r="BU42" s="122">
        <v>1</v>
      </c>
      <c r="BV42" s="122"/>
      <c r="BW42" s="122"/>
      <c r="BX42" s="123">
        <v>3</v>
      </c>
      <c r="BY42" s="124">
        <f>IF(Q42=0,"",IF(BX42=0,"",(BX42/Q42)))</f>
        <v>0.15789473684211</v>
      </c>
      <c r="BZ42" s="125"/>
      <c r="CA42" s="126">
        <f>IFERROR(BZ42/BX42,"-")</f>
        <v>0</v>
      </c>
      <c r="CB42" s="127"/>
      <c r="CC42" s="128">
        <f>IFERROR(CB42/BX42,"-")</f>
        <v>0</v>
      </c>
      <c r="CD42" s="129"/>
      <c r="CE42" s="129"/>
      <c r="CF42" s="129"/>
      <c r="CG42" s="130">
        <v>1</v>
      </c>
      <c r="CH42" s="131">
        <f>IF(Q42=0,"",IF(CG42=0,"",(CG42/Q42)))</f>
        <v>0.052631578947368</v>
      </c>
      <c r="CI42" s="132"/>
      <c r="CJ42" s="133">
        <f>IFERROR(CI42/CG42,"-")</f>
        <v>0</v>
      </c>
      <c r="CK42" s="134"/>
      <c r="CL42" s="135">
        <f>IFERROR(CK42/CG42,"-")</f>
        <v>0</v>
      </c>
      <c r="CM42" s="136"/>
      <c r="CN42" s="136"/>
      <c r="CO42" s="136"/>
      <c r="CP42" s="137">
        <v>1</v>
      </c>
      <c r="CQ42" s="138">
        <v>5000</v>
      </c>
      <c r="CR42" s="138">
        <v>5000</v>
      </c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148</v>
      </c>
      <c r="C43" s="184" t="s">
        <v>58</v>
      </c>
      <c r="D43" s="184"/>
      <c r="E43" s="184" t="s">
        <v>108</v>
      </c>
      <c r="F43" s="184" t="s">
        <v>109</v>
      </c>
      <c r="G43" s="184" t="s">
        <v>93</v>
      </c>
      <c r="H43" s="87"/>
      <c r="I43" s="87"/>
      <c r="J43" s="87"/>
      <c r="K43" s="176"/>
      <c r="L43" s="79">
        <v>60</v>
      </c>
      <c r="M43" s="79">
        <v>34</v>
      </c>
      <c r="N43" s="79">
        <v>27</v>
      </c>
      <c r="O43" s="88">
        <v>9</v>
      </c>
      <c r="P43" s="89">
        <v>0</v>
      </c>
      <c r="Q43" s="90">
        <f>O43+P43</f>
        <v>9</v>
      </c>
      <c r="R43" s="80">
        <f>IFERROR(Q43/N43,"-")</f>
        <v>0.33333333333333</v>
      </c>
      <c r="S43" s="79">
        <v>1</v>
      </c>
      <c r="T43" s="79">
        <v>1</v>
      </c>
      <c r="U43" s="80">
        <f>IFERROR(T43/(Q43),"-")</f>
        <v>0.11111111111111</v>
      </c>
      <c r="V43" s="81"/>
      <c r="W43" s="82">
        <v>2</v>
      </c>
      <c r="X43" s="80">
        <f>IF(Q43=0,"-",W43/Q43)</f>
        <v>0.22222222222222</v>
      </c>
      <c r="Y43" s="181">
        <v>16000</v>
      </c>
      <c r="Z43" s="182">
        <f>IFERROR(Y43/Q43,"-")</f>
        <v>1777.7777777778</v>
      </c>
      <c r="AA43" s="182">
        <f>IFERROR(Y43/W43,"-")</f>
        <v>8000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3</v>
      </c>
      <c r="BG43" s="110">
        <f>IF(Q43=0,"",IF(BF43=0,"",(BF43/Q43)))</f>
        <v>0.33333333333333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5</v>
      </c>
      <c r="BP43" s="117">
        <f>IF(Q43=0,"",IF(BO43=0,"",(BO43/Q43)))</f>
        <v>0.55555555555556</v>
      </c>
      <c r="BQ43" s="118">
        <v>2</v>
      </c>
      <c r="BR43" s="119">
        <f>IFERROR(BQ43/BO43,"-")</f>
        <v>0.4</v>
      </c>
      <c r="BS43" s="120">
        <v>16000</v>
      </c>
      <c r="BT43" s="121">
        <f>IFERROR(BS43/BO43,"-")</f>
        <v>3200</v>
      </c>
      <c r="BU43" s="122"/>
      <c r="BV43" s="122">
        <v>2</v>
      </c>
      <c r="BW43" s="122"/>
      <c r="BX43" s="123">
        <v>1</v>
      </c>
      <c r="BY43" s="124">
        <f>IF(Q43=0,"",IF(BX43=0,"",(BX43/Q43)))</f>
        <v>0.11111111111111</v>
      </c>
      <c r="BZ43" s="125"/>
      <c r="CA43" s="126">
        <f>IFERROR(BZ43/BX43,"-")</f>
        <v>0</v>
      </c>
      <c r="CB43" s="127"/>
      <c r="CC43" s="128">
        <f>IFERROR(CB43/BX43,"-")</f>
        <v>0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2</v>
      </c>
      <c r="CQ43" s="138">
        <v>16000</v>
      </c>
      <c r="CR43" s="138">
        <v>8000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1.0044444444444</v>
      </c>
      <c r="B44" s="184" t="s">
        <v>149</v>
      </c>
      <c r="C44" s="184" t="s">
        <v>58</v>
      </c>
      <c r="D44" s="184"/>
      <c r="E44" s="184" t="s">
        <v>115</v>
      </c>
      <c r="F44" s="184" t="s">
        <v>116</v>
      </c>
      <c r="G44" s="184" t="s">
        <v>61</v>
      </c>
      <c r="H44" s="87" t="s">
        <v>150</v>
      </c>
      <c r="I44" s="87" t="s">
        <v>111</v>
      </c>
      <c r="J44" s="87" t="s">
        <v>151</v>
      </c>
      <c r="K44" s="176">
        <v>225000</v>
      </c>
      <c r="L44" s="79">
        <v>19</v>
      </c>
      <c r="M44" s="79">
        <v>0</v>
      </c>
      <c r="N44" s="79">
        <v>60</v>
      </c>
      <c r="O44" s="88">
        <v>6</v>
      </c>
      <c r="P44" s="89">
        <v>0</v>
      </c>
      <c r="Q44" s="90">
        <f>O44+P44</f>
        <v>6</v>
      </c>
      <c r="R44" s="80">
        <f>IFERROR(Q44/N44,"-")</f>
        <v>0.1</v>
      </c>
      <c r="S44" s="79">
        <v>0</v>
      </c>
      <c r="T44" s="79">
        <v>1</v>
      </c>
      <c r="U44" s="80">
        <f>IFERROR(T44/(Q44),"-")</f>
        <v>0.16666666666667</v>
      </c>
      <c r="V44" s="81">
        <f>IFERROR(K44/SUM(Q44:Q45),"-")</f>
        <v>14062.5</v>
      </c>
      <c r="W44" s="82">
        <v>1</v>
      </c>
      <c r="X44" s="80">
        <f>IF(Q44=0,"-",W44/Q44)</f>
        <v>0.16666666666667</v>
      </c>
      <c r="Y44" s="181">
        <v>55000</v>
      </c>
      <c r="Z44" s="182">
        <f>IFERROR(Y44/Q44,"-")</f>
        <v>9166.6666666667</v>
      </c>
      <c r="AA44" s="182">
        <f>IFERROR(Y44/W44,"-")</f>
        <v>55000</v>
      </c>
      <c r="AB44" s="176">
        <f>SUM(Y44:Y45)-SUM(K44:K45)</f>
        <v>1000</v>
      </c>
      <c r="AC44" s="83">
        <f>SUM(Y44:Y45)/SUM(K44:K45)</f>
        <v>1.0044444444444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3</v>
      </c>
      <c r="BG44" s="110">
        <f>IF(Q44=0,"",IF(BF44=0,"",(BF44/Q44)))</f>
        <v>0.5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/>
      <c r="BP44" s="117">
        <f>IF(Q44=0,"",IF(BO44=0,"",(BO44/Q44)))</f>
        <v>0</v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>
        <v>3</v>
      </c>
      <c r="BY44" s="124">
        <f>IF(Q44=0,"",IF(BX44=0,"",(BX44/Q44)))</f>
        <v>0.5</v>
      </c>
      <c r="BZ44" s="125">
        <v>1</v>
      </c>
      <c r="CA44" s="126">
        <f>IFERROR(BZ44/BX44,"-")</f>
        <v>0.33333333333333</v>
      </c>
      <c r="CB44" s="127">
        <v>55000</v>
      </c>
      <c r="CC44" s="128">
        <f>IFERROR(CB44/BX44,"-")</f>
        <v>18333.333333333</v>
      </c>
      <c r="CD44" s="129"/>
      <c r="CE44" s="129"/>
      <c r="CF44" s="129">
        <v>1</v>
      </c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1</v>
      </c>
      <c r="CQ44" s="138">
        <v>55000</v>
      </c>
      <c r="CR44" s="138">
        <v>55000</v>
      </c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152</v>
      </c>
      <c r="C45" s="184" t="s">
        <v>58</v>
      </c>
      <c r="D45" s="184"/>
      <c r="E45" s="184" t="s">
        <v>115</v>
      </c>
      <c r="F45" s="184" t="s">
        <v>116</v>
      </c>
      <c r="G45" s="184" t="s">
        <v>93</v>
      </c>
      <c r="H45" s="87"/>
      <c r="I45" s="87"/>
      <c r="J45" s="87"/>
      <c r="K45" s="176"/>
      <c r="L45" s="79">
        <v>30</v>
      </c>
      <c r="M45" s="79">
        <v>22</v>
      </c>
      <c r="N45" s="79">
        <v>4</v>
      </c>
      <c r="O45" s="88">
        <v>10</v>
      </c>
      <c r="P45" s="89">
        <v>0</v>
      </c>
      <c r="Q45" s="90">
        <f>O45+P45</f>
        <v>10</v>
      </c>
      <c r="R45" s="80">
        <f>IFERROR(Q45/N45,"-")</f>
        <v>2.5</v>
      </c>
      <c r="S45" s="79">
        <v>1</v>
      </c>
      <c r="T45" s="79">
        <v>0</v>
      </c>
      <c r="U45" s="80">
        <f>IFERROR(T45/(Q45),"-")</f>
        <v>0</v>
      </c>
      <c r="V45" s="81"/>
      <c r="W45" s="82">
        <v>2</v>
      </c>
      <c r="X45" s="80">
        <f>IF(Q45=0,"-",W45/Q45)</f>
        <v>0.2</v>
      </c>
      <c r="Y45" s="181">
        <v>171000</v>
      </c>
      <c r="Z45" s="182">
        <f>IFERROR(Y45/Q45,"-")</f>
        <v>17100</v>
      </c>
      <c r="AA45" s="182">
        <f>IFERROR(Y45/W45,"-")</f>
        <v>85500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>
        <v>3</v>
      </c>
      <c r="BG45" s="110">
        <f>IF(Q45=0,"",IF(BF45=0,"",(BF45/Q45)))</f>
        <v>0.3</v>
      </c>
      <c r="BH45" s="109"/>
      <c r="BI45" s="111">
        <f>IFERROR(BH45/BF45,"-")</f>
        <v>0</v>
      </c>
      <c r="BJ45" s="112"/>
      <c r="BK45" s="113">
        <f>IFERROR(BJ45/BF45,"-")</f>
        <v>0</v>
      </c>
      <c r="BL45" s="114"/>
      <c r="BM45" s="114"/>
      <c r="BN45" s="114"/>
      <c r="BO45" s="116">
        <v>4</v>
      </c>
      <c r="BP45" s="117">
        <f>IF(Q45=0,"",IF(BO45=0,"",(BO45/Q45)))</f>
        <v>0.4</v>
      </c>
      <c r="BQ45" s="118">
        <v>1</v>
      </c>
      <c r="BR45" s="119">
        <f>IFERROR(BQ45/BO45,"-")</f>
        <v>0.25</v>
      </c>
      <c r="BS45" s="120">
        <v>138000</v>
      </c>
      <c r="BT45" s="121">
        <f>IFERROR(BS45/BO45,"-")</f>
        <v>34500</v>
      </c>
      <c r="BU45" s="122"/>
      <c r="BV45" s="122"/>
      <c r="BW45" s="122">
        <v>1</v>
      </c>
      <c r="BX45" s="123">
        <v>1</v>
      </c>
      <c r="BY45" s="124">
        <f>IF(Q45=0,"",IF(BX45=0,"",(BX45/Q45)))</f>
        <v>0.1</v>
      </c>
      <c r="BZ45" s="125"/>
      <c r="CA45" s="126">
        <f>IFERROR(BZ45/BX45,"-")</f>
        <v>0</v>
      </c>
      <c r="CB45" s="127"/>
      <c r="CC45" s="128">
        <f>IFERROR(CB45/BX45,"-")</f>
        <v>0</v>
      </c>
      <c r="CD45" s="129"/>
      <c r="CE45" s="129"/>
      <c r="CF45" s="129"/>
      <c r="CG45" s="130">
        <v>2</v>
      </c>
      <c r="CH45" s="131">
        <f>IF(Q45=0,"",IF(CG45=0,"",(CG45/Q45)))</f>
        <v>0.2</v>
      </c>
      <c r="CI45" s="132">
        <v>1</v>
      </c>
      <c r="CJ45" s="133">
        <f>IFERROR(CI45/CG45,"-")</f>
        <v>0.5</v>
      </c>
      <c r="CK45" s="134">
        <v>33000</v>
      </c>
      <c r="CL45" s="135">
        <f>IFERROR(CK45/CG45,"-")</f>
        <v>16500</v>
      </c>
      <c r="CM45" s="136"/>
      <c r="CN45" s="136"/>
      <c r="CO45" s="136">
        <v>1</v>
      </c>
      <c r="CP45" s="137">
        <v>2</v>
      </c>
      <c r="CQ45" s="138">
        <v>171000</v>
      </c>
      <c r="CR45" s="138">
        <v>138000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>
        <f>AC46</f>
        <v>0.12444444444444</v>
      </c>
      <c r="B46" s="184" t="s">
        <v>153</v>
      </c>
      <c r="C46" s="184" t="s">
        <v>58</v>
      </c>
      <c r="D46" s="184"/>
      <c r="E46" s="184" t="s">
        <v>108</v>
      </c>
      <c r="F46" s="184" t="s">
        <v>120</v>
      </c>
      <c r="G46" s="184" t="s">
        <v>61</v>
      </c>
      <c r="H46" s="87" t="s">
        <v>150</v>
      </c>
      <c r="I46" s="87" t="s">
        <v>111</v>
      </c>
      <c r="J46" s="87" t="s">
        <v>154</v>
      </c>
      <c r="K46" s="176">
        <v>225000</v>
      </c>
      <c r="L46" s="79">
        <v>22</v>
      </c>
      <c r="M46" s="79">
        <v>0</v>
      </c>
      <c r="N46" s="79">
        <v>80</v>
      </c>
      <c r="O46" s="88">
        <v>11</v>
      </c>
      <c r="P46" s="89">
        <v>0</v>
      </c>
      <c r="Q46" s="90">
        <f>O46+P46</f>
        <v>11</v>
      </c>
      <c r="R46" s="80">
        <f>IFERROR(Q46/N46,"-")</f>
        <v>0.1375</v>
      </c>
      <c r="S46" s="79">
        <v>1</v>
      </c>
      <c r="T46" s="79">
        <v>5</v>
      </c>
      <c r="U46" s="80">
        <f>IFERROR(T46/(Q46),"-")</f>
        <v>0.45454545454545</v>
      </c>
      <c r="V46" s="81">
        <f>IFERROR(K46/SUM(Q46:Q47),"-")</f>
        <v>13235.294117647</v>
      </c>
      <c r="W46" s="82">
        <v>2</v>
      </c>
      <c r="X46" s="80">
        <f>IF(Q46=0,"-",W46/Q46)</f>
        <v>0.18181818181818</v>
      </c>
      <c r="Y46" s="181">
        <v>28000</v>
      </c>
      <c r="Z46" s="182">
        <f>IFERROR(Y46/Q46,"-")</f>
        <v>2545.4545454545</v>
      </c>
      <c r="AA46" s="182">
        <f>IFERROR(Y46/W46,"-")</f>
        <v>14000</v>
      </c>
      <c r="AB46" s="176">
        <f>SUM(Y46:Y47)-SUM(K46:K47)</f>
        <v>-197000</v>
      </c>
      <c r="AC46" s="83">
        <f>SUM(Y46:Y47)/SUM(K46:K47)</f>
        <v>0.12444444444444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>
        <v>1</v>
      </c>
      <c r="AO46" s="98">
        <f>IF(Q46=0,"",IF(AN46=0,"",(AN46/Q46)))</f>
        <v>0.090909090909091</v>
      </c>
      <c r="AP46" s="97"/>
      <c r="AQ46" s="99">
        <f>IFERROR(AP46/AN46,"-")</f>
        <v>0</v>
      </c>
      <c r="AR46" s="100"/>
      <c r="AS46" s="101">
        <f>IFERROR(AR46/AN46,"-")</f>
        <v>0</v>
      </c>
      <c r="AT46" s="102"/>
      <c r="AU46" s="102"/>
      <c r="AV46" s="102"/>
      <c r="AW46" s="103">
        <v>1</v>
      </c>
      <c r="AX46" s="104">
        <f>IF(Q46=0,"",IF(AW46=0,"",(AW46/Q46)))</f>
        <v>0.090909090909091</v>
      </c>
      <c r="AY46" s="103"/>
      <c r="AZ46" s="105">
        <f>IFERROR(AY46/AW46,"-")</f>
        <v>0</v>
      </c>
      <c r="BA46" s="106"/>
      <c r="BB46" s="107">
        <f>IFERROR(BA46/AW46,"-")</f>
        <v>0</v>
      </c>
      <c r="BC46" s="108"/>
      <c r="BD46" s="108"/>
      <c r="BE46" s="108"/>
      <c r="BF46" s="109">
        <v>1</v>
      </c>
      <c r="BG46" s="110">
        <f>IF(Q46=0,"",IF(BF46=0,"",(BF46/Q46)))</f>
        <v>0.090909090909091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7</v>
      </c>
      <c r="BP46" s="117">
        <f>IF(Q46=0,"",IF(BO46=0,"",(BO46/Q46)))</f>
        <v>0.63636363636364</v>
      </c>
      <c r="BQ46" s="118">
        <v>2</v>
      </c>
      <c r="BR46" s="119">
        <f>IFERROR(BQ46/BO46,"-")</f>
        <v>0.28571428571429</v>
      </c>
      <c r="BS46" s="120">
        <v>28000</v>
      </c>
      <c r="BT46" s="121">
        <f>IFERROR(BS46/BO46,"-")</f>
        <v>4000</v>
      </c>
      <c r="BU46" s="122">
        <v>1</v>
      </c>
      <c r="BV46" s="122"/>
      <c r="BW46" s="122">
        <v>1</v>
      </c>
      <c r="BX46" s="123">
        <v>1</v>
      </c>
      <c r="BY46" s="124">
        <f>IF(Q46=0,"",IF(BX46=0,"",(BX46/Q46)))</f>
        <v>0.090909090909091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2</v>
      </c>
      <c r="CQ46" s="138">
        <v>28000</v>
      </c>
      <c r="CR46" s="138">
        <v>25000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155</v>
      </c>
      <c r="C47" s="184" t="s">
        <v>58</v>
      </c>
      <c r="D47" s="184"/>
      <c r="E47" s="184" t="s">
        <v>108</v>
      </c>
      <c r="F47" s="184" t="s">
        <v>120</v>
      </c>
      <c r="G47" s="184" t="s">
        <v>93</v>
      </c>
      <c r="H47" s="87"/>
      <c r="I47" s="87"/>
      <c r="J47" s="87"/>
      <c r="K47" s="176"/>
      <c r="L47" s="79">
        <v>36</v>
      </c>
      <c r="M47" s="79">
        <v>26</v>
      </c>
      <c r="N47" s="79">
        <v>9</v>
      </c>
      <c r="O47" s="88">
        <v>6</v>
      </c>
      <c r="P47" s="89">
        <v>0</v>
      </c>
      <c r="Q47" s="90">
        <f>O47+P47</f>
        <v>6</v>
      </c>
      <c r="R47" s="80">
        <f>IFERROR(Q47/N47,"-")</f>
        <v>0.66666666666667</v>
      </c>
      <c r="S47" s="79">
        <v>2</v>
      </c>
      <c r="T47" s="79">
        <v>1</v>
      </c>
      <c r="U47" s="80">
        <f>IFERROR(T47/(Q47),"-")</f>
        <v>0.16666666666667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0.16666666666667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>
        <v>1</v>
      </c>
      <c r="BP47" s="117">
        <f>IF(Q47=0,"",IF(BO47=0,"",(BO47/Q47)))</f>
        <v>0.16666666666667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>
        <v>4</v>
      </c>
      <c r="BY47" s="124">
        <f>IF(Q47=0,"",IF(BX47=0,"",(BX47/Q47)))</f>
        <v>0.66666666666667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0.046153846153846</v>
      </c>
      <c r="B48" s="184" t="s">
        <v>156</v>
      </c>
      <c r="C48" s="184" t="s">
        <v>58</v>
      </c>
      <c r="D48" s="184"/>
      <c r="E48" s="184" t="s">
        <v>108</v>
      </c>
      <c r="F48" s="184" t="s">
        <v>126</v>
      </c>
      <c r="G48" s="184" t="s">
        <v>61</v>
      </c>
      <c r="H48" s="87" t="s">
        <v>157</v>
      </c>
      <c r="I48" s="87" t="s">
        <v>111</v>
      </c>
      <c r="J48" s="185" t="s">
        <v>158</v>
      </c>
      <c r="K48" s="176">
        <v>130000</v>
      </c>
      <c r="L48" s="79">
        <v>20</v>
      </c>
      <c r="M48" s="79">
        <v>0</v>
      </c>
      <c r="N48" s="79">
        <v>49</v>
      </c>
      <c r="O48" s="88">
        <v>6</v>
      </c>
      <c r="P48" s="89">
        <v>1</v>
      </c>
      <c r="Q48" s="90">
        <f>O48+P48</f>
        <v>7</v>
      </c>
      <c r="R48" s="80">
        <f>IFERROR(Q48/N48,"-")</f>
        <v>0.14285714285714</v>
      </c>
      <c r="S48" s="79">
        <v>1</v>
      </c>
      <c r="T48" s="79">
        <v>1</v>
      </c>
      <c r="U48" s="80">
        <f>IFERROR(T48/(Q48),"-")</f>
        <v>0.14285714285714</v>
      </c>
      <c r="V48" s="81">
        <f>IFERROR(K48/SUM(Q48:Q49),"-")</f>
        <v>11818.181818182</v>
      </c>
      <c r="W48" s="82">
        <v>2</v>
      </c>
      <c r="X48" s="80">
        <f>IF(Q48=0,"-",W48/Q48)</f>
        <v>0.28571428571429</v>
      </c>
      <c r="Y48" s="181">
        <v>6000</v>
      </c>
      <c r="Z48" s="182">
        <f>IFERROR(Y48/Q48,"-")</f>
        <v>857.14285714286</v>
      </c>
      <c r="AA48" s="182">
        <f>IFERROR(Y48/W48,"-")</f>
        <v>3000</v>
      </c>
      <c r="AB48" s="176">
        <f>SUM(Y48:Y49)-SUM(K48:K49)</f>
        <v>-124000</v>
      </c>
      <c r="AC48" s="83">
        <f>SUM(Y48:Y49)/SUM(K48:K49)</f>
        <v>0.046153846153846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>
        <f>IF(Q48=0,"",IF(AW48=0,"",(AW48/Q48)))</f>
        <v>0</v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>
        <v>1</v>
      </c>
      <c r="BG48" s="110">
        <f>IF(Q48=0,"",IF(BF48=0,"",(BF48/Q48)))</f>
        <v>0.14285714285714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>
        <v>4</v>
      </c>
      <c r="BP48" s="117">
        <f>IF(Q48=0,"",IF(BO48=0,"",(BO48/Q48)))</f>
        <v>0.57142857142857</v>
      </c>
      <c r="BQ48" s="118">
        <v>1</v>
      </c>
      <c r="BR48" s="119">
        <f>IFERROR(BQ48/BO48,"-")</f>
        <v>0.25</v>
      </c>
      <c r="BS48" s="120">
        <v>3000</v>
      </c>
      <c r="BT48" s="121">
        <f>IFERROR(BS48/BO48,"-")</f>
        <v>750</v>
      </c>
      <c r="BU48" s="122">
        <v>1</v>
      </c>
      <c r="BV48" s="122"/>
      <c r="BW48" s="122"/>
      <c r="BX48" s="123">
        <v>2</v>
      </c>
      <c r="BY48" s="124">
        <f>IF(Q48=0,"",IF(BX48=0,"",(BX48/Q48)))</f>
        <v>0.28571428571429</v>
      </c>
      <c r="BZ48" s="125">
        <v>1</v>
      </c>
      <c r="CA48" s="126">
        <f>IFERROR(BZ48/BX48,"-")</f>
        <v>0.5</v>
      </c>
      <c r="CB48" s="127">
        <v>3000</v>
      </c>
      <c r="CC48" s="128">
        <f>IFERROR(CB48/BX48,"-")</f>
        <v>1500</v>
      </c>
      <c r="CD48" s="129">
        <v>1</v>
      </c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2</v>
      </c>
      <c r="CQ48" s="138">
        <v>6000</v>
      </c>
      <c r="CR48" s="138">
        <v>3000</v>
      </c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159</v>
      </c>
      <c r="C49" s="184" t="s">
        <v>58</v>
      </c>
      <c r="D49" s="184"/>
      <c r="E49" s="184" t="s">
        <v>108</v>
      </c>
      <c r="F49" s="184" t="s">
        <v>126</v>
      </c>
      <c r="G49" s="184" t="s">
        <v>93</v>
      </c>
      <c r="H49" s="87"/>
      <c r="I49" s="87"/>
      <c r="J49" s="87"/>
      <c r="K49" s="176"/>
      <c r="L49" s="79">
        <v>20</v>
      </c>
      <c r="M49" s="79">
        <v>15</v>
      </c>
      <c r="N49" s="79">
        <v>4</v>
      </c>
      <c r="O49" s="88">
        <v>4</v>
      </c>
      <c r="P49" s="89">
        <v>0</v>
      </c>
      <c r="Q49" s="90">
        <f>O49+P49</f>
        <v>4</v>
      </c>
      <c r="R49" s="80">
        <f>IFERROR(Q49/N49,"-")</f>
        <v>1</v>
      </c>
      <c r="S49" s="79">
        <v>0</v>
      </c>
      <c r="T49" s="79">
        <v>0</v>
      </c>
      <c r="U49" s="80">
        <f>IFERROR(T49/(Q49),"-")</f>
        <v>0</v>
      </c>
      <c r="V49" s="81"/>
      <c r="W49" s="82">
        <v>0</v>
      </c>
      <c r="X49" s="80">
        <f>IF(Q49=0,"-",W49/Q49)</f>
        <v>0</v>
      </c>
      <c r="Y49" s="181">
        <v>0</v>
      </c>
      <c r="Z49" s="182">
        <f>IFERROR(Y49/Q49,"-")</f>
        <v>0</v>
      </c>
      <c r="AA49" s="182" t="str">
        <f>IFERROR(Y49/W49,"-")</f>
        <v>-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2</v>
      </c>
      <c r="BG49" s="110">
        <f>IF(Q49=0,"",IF(BF49=0,"",(BF49/Q49)))</f>
        <v>0.5</v>
      </c>
      <c r="BH49" s="109"/>
      <c r="BI49" s="111">
        <f>IFERROR(BH49/BF49,"-")</f>
        <v>0</v>
      </c>
      <c r="BJ49" s="112"/>
      <c r="BK49" s="113">
        <f>IFERROR(BJ49/BF49,"-")</f>
        <v>0</v>
      </c>
      <c r="BL49" s="114"/>
      <c r="BM49" s="114"/>
      <c r="BN49" s="114"/>
      <c r="BO49" s="116">
        <v>1</v>
      </c>
      <c r="BP49" s="117">
        <f>IF(Q49=0,"",IF(BO49=0,"",(BO49/Q49)))</f>
        <v>0.25</v>
      </c>
      <c r="BQ49" s="118"/>
      <c r="BR49" s="119">
        <f>IFERROR(BQ49/BO49,"-")</f>
        <v>0</v>
      </c>
      <c r="BS49" s="120"/>
      <c r="BT49" s="121">
        <f>IFERROR(BS49/BO49,"-")</f>
        <v>0</v>
      </c>
      <c r="BU49" s="122"/>
      <c r="BV49" s="122"/>
      <c r="BW49" s="122"/>
      <c r="BX49" s="123">
        <v>1</v>
      </c>
      <c r="BY49" s="124">
        <f>IF(Q49=0,"",IF(BX49=0,"",(BX49/Q49)))</f>
        <v>0.25</v>
      </c>
      <c r="BZ49" s="125"/>
      <c r="CA49" s="126">
        <f>IFERROR(BZ49/BX49,"-")</f>
        <v>0</v>
      </c>
      <c r="CB49" s="127"/>
      <c r="CC49" s="128">
        <f>IFERROR(CB49/BX49,"-")</f>
        <v>0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1.3307692307692</v>
      </c>
      <c r="B50" s="184" t="s">
        <v>160</v>
      </c>
      <c r="C50" s="184" t="s">
        <v>58</v>
      </c>
      <c r="D50" s="184"/>
      <c r="E50" s="184" t="s">
        <v>115</v>
      </c>
      <c r="F50" s="184" t="s">
        <v>109</v>
      </c>
      <c r="G50" s="184" t="s">
        <v>61</v>
      </c>
      <c r="H50" s="87" t="s">
        <v>157</v>
      </c>
      <c r="I50" s="87" t="s">
        <v>111</v>
      </c>
      <c r="J50" s="186" t="s">
        <v>161</v>
      </c>
      <c r="K50" s="176">
        <v>130000</v>
      </c>
      <c r="L50" s="79">
        <v>13</v>
      </c>
      <c r="M50" s="79">
        <v>0</v>
      </c>
      <c r="N50" s="79">
        <v>41</v>
      </c>
      <c r="O50" s="88">
        <v>4</v>
      </c>
      <c r="P50" s="89">
        <v>0</v>
      </c>
      <c r="Q50" s="90">
        <f>O50+P50</f>
        <v>4</v>
      </c>
      <c r="R50" s="80">
        <f>IFERROR(Q50/N50,"-")</f>
        <v>0.097560975609756</v>
      </c>
      <c r="S50" s="79">
        <v>1</v>
      </c>
      <c r="T50" s="79">
        <v>1</v>
      </c>
      <c r="U50" s="80">
        <f>IFERROR(T50/(Q50),"-")</f>
        <v>0.25</v>
      </c>
      <c r="V50" s="81">
        <f>IFERROR(K50/SUM(Q50:Q51),"-")</f>
        <v>26000</v>
      </c>
      <c r="W50" s="82">
        <v>2</v>
      </c>
      <c r="X50" s="80">
        <f>IF(Q50=0,"-",W50/Q50)</f>
        <v>0.5</v>
      </c>
      <c r="Y50" s="181">
        <v>88000</v>
      </c>
      <c r="Z50" s="182">
        <f>IFERROR(Y50/Q50,"-")</f>
        <v>22000</v>
      </c>
      <c r="AA50" s="182">
        <f>IFERROR(Y50/W50,"-")</f>
        <v>44000</v>
      </c>
      <c r="AB50" s="176">
        <f>SUM(Y50:Y51)-SUM(K50:K51)</f>
        <v>43000</v>
      </c>
      <c r="AC50" s="83">
        <f>SUM(Y50:Y51)/SUM(K50:K51)</f>
        <v>1.3307692307692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0.25</v>
      </c>
      <c r="BQ50" s="118"/>
      <c r="BR50" s="119">
        <f>IFERROR(BQ50/BO50,"-")</f>
        <v>0</v>
      </c>
      <c r="BS50" s="120"/>
      <c r="BT50" s="121">
        <f>IFERROR(BS50/BO50,"-")</f>
        <v>0</v>
      </c>
      <c r="BU50" s="122"/>
      <c r="BV50" s="122"/>
      <c r="BW50" s="122"/>
      <c r="BX50" s="123">
        <v>3</v>
      </c>
      <c r="BY50" s="124">
        <f>IF(Q50=0,"",IF(BX50=0,"",(BX50/Q50)))</f>
        <v>0.75</v>
      </c>
      <c r="BZ50" s="125">
        <v>2</v>
      </c>
      <c r="CA50" s="126">
        <f>IFERROR(BZ50/BX50,"-")</f>
        <v>0.66666666666667</v>
      </c>
      <c r="CB50" s="127">
        <v>88000</v>
      </c>
      <c r="CC50" s="128">
        <f>IFERROR(CB50/BX50,"-")</f>
        <v>29333.333333333</v>
      </c>
      <c r="CD50" s="129"/>
      <c r="CE50" s="129"/>
      <c r="CF50" s="129">
        <v>2</v>
      </c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2</v>
      </c>
      <c r="CQ50" s="138">
        <v>88000</v>
      </c>
      <c r="CR50" s="138">
        <v>62000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162</v>
      </c>
      <c r="C51" s="184" t="s">
        <v>58</v>
      </c>
      <c r="D51" s="184"/>
      <c r="E51" s="184" t="s">
        <v>115</v>
      </c>
      <c r="F51" s="184" t="s">
        <v>109</v>
      </c>
      <c r="G51" s="184" t="s">
        <v>93</v>
      </c>
      <c r="H51" s="87"/>
      <c r="I51" s="87"/>
      <c r="J51" s="87"/>
      <c r="K51" s="176"/>
      <c r="L51" s="79">
        <v>23</v>
      </c>
      <c r="M51" s="79">
        <v>15</v>
      </c>
      <c r="N51" s="79">
        <v>58</v>
      </c>
      <c r="O51" s="88">
        <v>1</v>
      </c>
      <c r="P51" s="89">
        <v>0</v>
      </c>
      <c r="Q51" s="90">
        <f>O51+P51</f>
        <v>1</v>
      </c>
      <c r="R51" s="80">
        <f>IFERROR(Q51/N51,"-")</f>
        <v>0.017241379310345</v>
      </c>
      <c r="S51" s="79">
        <v>1</v>
      </c>
      <c r="T51" s="79">
        <v>0</v>
      </c>
      <c r="U51" s="80">
        <f>IFERROR(T51/(Q51),"-")</f>
        <v>0</v>
      </c>
      <c r="V51" s="81"/>
      <c r="W51" s="82">
        <v>1</v>
      </c>
      <c r="X51" s="80">
        <f>IF(Q51=0,"-",W51/Q51)</f>
        <v>1</v>
      </c>
      <c r="Y51" s="181">
        <v>85000</v>
      </c>
      <c r="Z51" s="182">
        <f>IFERROR(Y51/Q51,"-")</f>
        <v>85000</v>
      </c>
      <c r="AA51" s="182">
        <f>IFERROR(Y51/W51,"-")</f>
        <v>85000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/>
      <c r="BP51" s="117">
        <f>IF(Q51=0,"",IF(BO51=0,"",(BO51/Q51)))</f>
        <v>0</v>
      </c>
      <c r="BQ51" s="118"/>
      <c r="BR51" s="119" t="str">
        <f>IFERROR(BQ51/BO51,"-")</f>
        <v>-</v>
      </c>
      <c r="BS51" s="120"/>
      <c r="BT51" s="121" t="str">
        <f>IFERROR(BS51/BO51,"-")</f>
        <v>-</v>
      </c>
      <c r="BU51" s="122"/>
      <c r="BV51" s="122"/>
      <c r="BW51" s="122"/>
      <c r="BX51" s="123">
        <v>1</v>
      </c>
      <c r="BY51" s="124">
        <f>IF(Q51=0,"",IF(BX51=0,"",(BX51/Q51)))</f>
        <v>1</v>
      </c>
      <c r="BZ51" s="125">
        <v>1</v>
      </c>
      <c r="CA51" s="126">
        <f>IFERROR(BZ51/BX51,"-")</f>
        <v>1</v>
      </c>
      <c r="CB51" s="127">
        <v>85000</v>
      </c>
      <c r="CC51" s="128">
        <f>IFERROR(CB51/BX51,"-")</f>
        <v>85000</v>
      </c>
      <c r="CD51" s="129"/>
      <c r="CE51" s="129"/>
      <c r="CF51" s="129">
        <v>1</v>
      </c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1</v>
      </c>
      <c r="CQ51" s="138">
        <v>85000</v>
      </c>
      <c r="CR51" s="138">
        <v>85000</v>
      </c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0.56666666666667</v>
      </c>
      <c r="B52" s="184" t="s">
        <v>163</v>
      </c>
      <c r="C52" s="184" t="s">
        <v>58</v>
      </c>
      <c r="D52" s="184"/>
      <c r="E52" s="184" t="s">
        <v>108</v>
      </c>
      <c r="F52" s="184" t="s">
        <v>116</v>
      </c>
      <c r="G52" s="184" t="s">
        <v>61</v>
      </c>
      <c r="H52" s="87" t="s">
        <v>164</v>
      </c>
      <c r="I52" s="87" t="s">
        <v>165</v>
      </c>
      <c r="J52" s="87" t="s">
        <v>127</v>
      </c>
      <c r="K52" s="176">
        <v>120000</v>
      </c>
      <c r="L52" s="79">
        <v>28</v>
      </c>
      <c r="M52" s="79">
        <v>0</v>
      </c>
      <c r="N52" s="79">
        <v>84</v>
      </c>
      <c r="O52" s="88">
        <v>12</v>
      </c>
      <c r="P52" s="89">
        <v>0</v>
      </c>
      <c r="Q52" s="90">
        <f>O52+P52</f>
        <v>12</v>
      </c>
      <c r="R52" s="80">
        <f>IFERROR(Q52/N52,"-")</f>
        <v>0.14285714285714</v>
      </c>
      <c r="S52" s="79">
        <v>0</v>
      </c>
      <c r="T52" s="79">
        <v>4</v>
      </c>
      <c r="U52" s="80">
        <f>IFERROR(T52/(Q52),"-")</f>
        <v>0.33333333333333</v>
      </c>
      <c r="V52" s="81">
        <f>IFERROR(K52/SUM(Q52:Q53),"-")</f>
        <v>7058.8235294118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-52000</v>
      </c>
      <c r="AC52" s="83">
        <f>SUM(Y52:Y53)/SUM(K52:K53)</f>
        <v>0.56666666666667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>
        <v>5</v>
      </c>
      <c r="BG52" s="110">
        <f>IF(Q52=0,"",IF(BF52=0,"",(BF52/Q52)))</f>
        <v>0.41666666666667</v>
      </c>
      <c r="BH52" s="109"/>
      <c r="BI52" s="111">
        <f>IFERROR(BH52/BF52,"-")</f>
        <v>0</v>
      </c>
      <c r="BJ52" s="112"/>
      <c r="BK52" s="113">
        <f>IFERROR(BJ52/BF52,"-")</f>
        <v>0</v>
      </c>
      <c r="BL52" s="114"/>
      <c r="BM52" s="114"/>
      <c r="BN52" s="114"/>
      <c r="BO52" s="116">
        <v>3</v>
      </c>
      <c r="BP52" s="117">
        <f>IF(Q52=0,"",IF(BO52=0,"",(BO52/Q52)))</f>
        <v>0.25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>
        <v>4</v>
      </c>
      <c r="BY52" s="124">
        <f>IF(Q52=0,"",IF(BX52=0,"",(BX52/Q52)))</f>
        <v>0.33333333333333</v>
      </c>
      <c r="BZ52" s="125"/>
      <c r="CA52" s="126">
        <f>IFERROR(BZ52/BX52,"-")</f>
        <v>0</v>
      </c>
      <c r="CB52" s="127"/>
      <c r="CC52" s="128">
        <f>IFERROR(CB52/BX52,"-")</f>
        <v>0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166</v>
      </c>
      <c r="C53" s="184" t="s">
        <v>58</v>
      </c>
      <c r="D53" s="184"/>
      <c r="E53" s="184" t="s">
        <v>108</v>
      </c>
      <c r="F53" s="184" t="s">
        <v>116</v>
      </c>
      <c r="G53" s="184" t="s">
        <v>93</v>
      </c>
      <c r="H53" s="87"/>
      <c r="I53" s="87"/>
      <c r="J53" s="87"/>
      <c r="K53" s="176"/>
      <c r="L53" s="79">
        <v>28</v>
      </c>
      <c r="M53" s="79">
        <v>23</v>
      </c>
      <c r="N53" s="79">
        <v>4</v>
      </c>
      <c r="O53" s="88">
        <v>5</v>
      </c>
      <c r="P53" s="89">
        <v>0</v>
      </c>
      <c r="Q53" s="90">
        <f>O53+P53</f>
        <v>5</v>
      </c>
      <c r="R53" s="80">
        <f>IFERROR(Q53/N53,"-")</f>
        <v>1.25</v>
      </c>
      <c r="S53" s="79">
        <v>1</v>
      </c>
      <c r="T53" s="79">
        <v>0</v>
      </c>
      <c r="U53" s="80">
        <f>IFERROR(T53/(Q53),"-")</f>
        <v>0</v>
      </c>
      <c r="V53" s="81"/>
      <c r="W53" s="82">
        <v>1</v>
      </c>
      <c r="X53" s="80">
        <f>IF(Q53=0,"-",W53/Q53)</f>
        <v>0.2</v>
      </c>
      <c r="Y53" s="181">
        <v>68000</v>
      </c>
      <c r="Z53" s="182">
        <f>IFERROR(Y53/Q53,"-")</f>
        <v>13600</v>
      </c>
      <c r="AA53" s="182">
        <f>IFERROR(Y53/W53,"-")</f>
        <v>68000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>
        <v>1</v>
      </c>
      <c r="AX53" s="104">
        <f>IF(Q53=0,"",IF(AW53=0,"",(AW53/Q53)))</f>
        <v>0.2</v>
      </c>
      <c r="AY53" s="103"/>
      <c r="AZ53" s="105">
        <f>IFERROR(AY53/AW53,"-")</f>
        <v>0</v>
      </c>
      <c r="BA53" s="106"/>
      <c r="BB53" s="107">
        <f>IFERROR(BA53/AW53,"-")</f>
        <v>0</v>
      </c>
      <c r="BC53" s="108"/>
      <c r="BD53" s="108"/>
      <c r="BE53" s="108"/>
      <c r="BF53" s="109">
        <v>1</v>
      </c>
      <c r="BG53" s="110">
        <f>IF(Q53=0,"",IF(BF53=0,"",(BF53/Q53)))</f>
        <v>0.2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2</v>
      </c>
      <c r="BP53" s="117">
        <f>IF(Q53=0,"",IF(BO53=0,"",(BO53/Q53)))</f>
        <v>0.4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>
        <v>1</v>
      </c>
      <c r="BY53" s="124">
        <f>IF(Q53=0,"",IF(BX53=0,"",(BX53/Q53)))</f>
        <v>0.2</v>
      </c>
      <c r="BZ53" s="125">
        <v>1</v>
      </c>
      <c r="CA53" s="126">
        <f>IFERROR(BZ53/BX53,"-")</f>
        <v>1</v>
      </c>
      <c r="CB53" s="127">
        <v>68000</v>
      </c>
      <c r="CC53" s="128">
        <f>IFERROR(CB53/BX53,"-")</f>
        <v>68000</v>
      </c>
      <c r="CD53" s="129"/>
      <c r="CE53" s="129"/>
      <c r="CF53" s="129">
        <v>1</v>
      </c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1</v>
      </c>
      <c r="CQ53" s="138">
        <v>68000</v>
      </c>
      <c r="CR53" s="138">
        <v>68000</v>
      </c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1.1416666666667</v>
      </c>
      <c r="B54" s="184" t="s">
        <v>167</v>
      </c>
      <c r="C54" s="184" t="s">
        <v>58</v>
      </c>
      <c r="D54" s="184"/>
      <c r="E54" s="184" t="s">
        <v>115</v>
      </c>
      <c r="F54" s="184" t="s">
        <v>143</v>
      </c>
      <c r="G54" s="184" t="s">
        <v>61</v>
      </c>
      <c r="H54" s="87" t="s">
        <v>164</v>
      </c>
      <c r="I54" s="87" t="s">
        <v>165</v>
      </c>
      <c r="J54" s="186" t="s">
        <v>140</v>
      </c>
      <c r="K54" s="176">
        <v>120000</v>
      </c>
      <c r="L54" s="79">
        <v>34</v>
      </c>
      <c r="M54" s="79">
        <v>0</v>
      </c>
      <c r="N54" s="79">
        <v>82</v>
      </c>
      <c r="O54" s="88">
        <v>19</v>
      </c>
      <c r="P54" s="89">
        <v>0</v>
      </c>
      <c r="Q54" s="90">
        <f>O54+P54</f>
        <v>19</v>
      </c>
      <c r="R54" s="80">
        <f>IFERROR(Q54/N54,"-")</f>
        <v>0.23170731707317</v>
      </c>
      <c r="S54" s="79">
        <v>2</v>
      </c>
      <c r="T54" s="79">
        <v>7</v>
      </c>
      <c r="U54" s="80">
        <f>IFERROR(T54/(Q54),"-")</f>
        <v>0.36842105263158</v>
      </c>
      <c r="V54" s="81">
        <f>IFERROR(K54/SUM(Q54:Q55),"-")</f>
        <v>4444.4444444444</v>
      </c>
      <c r="W54" s="82">
        <v>3</v>
      </c>
      <c r="X54" s="80">
        <f>IF(Q54=0,"-",W54/Q54)</f>
        <v>0.15789473684211</v>
      </c>
      <c r="Y54" s="181">
        <v>58000</v>
      </c>
      <c r="Z54" s="182">
        <f>IFERROR(Y54/Q54,"-")</f>
        <v>3052.6315789474</v>
      </c>
      <c r="AA54" s="182">
        <f>IFERROR(Y54/W54,"-")</f>
        <v>19333.333333333</v>
      </c>
      <c r="AB54" s="176">
        <f>SUM(Y54:Y55)-SUM(K54:K55)</f>
        <v>17000</v>
      </c>
      <c r="AC54" s="83">
        <f>SUM(Y54:Y55)/SUM(K54:K55)</f>
        <v>1.1416666666667</v>
      </c>
      <c r="AD54" s="77"/>
      <c r="AE54" s="91">
        <v>1</v>
      </c>
      <c r="AF54" s="92">
        <f>IF(Q54=0,"",IF(AE54=0,"",(AE54/Q54)))</f>
        <v>0.052631578947368</v>
      </c>
      <c r="AG54" s="91">
        <v>1</v>
      </c>
      <c r="AH54" s="93">
        <f>IFERROR(AG54/AE54,"-")</f>
        <v>1</v>
      </c>
      <c r="AI54" s="94">
        <v>45000</v>
      </c>
      <c r="AJ54" s="95">
        <f>IFERROR(AI54/AE54,"-")</f>
        <v>45000</v>
      </c>
      <c r="AK54" s="96"/>
      <c r="AL54" s="96"/>
      <c r="AM54" s="96">
        <v>1</v>
      </c>
      <c r="AN54" s="97">
        <v>3</v>
      </c>
      <c r="AO54" s="98">
        <f>IF(Q54=0,"",IF(AN54=0,"",(AN54/Q54)))</f>
        <v>0.15789473684211</v>
      </c>
      <c r="AP54" s="97">
        <v>2</v>
      </c>
      <c r="AQ54" s="99">
        <f>IFERROR(AP54/AN54,"-")</f>
        <v>0.66666666666667</v>
      </c>
      <c r="AR54" s="100">
        <v>13000</v>
      </c>
      <c r="AS54" s="101">
        <f>IFERROR(AR54/AN54,"-")</f>
        <v>4333.3333333333</v>
      </c>
      <c r="AT54" s="102">
        <v>1</v>
      </c>
      <c r="AU54" s="102">
        <v>1</v>
      </c>
      <c r="AV54" s="102"/>
      <c r="AW54" s="103">
        <v>2</v>
      </c>
      <c r="AX54" s="104">
        <f>IF(Q54=0,"",IF(AW54=0,"",(AW54/Q54)))</f>
        <v>0.10526315789474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3</v>
      </c>
      <c r="BG54" s="110">
        <f>IF(Q54=0,"",IF(BF54=0,"",(BF54/Q54)))</f>
        <v>0.15789473684211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>
        <v>6</v>
      </c>
      <c r="BP54" s="117">
        <f>IF(Q54=0,"",IF(BO54=0,"",(BO54/Q54)))</f>
        <v>0.31578947368421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>
        <v>4</v>
      </c>
      <c r="BY54" s="124">
        <f>IF(Q54=0,"",IF(BX54=0,"",(BX54/Q54)))</f>
        <v>0.21052631578947</v>
      </c>
      <c r="BZ54" s="125"/>
      <c r="CA54" s="126">
        <f>IFERROR(BZ54/BX54,"-")</f>
        <v>0</v>
      </c>
      <c r="CB54" s="127"/>
      <c r="CC54" s="128">
        <f>IFERROR(CB54/BX54,"-")</f>
        <v>0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3</v>
      </c>
      <c r="CQ54" s="138">
        <v>58000</v>
      </c>
      <c r="CR54" s="138">
        <v>45000</v>
      </c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168</v>
      </c>
      <c r="C55" s="184" t="s">
        <v>58</v>
      </c>
      <c r="D55" s="184"/>
      <c r="E55" s="184" t="s">
        <v>115</v>
      </c>
      <c r="F55" s="184" t="s">
        <v>143</v>
      </c>
      <c r="G55" s="184" t="s">
        <v>93</v>
      </c>
      <c r="H55" s="87"/>
      <c r="I55" s="87"/>
      <c r="J55" s="87"/>
      <c r="K55" s="176"/>
      <c r="L55" s="79">
        <v>58</v>
      </c>
      <c r="M55" s="79">
        <v>41</v>
      </c>
      <c r="N55" s="79">
        <v>17</v>
      </c>
      <c r="O55" s="88">
        <v>8</v>
      </c>
      <c r="P55" s="89">
        <v>0</v>
      </c>
      <c r="Q55" s="90">
        <f>O55+P55</f>
        <v>8</v>
      </c>
      <c r="R55" s="80">
        <f>IFERROR(Q55/N55,"-")</f>
        <v>0.47058823529412</v>
      </c>
      <c r="S55" s="79">
        <v>2</v>
      </c>
      <c r="T55" s="79">
        <v>2</v>
      </c>
      <c r="U55" s="80">
        <f>IFERROR(T55/(Q55),"-")</f>
        <v>0.25</v>
      </c>
      <c r="V55" s="81"/>
      <c r="W55" s="82">
        <v>3</v>
      </c>
      <c r="X55" s="80">
        <f>IF(Q55=0,"-",W55/Q55)</f>
        <v>0.375</v>
      </c>
      <c r="Y55" s="181">
        <v>79000</v>
      </c>
      <c r="Z55" s="182">
        <f>IFERROR(Y55/Q55,"-")</f>
        <v>9875</v>
      </c>
      <c r="AA55" s="182">
        <f>IFERROR(Y55/W55,"-")</f>
        <v>26333.333333333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1</v>
      </c>
      <c r="AX55" s="104">
        <f>IF(Q55=0,"",IF(AW55=0,"",(AW55/Q55)))</f>
        <v>0.125</v>
      </c>
      <c r="AY55" s="103">
        <v>1</v>
      </c>
      <c r="AZ55" s="105">
        <f>IFERROR(AY55/AW55,"-")</f>
        <v>1</v>
      </c>
      <c r="BA55" s="106">
        <v>33000</v>
      </c>
      <c r="BB55" s="107">
        <f>IFERROR(BA55/AW55,"-")</f>
        <v>33000</v>
      </c>
      <c r="BC55" s="108"/>
      <c r="BD55" s="108"/>
      <c r="BE55" s="108">
        <v>1</v>
      </c>
      <c r="BF55" s="109">
        <v>2</v>
      </c>
      <c r="BG55" s="110">
        <f>IF(Q55=0,"",IF(BF55=0,"",(BF55/Q55)))</f>
        <v>0.25</v>
      </c>
      <c r="BH55" s="109"/>
      <c r="BI55" s="111">
        <f>IFERROR(BH55/BF55,"-")</f>
        <v>0</v>
      </c>
      <c r="BJ55" s="112"/>
      <c r="BK55" s="113">
        <f>IFERROR(BJ55/BF55,"-")</f>
        <v>0</v>
      </c>
      <c r="BL55" s="114"/>
      <c r="BM55" s="114"/>
      <c r="BN55" s="114"/>
      <c r="BO55" s="116">
        <v>2</v>
      </c>
      <c r="BP55" s="117">
        <f>IF(Q55=0,"",IF(BO55=0,"",(BO55/Q55)))</f>
        <v>0.25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>
        <v>3</v>
      </c>
      <c r="BY55" s="124">
        <f>IF(Q55=0,"",IF(BX55=0,"",(BX55/Q55)))</f>
        <v>0.375</v>
      </c>
      <c r="BZ55" s="125">
        <v>2</v>
      </c>
      <c r="CA55" s="126">
        <f>IFERROR(BZ55/BX55,"-")</f>
        <v>0.66666666666667</v>
      </c>
      <c r="CB55" s="127">
        <v>46000</v>
      </c>
      <c r="CC55" s="128">
        <f>IFERROR(CB55/BX55,"-")</f>
        <v>15333.333333333</v>
      </c>
      <c r="CD55" s="129">
        <v>1</v>
      </c>
      <c r="CE55" s="129"/>
      <c r="CF55" s="129">
        <v>1</v>
      </c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3</v>
      </c>
      <c r="CQ55" s="138">
        <v>79000</v>
      </c>
      <c r="CR55" s="138">
        <v>41000</v>
      </c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0.1</v>
      </c>
      <c r="B56" s="184" t="s">
        <v>169</v>
      </c>
      <c r="C56" s="184" t="s">
        <v>58</v>
      </c>
      <c r="D56" s="184"/>
      <c r="E56" s="184" t="s">
        <v>108</v>
      </c>
      <c r="F56" s="184" t="s">
        <v>120</v>
      </c>
      <c r="G56" s="184" t="s">
        <v>61</v>
      </c>
      <c r="H56" s="87" t="s">
        <v>170</v>
      </c>
      <c r="I56" s="87" t="s">
        <v>111</v>
      </c>
      <c r="J56" s="185" t="s">
        <v>171</v>
      </c>
      <c r="K56" s="176">
        <v>80000</v>
      </c>
      <c r="L56" s="79">
        <v>7</v>
      </c>
      <c r="M56" s="79">
        <v>0</v>
      </c>
      <c r="N56" s="79">
        <v>43</v>
      </c>
      <c r="O56" s="88">
        <v>2</v>
      </c>
      <c r="P56" s="89">
        <v>0</v>
      </c>
      <c r="Q56" s="90">
        <f>O56+P56</f>
        <v>2</v>
      </c>
      <c r="R56" s="80">
        <f>IFERROR(Q56/N56,"-")</f>
        <v>0.046511627906977</v>
      </c>
      <c r="S56" s="79">
        <v>0</v>
      </c>
      <c r="T56" s="79">
        <v>0</v>
      </c>
      <c r="U56" s="80">
        <f>IFERROR(T56/(Q56),"-")</f>
        <v>0</v>
      </c>
      <c r="V56" s="81">
        <f>IFERROR(K56/SUM(Q56:Q57),"-")</f>
        <v>20000</v>
      </c>
      <c r="W56" s="82">
        <v>0</v>
      </c>
      <c r="X56" s="80">
        <f>IF(Q56=0,"-",W56/Q56)</f>
        <v>0</v>
      </c>
      <c r="Y56" s="181">
        <v>0</v>
      </c>
      <c r="Z56" s="182">
        <f>IFERROR(Y56/Q56,"-")</f>
        <v>0</v>
      </c>
      <c r="AA56" s="182" t="str">
        <f>IFERROR(Y56/W56,"-")</f>
        <v>-</v>
      </c>
      <c r="AB56" s="176">
        <f>SUM(Y56:Y57)-SUM(K56:K57)</f>
        <v>-72000</v>
      </c>
      <c r="AC56" s="83">
        <f>SUM(Y56:Y57)/SUM(K56:K57)</f>
        <v>0.1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2</v>
      </c>
      <c r="BP56" s="117">
        <f>IF(Q56=0,"",IF(BO56=0,"",(BO56/Q56)))</f>
        <v>1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0</v>
      </c>
      <c r="CQ56" s="138">
        <v>0</v>
      </c>
      <c r="CR56" s="138"/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172</v>
      </c>
      <c r="C57" s="184" t="s">
        <v>58</v>
      </c>
      <c r="D57" s="184"/>
      <c r="E57" s="184" t="s">
        <v>108</v>
      </c>
      <c r="F57" s="184" t="s">
        <v>120</v>
      </c>
      <c r="G57" s="184" t="s">
        <v>93</v>
      </c>
      <c r="H57" s="87"/>
      <c r="I57" s="87"/>
      <c r="J57" s="87"/>
      <c r="K57" s="176"/>
      <c r="L57" s="79">
        <v>23</v>
      </c>
      <c r="M57" s="79">
        <v>11</v>
      </c>
      <c r="N57" s="79">
        <v>3</v>
      </c>
      <c r="O57" s="88">
        <v>2</v>
      </c>
      <c r="P57" s="89">
        <v>0</v>
      </c>
      <c r="Q57" s="90">
        <f>O57+P57</f>
        <v>2</v>
      </c>
      <c r="R57" s="80">
        <f>IFERROR(Q57/N57,"-")</f>
        <v>0.66666666666667</v>
      </c>
      <c r="S57" s="79">
        <v>1</v>
      </c>
      <c r="T57" s="79">
        <v>0</v>
      </c>
      <c r="U57" s="80">
        <f>IFERROR(T57/(Q57),"-")</f>
        <v>0</v>
      </c>
      <c r="V57" s="81"/>
      <c r="W57" s="82">
        <v>1</v>
      </c>
      <c r="X57" s="80">
        <f>IF(Q57=0,"-",W57/Q57)</f>
        <v>0.5</v>
      </c>
      <c r="Y57" s="181">
        <v>8000</v>
      </c>
      <c r="Z57" s="182">
        <f>IFERROR(Y57/Q57,"-")</f>
        <v>4000</v>
      </c>
      <c r="AA57" s="182">
        <f>IFERROR(Y57/W57,"-")</f>
        <v>8000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0.5</v>
      </c>
      <c r="BH57" s="109">
        <v>1</v>
      </c>
      <c r="BI57" s="111">
        <f>IFERROR(BH57/BF57,"-")</f>
        <v>1</v>
      </c>
      <c r="BJ57" s="112">
        <v>8000</v>
      </c>
      <c r="BK57" s="113">
        <f>IFERROR(BJ57/BF57,"-")</f>
        <v>8000</v>
      </c>
      <c r="BL57" s="114"/>
      <c r="BM57" s="114">
        <v>1</v>
      </c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>
        <f>IF(Q57=0,"",IF(BX57=0,"",(BX57/Q57)))</f>
        <v>0</v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>
        <v>1</v>
      </c>
      <c r="CH57" s="131">
        <f>IF(Q57=0,"",IF(CG57=0,"",(CG57/Q57)))</f>
        <v>0.5</v>
      </c>
      <c r="CI57" s="132"/>
      <c r="CJ57" s="133">
        <f>IFERROR(CI57/CG57,"-")</f>
        <v>0</v>
      </c>
      <c r="CK57" s="134"/>
      <c r="CL57" s="135">
        <f>IFERROR(CK57/CG57,"-")</f>
        <v>0</v>
      </c>
      <c r="CM57" s="136"/>
      <c r="CN57" s="136"/>
      <c r="CO57" s="136"/>
      <c r="CP57" s="137">
        <v>1</v>
      </c>
      <c r="CQ57" s="138">
        <v>8000</v>
      </c>
      <c r="CR57" s="138">
        <v>8000</v>
      </c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3.25</v>
      </c>
      <c r="B58" s="184" t="s">
        <v>173</v>
      </c>
      <c r="C58" s="184" t="s">
        <v>58</v>
      </c>
      <c r="D58" s="184"/>
      <c r="E58" s="184" t="s">
        <v>115</v>
      </c>
      <c r="F58" s="184" t="s">
        <v>126</v>
      </c>
      <c r="G58" s="184" t="s">
        <v>61</v>
      </c>
      <c r="H58" s="87" t="s">
        <v>170</v>
      </c>
      <c r="I58" s="87" t="s">
        <v>111</v>
      </c>
      <c r="J58" s="185" t="s">
        <v>117</v>
      </c>
      <c r="K58" s="176">
        <v>80000</v>
      </c>
      <c r="L58" s="79">
        <v>4</v>
      </c>
      <c r="M58" s="79">
        <v>0</v>
      </c>
      <c r="N58" s="79">
        <v>51</v>
      </c>
      <c r="O58" s="88">
        <v>1</v>
      </c>
      <c r="P58" s="89">
        <v>0</v>
      </c>
      <c r="Q58" s="90">
        <f>O58+P58</f>
        <v>1</v>
      </c>
      <c r="R58" s="80">
        <f>IFERROR(Q58/N58,"-")</f>
        <v>0.019607843137255</v>
      </c>
      <c r="S58" s="79">
        <v>0</v>
      </c>
      <c r="T58" s="79">
        <v>0</v>
      </c>
      <c r="U58" s="80">
        <f>IFERROR(T58/(Q58),"-")</f>
        <v>0</v>
      </c>
      <c r="V58" s="81">
        <f>IFERROR(K58/SUM(Q58:Q59),"-")</f>
        <v>13333.333333333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180000</v>
      </c>
      <c r="AC58" s="83">
        <f>SUM(Y58:Y59)/SUM(K58:K59)</f>
        <v>3.25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/>
      <c r="BP58" s="117">
        <f>IF(Q58=0,"",IF(BO58=0,"",(BO58/Q58)))</f>
        <v>0</v>
      </c>
      <c r="BQ58" s="118"/>
      <c r="BR58" s="119" t="str">
        <f>IFERROR(BQ58/BO58,"-")</f>
        <v>-</v>
      </c>
      <c r="BS58" s="120"/>
      <c r="BT58" s="121" t="str">
        <f>IFERROR(BS58/BO58,"-")</f>
        <v>-</v>
      </c>
      <c r="BU58" s="122"/>
      <c r="BV58" s="122"/>
      <c r="BW58" s="122"/>
      <c r="BX58" s="123">
        <v>1</v>
      </c>
      <c r="BY58" s="124">
        <f>IF(Q58=0,"",IF(BX58=0,"",(BX58/Q58)))</f>
        <v>1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174</v>
      </c>
      <c r="C59" s="184" t="s">
        <v>58</v>
      </c>
      <c r="D59" s="184"/>
      <c r="E59" s="184" t="s">
        <v>115</v>
      </c>
      <c r="F59" s="184" t="s">
        <v>126</v>
      </c>
      <c r="G59" s="184" t="s">
        <v>93</v>
      </c>
      <c r="H59" s="87"/>
      <c r="I59" s="87"/>
      <c r="J59" s="87"/>
      <c r="K59" s="176"/>
      <c r="L59" s="79">
        <v>34</v>
      </c>
      <c r="M59" s="79">
        <v>15</v>
      </c>
      <c r="N59" s="79">
        <v>2</v>
      </c>
      <c r="O59" s="88">
        <v>5</v>
      </c>
      <c r="P59" s="89">
        <v>0</v>
      </c>
      <c r="Q59" s="90">
        <f>O59+P59</f>
        <v>5</v>
      </c>
      <c r="R59" s="80">
        <f>IFERROR(Q59/N59,"-")</f>
        <v>2.5</v>
      </c>
      <c r="S59" s="79">
        <v>1</v>
      </c>
      <c r="T59" s="79">
        <v>0</v>
      </c>
      <c r="U59" s="80">
        <f>IFERROR(T59/(Q59),"-")</f>
        <v>0</v>
      </c>
      <c r="V59" s="81"/>
      <c r="W59" s="82">
        <v>1</v>
      </c>
      <c r="X59" s="80">
        <f>IF(Q59=0,"-",W59/Q59)</f>
        <v>0.2</v>
      </c>
      <c r="Y59" s="181">
        <v>260000</v>
      </c>
      <c r="Z59" s="182">
        <f>IFERROR(Y59/Q59,"-")</f>
        <v>52000</v>
      </c>
      <c r="AA59" s="182">
        <f>IFERROR(Y59/W59,"-")</f>
        <v>260000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0.2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3</v>
      </c>
      <c r="BY59" s="124">
        <f>IF(Q59=0,"",IF(BX59=0,"",(BX59/Q59)))</f>
        <v>0.6</v>
      </c>
      <c r="BZ59" s="125">
        <v>1</v>
      </c>
      <c r="CA59" s="126">
        <f>IFERROR(BZ59/BX59,"-")</f>
        <v>0.33333333333333</v>
      </c>
      <c r="CB59" s="127">
        <v>260000</v>
      </c>
      <c r="CC59" s="128">
        <f>IFERROR(CB59/BX59,"-")</f>
        <v>86666.666666667</v>
      </c>
      <c r="CD59" s="129"/>
      <c r="CE59" s="129"/>
      <c r="CF59" s="129">
        <v>1</v>
      </c>
      <c r="CG59" s="130">
        <v>1</v>
      </c>
      <c r="CH59" s="131">
        <f>IF(Q59=0,"",IF(CG59=0,"",(CG59/Q59)))</f>
        <v>0.2</v>
      </c>
      <c r="CI59" s="132"/>
      <c r="CJ59" s="133">
        <f>IFERROR(CI59/CG59,"-")</f>
        <v>0</v>
      </c>
      <c r="CK59" s="134"/>
      <c r="CL59" s="135">
        <f>IFERROR(CK59/CG59,"-")</f>
        <v>0</v>
      </c>
      <c r="CM59" s="136"/>
      <c r="CN59" s="136"/>
      <c r="CO59" s="136"/>
      <c r="CP59" s="137">
        <v>1</v>
      </c>
      <c r="CQ59" s="138">
        <v>260000</v>
      </c>
      <c r="CR59" s="138">
        <v>260000</v>
      </c>
      <c r="CS59" s="138"/>
      <c r="CT59" s="139" t="str">
        <f>IF(AND(CR59=0,CS59=0),"",IF(AND(CR59&lt;=100000,CS59&lt;=100000),"",IF(CR59/CQ59&gt;0.7,"男高",IF(CS59/CQ59&gt;0.7,"女高",""))))</f>
        <v>男高</v>
      </c>
    </row>
    <row r="60" spans="1:99">
      <c r="A60" s="78">
        <f>AC60</f>
        <v>0.26</v>
      </c>
      <c r="B60" s="184" t="s">
        <v>175</v>
      </c>
      <c r="C60" s="184" t="s">
        <v>58</v>
      </c>
      <c r="D60" s="184"/>
      <c r="E60" s="184" t="s">
        <v>176</v>
      </c>
      <c r="F60" s="184" t="s">
        <v>177</v>
      </c>
      <c r="G60" s="184" t="s">
        <v>61</v>
      </c>
      <c r="H60" s="87" t="s">
        <v>98</v>
      </c>
      <c r="I60" s="87" t="s">
        <v>63</v>
      </c>
      <c r="J60" s="87" t="s">
        <v>178</v>
      </c>
      <c r="K60" s="176">
        <v>50000</v>
      </c>
      <c r="L60" s="79">
        <v>12</v>
      </c>
      <c r="M60" s="79">
        <v>0</v>
      </c>
      <c r="N60" s="79">
        <v>18</v>
      </c>
      <c r="O60" s="88">
        <v>6</v>
      </c>
      <c r="P60" s="89">
        <v>0</v>
      </c>
      <c r="Q60" s="90">
        <f>O60+P60</f>
        <v>6</v>
      </c>
      <c r="R60" s="80">
        <f>IFERROR(Q60/N60,"-")</f>
        <v>0.33333333333333</v>
      </c>
      <c r="S60" s="79">
        <v>0</v>
      </c>
      <c r="T60" s="79">
        <v>1</v>
      </c>
      <c r="U60" s="80">
        <f>IFERROR(T60/(Q60),"-")</f>
        <v>0.16666666666667</v>
      </c>
      <c r="V60" s="81">
        <f>IFERROR(K60/SUM(Q60:Q61),"-")</f>
        <v>7142.8571428571</v>
      </c>
      <c r="W60" s="82">
        <v>1</v>
      </c>
      <c r="X60" s="80">
        <f>IF(Q60=0,"-",W60/Q60)</f>
        <v>0.16666666666667</v>
      </c>
      <c r="Y60" s="181">
        <v>13000</v>
      </c>
      <c r="Z60" s="182">
        <f>IFERROR(Y60/Q60,"-")</f>
        <v>2166.6666666667</v>
      </c>
      <c r="AA60" s="182">
        <f>IFERROR(Y60/W60,"-")</f>
        <v>13000</v>
      </c>
      <c r="AB60" s="176">
        <f>SUM(Y60:Y61)-SUM(K60:K61)</f>
        <v>-37000</v>
      </c>
      <c r="AC60" s="83">
        <f>SUM(Y60:Y61)/SUM(K60:K61)</f>
        <v>0.26</v>
      </c>
      <c r="AD60" s="77"/>
      <c r="AE60" s="91">
        <v>1</v>
      </c>
      <c r="AF60" s="92">
        <f>IF(Q60=0,"",IF(AE60=0,"",(AE60/Q60)))</f>
        <v>0.16666666666667</v>
      </c>
      <c r="AG60" s="91"/>
      <c r="AH60" s="93">
        <f>IFERROR(AG60/AE60,"-")</f>
        <v>0</v>
      </c>
      <c r="AI60" s="94"/>
      <c r="AJ60" s="95">
        <f>IFERROR(AI60/AE60,"-")</f>
        <v>0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>
        <v>2</v>
      </c>
      <c r="BG60" s="110">
        <f>IF(Q60=0,"",IF(BF60=0,"",(BF60/Q60)))</f>
        <v>0.33333333333333</v>
      </c>
      <c r="BH60" s="109"/>
      <c r="BI60" s="111">
        <f>IFERROR(BH60/BF60,"-")</f>
        <v>0</v>
      </c>
      <c r="BJ60" s="112"/>
      <c r="BK60" s="113">
        <f>IFERROR(BJ60/BF60,"-")</f>
        <v>0</v>
      </c>
      <c r="BL60" s="114"/>
      <c r="BM60" s="114"/>
      <c r="BN60" s="114"/>
      <c r="BO60" s="116">
        <v>3</v>
      </c>
      <c r="BP60" s="117">
        <f>IF(Q60=0,"",IF(BO60=0,"",(BO60/Q60)))</f>
        <v>0.5</v>
      </c>
      <c r="BQ60" s="118">
        <v>1</v>
      </c>
      <c r="BR60" s="119">
        <f>IFERROR(BQ60/BO60,"-")</f>
        <v>0.33333333333333</v>
      </c>
      <c r="BS60" s="120">
        <v>13000</v>
      </c>
      <c r="BT60" s="121">
        <f>IFERROR(BS60/BO60,"-")</f>
        <v>4333.3333333333</v>
      </c>
      <c r="BU60" s="122"/>
      <c r="BV60" s="122">
        <v>1</v>
      </c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1</v>
      </c>
      <c r="CQ60" s="138">
        <v>13000</v>
      </c>
      <c r="CR60" s="138">
        <v>13000</v>
      </c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179</v>
      </c>
      <c r="C61" s="184" t="s">
        <v>58</v>
      </c>
      <c r="D61" s="184"/>
      <c r="E61" s="184" t="s">
        <v>176</v>
      </c>
      <c r="F61" s="184" t="s">
        <v>177</v>
      </c>
      <c r="G61" s="184" t="s">
        <v>93</v>
      </c>
      <c r="H61" s="87"/>
      <c r="I61" s="87"/>
      <c r="J61" s="87"/>
      <c r="K61" s="176"/>
      <c r="L61" s="79">
        <v>15</v>
      </c>
      <c r="M61" s="79">
        <v>11</v>
      </c>
      <c r="N61" s="79">
        <v>0</v>
      </c>
      <c r="O61" s="88">
        <v>1</v>
      </c>
      <c r="P61" s="89">
        <v>0</v>
      </c>
      <c r="Q61" s="90">
        <f>O61+P61</f>
        <v>1</v>
      </c>
      <c r="R61" s="80" t="str">
        <f>IFERROR(Q61/N61,"-")</f>
        <v>-</v>
      </c>
      <c r="S61" s="79">
        <v>0</v>
      </c>
      <c r="T61" s="79">
        <v>0</v>
      </c>
      <c r="U61" s="80">
        <f>IFERROR(T61/(Q61),"-")</f>
        <v>0</v>
      </c>
      <c r="V61" s="81"/>
      <c r="W61" s="82">
        <v>0</v>
      </c>
      <c r="X61" s="80">
        <f>IF(Q61=0,"-",W61/Q61)</f>
        <v>0</v>
      </c>
      <c r="Y61" s="181">
        <v>0</v>
      </c>
      <c r="Z61" s="182">
        <f>IFERROR(Y61/Q61,"-")</f>
        <v>0</v>
      </c>
      <c r="AA61" s="182" t="str">
        <f>IFERROR(Y61/W61,"-")</f>
        <v>-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>
        <v>1</v>
      </c>
      <c r="AO61" s="98">
        <f>IF(Q61=0,"",IF(AN61=0,"",(AN61/Q61)))</f>
        <v>1</v>
      </c>
      <c r="AP61" s="97"/>
      <c r="AQ61" s="99">
        <f>IFERROR(AP61/AN61,"-")</f>
        <v>0</v>
      </c>
      <c r="AR61" s="100"/>
      <c r="AS61" s="101">
        <f>IFERROR(AR61/AN61,"-")</f>
        <v>0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>
        <f>IF(Q61=0,"",IF(BO61=0,"",(BO61/Q61)))</f>
        <v>0</v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</v>
      </c>
      <c r="B62" s="184" t="s">
        <v>180</v>
      </c>
      <c r="C62" s="184" t="s">
        <v>58</v>
      </c>
      <c r="D62" s="184"/>
      <c r="E62" s="184" t="s">
        <v>181</v>
      </c>
      <c r="F62" s="184" t="s">
        <v>182</v>
      </c>
      <c r="G62" s="184" t="s">
        <v>61</v>
      </c>
      <c r="H62" s="87" t="s">
        <v>98</v>
      </c>
      <c r="I62" s="87" t="s">
        <v>63</v>
      </c>
      <c r="J62" s="87" t="s">
        <v>183</v>
      </c>
      <c r="K62" s="176">
        <v>50000</v>
      </c>
      <c r="L62" s="79">
        <v>7</v>
      </c>
      <c r="M62" s="79">
        <v>0</v>
      </c>
      <c r="N62" s="79">
        <v>20</v>
      </c>
      <c r="O62" s="88">
        <v>0</v>
      </c>
      <c r="P62" s="89">
        <v>0</v>
      </c>
      <c r="Q62" s="90">
        <f>O62+P62</f>
        <v>0</v>
      </c>
      <c r="R62" s="80">
        <f>IFERROR(Q62/N62,"-")</f>
        <v>0</v>
      </c>
      <c r="S62" s="79">
        <v>0</v>
      </c>
      <c r="T62" s="79">
        <v>0</v>
      </c>
      <c r="U62" s="80" t="str">
        <f>IFERROR(T62/(Q62),"-")</f>
        <v>-</v>
      </c>
      <c r="V62" s="81" t="str">
        <f>IFERROR(K62/SUM(Q62:Q63),"-")</f>
        <v>-</v>
      </c>
      <c r="W62" s="82">
        <v>0</v>
      </c>
      <c r="X62" s="80" t="str">
        <f>IF(Q62=0,"-",W62/Q62)</f>
        <v>-</v>
      </c>
      <c r="Y62" s="181">
        <v>0</v>
      </c>
      <c r="Z62" s="182" t="str">
        <f>IFERROR(Y62/Q62,"-")</f>
        <v>-</v>
      </c>
      <c r="AA62" s="182" t="str">
        <f>IFERROR(Y62/W62,"-")</f>
        <v>-</v>
      </c>
      <c r="AB62" s="176">
        <f>SUM(Y62:Y63)-SUM(K62:K63)</f>
        <v>-50000</v>
      </c>
      <c r="AC62" s="83">
        <f>SUM(Y62:Y63)/SUM(K62:K63)</f>
        <v>0</v>
      </c>
      <c r="AD62" s="77"/>
      <c r="AE62" s="91"/>
      <c r="AF62" s="92" t="str">
        <f>IF(Q62=0,"",IF(AE62=0,"",(AE62/Q62)))</f>
        <v/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 t="str">
        <f>IF(Q62=0,"",IF(AN62=0,"",(AN62/Q62)))</f>
        <v/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 t="str">
        <f>IF(Q62=0,"",IF(AW62=0,"",(AW62/Q62)))</f>
        <v/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 t="str">
        <f>IF(Q62=0,"",IF(BF62=0,"",(BF62/Q62)))</f>
        <v/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 t="str">
        <f>IF(Q62=0,"",IF(BO62=0,"",(BO62/Q62)))</f>
        <v/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 t="str">
        <f>IF(Q62=0,"",IF(BX62=0,"",(BX62/Q62)))</f>
        <v/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 t="str">
        <f>IF(Q62=0,"",IF(CG62=0,"",(CG62/Q62)))</f>
        <v/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184</v>
      </c>
      <c r="C63" s="184" t="s">
        <v>58</v>
      </c>
      <c r="D63" s="184"/>
      <c r="E63" s="184" t="s">
        <v>181</v>
      </c>
      <c r="F63" s="184" t="s">
        <v>182</v>
      </c>
      <c r="G63" s="184" t="s">
        <v>93</v>
      </c>
      <c r="H63" s="87"/>
      <c r="I63" s="87"/>
      <c r="J63" s="87"/>
      <c r="K63" s="176"/>
      <c r="L63" s="79">
        <v>10</v>
      </c>
      <c r="M63" s="79">
        <v>9</v>
      </c>
      <c r="N63" s="79">
        <v>2</v>
      </c>
      <c r="O63" s="88">
        <v>0</v>
      </c>
      <c r="P63" s="89">
        <v>0</v>
      </c>
      <c r="Q63" s="90">
        <f>O63+P63</f>
        <v>0</v>
      </c>
      <c r="R63" s="80">
        <f>IFERROR(Q63/N63,"-")</f>
        <v>0</v>
      </c>
      <c r="S63" s="79">
        <v>0</v>
      </c>
      <c r="T63" s="79">
        <v>0</v>
      </c>
      <c r="U63" s="80" t="str">
        <f>IFERROR(T63/(Q63),"-")</f>
        <v>-</v>
      </c>
      <c r="V63" s="81"/>
      <c r="W63" s="82">
        <v>0</v>
      </c>
      <c r="X63" s="80" t="str">
        <f>IF(Q63=0,"-",W63/Q63)</f>
        <v>-</v>
      </c>
      <c r="Y63" s="181">
        <v>0</v>
      </c>
      <c r="Z63" s="182" t="str">
        <f>IFERROR(Y63/Q63,"-")</f>
        <v>-</v>
      </c>
      <c r="AA63" s="182" t="str">
        <f>IFERROR(Y63/W63,"-")</f>
        <v>-</v>
      </c>
      <c r="AB63" s="176"/>
      <c r="AC63" s="83"/>
      <c r="AD63" s="77"/>
      <c r="AE63" s="91"/>
      <c r="AF63" s="92" t="str">
        <f>IF(Q63=0,"",IF(AE63=0,"",(AE63/Q63)))</f>
        <v/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 t="str">
        <f>IF(Q63=0,"",IF(AN63=0,"",(AN63/Q63)))</f>
        <v/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 t="str">
        <f>IF(Q63=0,"",IF(AW63=0,"",(AW63/Q63)))</f>
        <v/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/>
      <c r="BG63" s="110" t="str">
        <f>IF(Q63=0,"",IF(BF63=0,"",(BF63/Q63)))</f>
        <v/>
      </c>
      <c r="BH63" s="109"/>
      <c r="BI63" s="111" t="str">
        <f>IFERROR(BH63/BF63,"-")</f>
        <v>-</v>
      </c>
      <c r="BJ63" s="112"/>
      <c r="BK63" s="113" t="str">
        <f>IFERROR(BJ63/BF63,"-")</f>
        <v>-</v>
      </c>
      <c r="BL63" s="114"/>
      <c r="BM63" s="114"/>
      <c r="BN63" s="114"/>
      <c r="BO63" s="116"/>
      <c r="BP63" s="117" t="str">
        <f>IF(Q63=0,"",IF(BO63=0,"",(BO63/Q63)))</f>
        <v/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 t="str">
        <f>IF(Q63=0,"",IF(BX63=0,"",(BX63/Q63)))</f>
        <v/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 t="str">
        <f>IF(Q63=0,"",IF(CG63=0,"",(CG63/Q63)))</f>
        <v/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</v>
      </c>
      <c r="B64" s="184" t="s">
        <v>185</v>
      </c>
      <c r="C64" s="184" t="s">
        <v>58</v>
      </c>
      <c r="D64" s="184"/>
      <c r="E64" s="184" t="s">
        <v>186</v>
      </c>
      <c r="F64" s="184" t="s">
        <v>187</v>
      </c>
      <c r="G64" s="184" t="s">
        <v>61</v>
      </c>
      <c r="H64" s="87" t="s">
        <v>98</v>
      </c>
      <c r="I64" s="87" t="s">
        <v>63</v>
      </c>
      <c r="J64" s="87" t="s">
        <v>127</v>
      </c>
      <c r="K64" s="176">
        <v>50000</v>
      </c>
      <c r="L64" s="79">
        <v>1</v>
      </c>
      <c r="M64" s="79">
        <v>0</v>
      </c>
      <c r="N64" s="79">
        <v>26</v>
      </c>
      <c r="O64" s="88">
        <v>0</v>
      </c>
      <c r="P64" s="89">
        <v>0</v>
      </c>
      <c r="Q64" s="90">
        <f>O64+P64</f>
        <v>0</v>
      </c>
      <c r="R64" s="80">
        <f>IFERROR(Q64/N64,"-")</f>
        <v>0</v>
      </c>
      <c r="S64" s="79">
        <v>0</v>
      </c>
      <c r="T64" s="79">
        <v>0</v>
      </c>
      <c r="U64" s="80" t="str">
        <f>IFERROR(T64/(Q64),"-")</f>
        <v>-</v>
      </c>
      <c r="V64" s="81">
        <f>IFERROR(K64/SUM(Q64:Q65),"-")</f>
        <v>16666.666666667</v>
      </c>
      <c r="W64" s="82">
        <v>0</v>
      </c>
      <c r="X64" s="80" t="str">
        <f>IF(Q64=0,"-",W64/Q64)</f>
        <v>-</v>
      </c>
      <c r="Y64" s="181">
        <v>0</v>
      </c>
      <c r="Z64" s="182" t="str">
        <f>IFERROR(Y64/Q64,"-")</f>
        <v>-</v>
      </c>
      <c r="AA64" s="182" t="str">
        <f>IFERROR(Y64/W64,"-")</f>
        <v>-</v>
      </c>
      <c r="AB64" s="176">
        <f>SUM(Y64:Y65)-SUM(K64:K65)</f>
        <v>-50000</v>
      </c>
      <c r="AC64" s="83">
        <f>SUM(Y64:Y65)/SUM(K64:K65)</f>
        <v>0</v>
      </c>
      <c r="AD64" s="77"/>
      <c r="AE64" s="91"/>
      <c r="AF64" s="92" t="str">
        <f>IF(Q64=0,"",IF(AE64=0,"",(AE64/Q64)))</f>
        <v/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 t="str">
        <f>IF(Q64=0,"",IF(AN64=0,"",(AN64/Q64)))</f>
        <v/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 t="str">
        <f>IF(Q64=0,"",IF(AW64=0,"",(AW64/Q64)))</f>
        <v/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/>
      <c r="BG64" s="110" t="str">
        <f>IF(Q64=0,"",IF(BF64=0,"",(BF64/Q64)))</f>
        <v/>
      </c>
      <c r="BH64" s="109"/>
      <c r="BI64" s="111" t="str">
        <f>IFERROR(BH64/BF64,"-")</f>
        <v>-</v>
      </c>
      <c r="BJ64" s="112"/>
      <c r="BK64" s="113" t="str">
        <f>IFERROR(BJ64/BF64,"-")</f>
        <v>-</v>
      </c>
      <c r="BL64" s="114"/>
      <c r="BM64" s="114"/>
      <c r="BN64" s="114"/>
      <c r="BO64" s="116"/>
      <c r="BP64" s="117" t="str">
        <f>IF(Q64=0,"",IF(BO64=0,"",(BO64/Q64)))</f>
        <v/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 t="str">
        <f>IF(Q64=0,"",IF(BX64=0,"",(BX64/Q64)))</f>
        <v/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/>
      <c r="CH64" s="131" t="str">
        <f>IF(Q64=0,"",IF(CG64=0,"",(CG64/Q64)))</f>
        <v/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188</v>
      </c>
      <c r="C65" s="184" t="s">
        <v>58</v>
      </c>
      <c r="D65" s="184"/>
      <c r="E65" s="184" t="s">
        <v>186</v>
      </c>
      <c r="F65" s="184" t="s">
        <v>187</v>
      </c>
      <c r="G65" s="184" t="s">
        <v>93</v>
      </c>
      <c r="H65" s="87"/>
      <c r="I65" s="87"/>
      <c r="J65" s="87"/>
      <c r="K65" s="176"/>
      <c r="L65" s="79">
        <v>12</v>
      </c>
      <c r="M65" s="79">
        <v>11</v>
      </c>
      <c r="N65" s="79">
        <v>1</v>
      </c>
      <c r="O65" s="88">
        <v>3</v>
      </c>
      <c r="P65" s="89">
        <v>0</v>
      </c>
      <c r="Q65" s="90">
        <f>O65+P65</f>
        <v>3</v>
      </c>
      <c r="R65" s="80">
        <f>IFERROR(Q65/N65,"-")</f>
        <v>3</v>
      </c>
      <c r="S65" s="79">
        <v>0</v>
      </c>
      <c r="T65" s="79">
        <v>2</v>
      </c>
      <c r="U65" s="80">
        <f>IFERROR(T65/(Q65),"-")</f>
        <v>0.66666666666667</v>
      </c>
      <c r="V65" s="81"/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1</v>
      </c>
      <c r="BP65" s="117">
        <f>IF(Q65=0,"",IF(BO65=0,"",(BO65/Q65)))</f>
        <v>0.33333333333333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>
        <v>2</v>
      </c>
      <c r="BY65" s="124">
        <f>IF(Q65=0,"",IF(BX65=0,"",(BX65/Q65)))</f>
        <v>0.66666666666667</v>
      </c>
      <c r="BZ65" s="125"/>
      <c r="CA65" s="126">
        <f>IFERROR(BZ65/BX65,"-")</f>
        <v>0</v>
      </c>
      <c r="CB65" s="127"/>
      <c r="CC65" s="128">
        <f>IFERROR(CB65/BX65,"-")</f>
        <v>0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>
        <f>AC66</f>
        <v>0</v>
      </c>
      <c r="B66" s="184" t="s">
        <v>189</v>
      </c>
      <c r="C66" s="184" t="s">
        <v>58</v>
      </c>
      <c r="D66" s="184"/>
      <c r="E66" s="184" t="s">
        <v>190</v>
      </c>
      <c r="F66" s="184" t="s">
        <v>191</v>
      </c>
      <c r="G66" s="184" t="s">
        <v>61</v>
      </c>
      <c r="H66" s="87" t="s">
        <v>98</v>
      </c>
      <c r="I66" s="87" t="s">
        <v>63</v>
      </c>
      <c r="J66" s="185" t="s">
        <v>158</v>
      </c>
      <c r="K66" s="176">
        <v>50000</v>
      </c>
      <c r="L66" s="79">
        <v>0</v>
      </c>
      <c r="M66" s="79">
        <v>0</v>
      </c>
      <c r="N66" s="79">
        <v>12</v>
      </c>
      <c r="O66" s="88">
        <v>0</v>
      </c>
      <c r="P66" s="89">
        <v>0</v>
      </c>
      <c r="Q66" s="90">
        <f>O66+P66</f>
        <v>0</v>
      </c>
      <c r="R66" s="80">
        <f>IFERROR(Q66/N66,"-")</f>
        <v>0</v>
      </c>
      <c r="S66" s="79">
        <v>0</v>
      </c>
      <c r="T66" s="79">
        <v>0</v>
      </c>
      <c r="U66" s="80" t="str">
        <f>IFERROR(T66/(Q66),"-")</f>
        <v>-</v>
      </c>
      <c r="V66" s="81">
        <f>IFERROR(K66/SUM(Q66:Q67),"-")</f>
        <v>50000</v>
      </c>
      <c r="W66" s="82">
        <v>0</v>
      </c>
      <c r="X66" s="80" t="str">
        <f>IF(Q66=0,"-",W66/Q66)</f>
        <v>-</v>
      </c>
      <c r="Y66" s="181">
        <v>0</v>
      </c>
      <c r="Z66" s="182" t="str">
        <f>IFERROR(Y66/Q66,"-")</f>
        <v>-</v>
      </c>
      <c r="AA66" s="182" t="str">
        <f>IFERROR(Y66/W66,"-")</f>
        <v>-</v>
      </c>
      <c r="AB66" s="176">
        <f>SUM(Y66:Y67)-SUM(K66:K67)</f>
        <v>-50000</v>
      </c>
      <c r="AC66" s="83">
        <f>SUM(Y66:Y67)/SUM(K66:K67)</f>
        <v>0</v>
      </c>
      <c r="AD66" s="77"/>
      <c r="AE66" s="91"/>
      <c r="AF66" s="92" t="str">
        <f>IF(Q66=0,"",IF(AE66=0,"",(AE66/Q66)))</f>
        <v/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 t="str">
        <f>IF(Q66=0,"",IF(AN66=0,"",(AN66/Q66)))</f>
        <v/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 t="str">
        <f>IF(Q66=0,"",IF(AW66=0,"",(AW66/Q66)))</f>
        <v/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 t="str">
        <f>IF(Q66=0,"",IF(BF66=0,"",(BF66/Q66)))</f>
        <v/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 t="str">
        <f>IF(Q66=0,"",IF(BO66=0,"",(BO66/Q66)))</f>
        <v/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/>
      <c r="BY66" s="124" t="str">
        <f>IF(Q66=0,"",IF(BX66=0,"",(BX66/Q66)))</f>
        <v/>
      </c>
      <c r="BZ66" s="125"/>
      <c r="CA66" s="126" t="str">
        <f>IFERROR(BZ66/BX66,"-")</f>
        <v>-</v>
      </c>
      <c r="CB66" s="127"/>
      <c r="CC66" s="128" t="str">
        <f>IFERROR(CB66/BX66,"-")</f>
        <v>-</v>
      </c>
      <c r="CD66" s="129"/>
      <c r="CE66" s="129"/>
      <c r="CF66" s="129"/>
      <c r="CG66" s="130"/>
      <c r="CH66" s="131" t="str">
        <f>IF(Q66=0,"",IF(CG66=0,"",(CG66/Q66)))</f>
        <v/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192</v>
      </c>
      <c r="C67" s="184" t="s">
        <v>58</v>
      </c>
      <c r="D67" s="184"/>
      <c r="E67" s="184" t="s">
        <v>190</v>
      </c>
      <c r="F67" s="184" t="s">
        <v>191</v>
      </c>
      <c r="G67" s="184" t="s">
        <v>93</v>
      </c>
      <c r="H67" s="87"/>
      <c r="I67" s="87"/>
      <c r="J67" s="87"/>
      <c r="K67" s="176"/>
      <c r="L67" s="79">
        <v>14</v>
      </c>
      <c r="M67" s="79">
        <v>7</v>
      </c>
      <c r="N67" s="79">
        <v>5</v>
      </c>
      <c r="O67" s="88">
        <v>1</v>
      </c>
      <c r="P67" s="89">
        <v>0</v>
      </c>
      <c r="Q67" s="90">
        <f>O67+P67</f>
        <v>1</v>
      </c>
      <c r="R67" s="80">
        <f>IFERROR(Q67/N67,"-")</f>
        <v>0.2</v>
      </c>
      <c r="S67" s="79">
        <v>0</v>
      </c>
      <c r="T67" s="79">
        <v>0</v>
      </c>
      <c r="U67" s="80">
        <f>IFERROR(T67/(Q67),"-")</f>
        <v>0</v>
      </c>
      <c r="V67" s="81"/>
      <c r="W67" s="82">
        <v>0</v>
      </c>
      <c r="X67" s="80">
        <f>IF(Q67=0,"-",W67/Q67)</f>
        <v>0</v>
      </c>
      <c r="Y67" s="181">
        <v>0</v>
      </c>
      <c r="Z67" s="182">
        <f>IFERROR(Y67/Q67,"-")</f>
        <v>0</v>
      </c>
      <c r="AA67" s="182" t="str">
        <f>IFERROR(Y67/W67,"-")</f>
        <v>-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1</v>
      </c>
      <c r="BP67" s="117">
        <f>IF(Q67=0,"",IF(BO67=0,"",(BO67/Q67)))</f>
        <v>1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/>
      <c r="BY67" s="124">
        <f>IF(Q67=0,"",IF(BX67=0,"",(BX67/Q67)))</f>
        <v>0</v>
      </c>
      <c r="BZ67" s="125"/>
      <c r="CA67" s="126" t="str">
        <f>IFERROR(BZ67/BX67,"-")</f>
        <v>-</v>
      </c>
      <c r="CB67" s="127"/>
      <c r="CC67" s="128" t="str">
        <f>IFERROR(CB67/BX67,"-")</f>
        <v>-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0</v>
      </c>
      <c r="CQ67" s="138">
        <v>0</v>
      </c>
      <c r="CR67" s="138"/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</v>
      </c>
      <c r="B68" s="184" t="s">
        <v>193</v>
      </c>
      <c r="C68" s="184" t="s">
        <v>58</v>
      </c>
      <c r="D68" s="184"/>
      <c r="E68" s="184" t="s">
        <v>96</v>
      </c>
      <c r="F68" s="184" t="s">
        <v>60</v>
      </c>
      <c r="G68" s="184" t="s">
        <v>61</v>
      </c>
      <c r="H68" s="87" t="s">
        <v>110</v>
      </c>
      <c r="I68" s="87" t="s">
        <v>194</v>
      </c>
      <c r="J68" s="186" t="s">
        <v>131</v>
      </c>
      <c r="K68" s="176">
        <v>30000</v>
      </c>
      <c r="L68" s="79">
        <v>6</v>
      </c>
      <c r="M68" s="79">
        <v>0</v>
      </c>
      <c r="N68" s="79">
        <v>33</v>
      </c>
      <c r="O68" s="88">
        <v>2</v>
      </c>
      <c r="P68" s="89">
        <v>0</v>
      </c>
      <c r="Q68" s="90">
        <f>O68+P68</f>
        <v>2</v>
      </c>
      <c r="R68" s="80">
        <f>IFERROR(Q68/N68,"-")</f>
        <v>0.060606060606061</v>
      </c>
      <c r="S68" s="79">
        <v>0</v>
      </c>
      <c r="T68" s="79">
        <v>1</v>
      </c>
      <c r="U68" s="80">
        <f>IFERROR(T68/(Q68),"-")</f>
        <v>0.5</v>
      </c>
      <c r="V68" s="81">
        <f>IFERROR(K68/SUM(Q68:Q69),"-")</f>
        <v>10000</v>
      </c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>
        <f>SUM(Y68:Y69)-SUM(K68:K69)</f>
        <v>-30000</v>
      </c>
      <c r="AC68" s="83">
        <f>SUM(Y68:Y69)/SUM(K68:K69)</f>
        <v>0</v>
      </c>
      <c r="AD68" s="77"/>
      <c r="AE68" s="91">
        <v>1</v>
      </c>
      <c r="AF68" s="92">
        <f>IF(Q68=0,"",IF(AE68=0,"",(AE68/Q68)))</f>
        <v>0.5</v>
      </c>
      <c r="AG68" s="91"/>
      <c r="AH68" s="93">
        <f>IFERROR(AG68/AE68,"-")</f>
        <v>0</v>
      </c>
      <c r="AI68" s="94"/>
      <c r="AJ68" s="95">
        <f>IFERROR(AI68/AE68,"-")</f>
        <v>0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1</v>
      </c>
      <c r="BG68" s="110">
        <f>IF(Q68=0,"",IF(BF68=0,"",(BF68/Q68)))</f>
        <v>0.5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/>
      <c r="BP68" s="117">
        <f>IF(Q68=0,"",IF(BO68=0,"",(BO68/Q68)))</f>
        <v>0</v>
      </c>
      <c r="BQ68" s="118"/>
      <c r="BR68" s="119" t="str">
        <f>IFERROR(BQ68/BO68,"-")</f>
        <v>-</v>
      </c>
      <c r="BS68" s="120"/>
      <c r="BT68" s="121" t="str">
        <f>IFERROR(BS68/BO68,"-")</f>
        <v>-</v>
      </c>
      <c r="BU68" s="122"/>
      <c r="BV68" s="122"/>
      <c r="BW68" s="122"/>
      <c r="BX68" s="123"/>
      <c r="BY68" s="124">
        <f>IF(Q68=0,"",IF(BX68=0,"",(BX68/Q68)))</f>
        <v>0</v>
      </c>
      <c r="BZ68" s="125"/>
      <c r="CA68" s="126" t="str">
        <f>IFERROR(BZ68/BX68,"-")</f>
        <v>-</v>
      </c>
      <c r="CB68" s="127"/>
      <c r="CC68" s="128" t="str">
        <f>IFERROR(CB68/BX68,"-")</f>
        <v>-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195</v>
      </c>
      <c r="C69" s="184" t="s">
        <v>58</v>
      </c>
      <c r="D69" s="184"/>
      <c r="E69" s="184" t="s">
        <v>96</v>
      </c>
      <c r="F69" s="184" t="s">
        <v>60</v>
      </c>
      <c r="G69" s="184" t="s">
        <v>93</v>
      </c>
      <c r="H69" s="87"/>
      <c r="I69" s="87"/>
      <c r="J69" s="87"/>
      <c r="K69" s="176"/>
      <c r="L69" s="79">
        <v>34</v>
      </c>
      <c r="M69" s="79">
        <v>4</v>
      </c>
      <c r="N69" s="79">
        <v>0</v>
      </c>
      <c r="O69" s="88">
        <v>1</v>
      </c>
      <c r="P69" s="89">
        <v>0</v>
      </c>
      <c r="Q69" s="90">
        <f>O69+P69</f>
        <v>1</v>
      </c>
      <c r="R69" s="80" t="str">
        <f>IFERROR(Q69/N69,"-")</f>
        <v>-</v>
      </c>
      <c r="S69" s="79">
        <v>0</v>
      </c>
      <c r="T69" s="79">
        <v>0</v>
      </c>
      <c r="U69" s="80">
        <f>IFERROR(T69/(Q69),"-")</f>
        <v>0</v>
      </c>
      <c r="V69" s="81"/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/>
      <c r="BG69" s="110">
        <f>IF(Q69=0,"",IF(BF69=0,"",(BF69/Q69)))</f>
        <v>0</v>
      </c>
      <c r="BH69" s="109"/>
      <c r="BI69" s="111" t="str">
        <f>IFERROR(BH69/BF69,"-")</f>
        <v>-</v>
      </c>
      <c r="BJ69" s="112"/>
      <c r="BK69" s="113" t="str">
        <f>IFERROR(BJ69/BF69,"-")</f>
        <v>-</v>
      </c>
      <c r="BL69" s="114"/>
      <c r="BM69" s="114"/>
      <c r="BN69" s="114"/>
      <c r="BO69" s="116">
        <v>1</v>
      </c>
      <c r="BP69" s="117">
        <f>IF(Q69=0,"",IF(BO69=0,"",(BO69/Q69)))</f>
        <v>1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/>
      <c r="BY69" s="124">
        <f>IF(Q69=0,"",IF(BX69=0,"",(BX69/Q69)))</f>
        <v>0</v>
      </c>
      <c r="BZ69" s="125"/>
      <c r="CA69" s="126" t="str">
        <f>IFERROR(BZ69/BX69,"-")</f>
        <v>-</v>
      </c>
      <c r="CB69" s="127"/>
      <c r="CC69" s="128" t="str">
        <f>IFERROR(CB69/BX69,"-")</f>
        <v>-</v>
      </c>
      <c r="CD69" s="129"/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14.6</v>
      </c>
      <c r="B70" s="184" t="s">
        <v>196</v>
      </c>
      <c r="C70" s="184" t="s">
        <v>58</v>
      </c>
      <c r="D70" s="184"/>
      <c r="E70" s="184" t="s">
        <v>96</v>
      </c>
      <c r="F70" s="184" t="s">
        <v>65</v>
      </c>
      <c r="G70" s="184" t="s">
        <v>61</v>
      </c>
      <c r="H70" s="87" t="s">
        <v>110</v>
      </c>
      <c r="I70" s="87" t="s">
        <v>194</v>
      </c>
      <c r="J70" s="185" t="s">
        <v>158</v>
      </c>
      <c r="K70" s="176">
        <v>30000</v>
      </c>
      <c r="L70" s="79">
        <v>1</v>
      </c>
      <c r="M70" s="79">
        <v>0</v>
      </c>
      <c r="N70" s="79">
        <v>25</v>
      </c>
      <c r="O70" s="88">
        <v>0</v>
      </c>
      <c r="P70" s="89">
        <v>0</v>
      </c>
      <c r="Q70" s="90">
        <f>O70+P70</f>
        <v>0</v>
      </c>
      <c r="R70" s="80">
        <f>IFERROR(Q70/N70,"-")</f>
        <v>0</v>
      </c>
      <c r="S70" s="79">
        <v>0</v>
      </c>
      <c r="T70" s="79">
        <v>0</v>
      </c>
      <c r="U70" s="80" t="str">
        <f>IFERROR(T70/(Q70),"-")</f>
        <v>-</v>
      </c>
      <c r="V70" s="81">
        <f>IFERROR(K70/SUM(Q70:Q71),"-")</f>
        <v>7500</v>
      </c>
      <c r="W70" s="82">
        <v>0</v>
      </c>
      <c r="X70" s="80" t="str">
        <f>IF(Q70=0,"-",W70/Q70)</f>
        <v>-</v>
      </c>
      <c r="Y70" s="181">
        <v>0</v>
      </c>
      <c r="Z70" s="182" t="str">
        <f>IFERROR(Y70/Q70,"-")</f>
        <v>-</v>
      </c>
      <c r="AA70" s="182" t="str">
        <f>IFERROR(Y70/W70,"-")</f>
        <v>-</v>
      </c>
      <c r="AB70" s="176">
        <f>SUM(Y70:Y71)-SUM(K70:K71)</f>
        <v>408000</v>
      </c>
      <c r="AC70" s="83">
        <f>SUM(Y70:Y71)/SUM(K70:K71)</f>
        <v>14.6</v>
      </c>
      <c r="AD70" s="77"/>
      <c r="AE70" s="91"/>
      <c r="AF70" s="92" t="str">
        <f>IF(Q70=0,"",IF(AE70=0,"",(AE70/Q70)))</f>
        <v/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 t="str">
        <f>IF(Q70=0,"",IF(AN70=0,"",(AN70/Q70)))</f>
        <v/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 t="str">
        <f>IF(Q70=0,"",IF(AW70=0,"",(AW70/Q70)))</f>
        <v/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 t="str">
        <f>IF(Q70=0,"",IF(BF70=0,"",(BF70/Q70)))</f>
        <v/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 t="str">
        <f>IF(Q70=0,"",IF(BO70=0,"",(BO70/Q70)))</f>
        <v/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/>
      <c r="BY70" s="124" t="str">
        <f>IF(Q70=0,"",IF(BX70=0,"",(BX70/Q70)))</f>
        <v/>
      </c>
      <c r="BZ70" s="125"/>
      <c r="CA70" s="126" t="str">
        <f>IFERROR(BZ70/BX70,"-")</f>
        <v>-</v>
      </c>
      <c r="CB70" s="127"/>
      <c r="CC70" s="128" t="str">
        <f>IFERROR(CB70/BX70,"-")</f>
        <v>-</v>
      </c>
      <c r="CD70" s="129"/>
      <c r="CE70" s="129"/>
      <c r="CF70" s="129"/>
      <c r="CG70" s="130"/>
      <c r="CH70" s="131" t="str">
        <f>IF(Q70=0,"",IF(CG70=0,"",(CG70/Q70)))</f>
        <v/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197</v>
      </c>
      <c r="C71" s="184" t="s">
        <v>58</v>
      </c>
      <c r="D71" s="184"/>
      <c r="E71" s="184" t="s">
        <v>96</v>
      </c>
      <c r="F71" s="184" t="s">
        <v>65</v>
      </c>
      <c r="G71" s="184" t="s">
        <v>93</v>
      </c>
      <c r="H71" s="87"/>
      <c r="I71" s="87"/>
      <c r="J71" s="87"/>
      <c r="K71" s="176"/>
      <c r="L71" s="79">
        <v>11</v>
      </c>
      <c r="M71" s="79">
        <v>11</v>
      </c>
      <c r="N71" s="79">
        <v>4</v>
      </c>
      <c r="O71" s="88">
        <v>4</v>
      </c>
      <c r="P71" s="89">
        <v>0</v>
      </c>
      <c r="Q71" s="90">
        <f>O71+P71</f>
        <v>4</v>
      </c>
      <c r="R71" s="80">
        <f>IFERROR(Q71/N71,"-")</f>
        <v>1</v>
      </c>
      <c r="S71" s="79">
        <v>1</v>
      </c>
      <c r="T71" s="79">
        <v>1</v>
      </c>
      <c r="U71" s="80">
        <f>IFERROR(T71/(Q71),"-")</f>
        <v>0.25</v>
      </c>
      <c r="V71" s="81"/>
      <c r="W71" s="82">
        <v>2</v>
      </c>
      <c r="X71" s="80">
        <f>IF(Q71=0,"-",W71/Q71)</f>
        <v>0.5</v>
      </c>
      <c r="Y71" s="181">
        <v>438000</v>
      </c>
      <c r="Z71" s="182">
        <f>IFERROR(Y71/Q71,"-")</f>
        <v>109500</v>
      </c>
      <c r="AA71" s="182">
        <f>IFERROR(Y71/W71,"-")</f>
        <v>219000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2</v>
      </c>
      <c r="BG71" s="110">
        <f>IF(Q71=0,"",IF(BF71=0,"",(BF71/Q71)))</f>
        <v>0.5</v>
      </c>
      <c r="BH71" s="109">
        <v>1</v>
      </c>
      <c r="BI71" s="111">
        <f>IFERROR(BH71/BF71,"-")</f>
        <v>0.5</v>
      </c>
      <c r="BJ71" s="112">
        <v>423000</v>
      </c>
      <c r="BK71" s="113">
        <f>IFERROR(BJ71/BF71,"-")</f>
        <v>211500</v>
      </c>
      <c r="BL71" s="114"/>
      <c r="BM71" s="114"/>
      <c r="BN71" s="114">
        <v>1</v>
      </c>
      <c r="BO71" s="116">
        <v>2</v>
      </c>
      <c r="BP71" s="117">
        <f>IF(Q71=0,"",IF(BO71=0,"",(BO71/Q71)))</f>
        <v>0.5</v>
      </c>
      <c r="BQ71" s="118">
        <v>1</v>
      </c>
      <c r="BR71" s="119">
        <f>IFERROR(BQ71/BO71,"-")</f>
        <v>0.5</v>
      </c>
      <c r="BS71" s="120">
        <v>15000</v>
      </c>
      <c r="BT71" s="121">
        <f>IFERROR(BS71/BO71,"-")</f>
        <v>7500</v>
      </c>
      <c r="BU71" s="122"/>
      <c r="BV71" s="122">
        <v>1</v>
      </c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2</v>
      </c>
      <c r="CQ71" s="138">
        <v>438000</v>
      </c>
      <c r="CR71" s="138">
        <v>423000</v>
      </c>
      <c r="CS71" s="138"/>
      <c r="CT71" s="139" t="str">
        <f>IF(AND(CR71=0,CS71=0),"",IF(AND(CR71&lt;=100000,CS71&lt;=100000),"",IF(CR71/CQ71&gt;0.7,"男高",IF(CS71/CQ71&gt;0.7,"女高",""))))</f>
        <v>男高</v>
      </c>
    </row>
    <row r="72" spans="1:99">
      <c r="A72" s="78">
        <f>AC72</f>
        <v>1.0666666666667</v>
      </c>
      <c r="B72" s="184" t="s">
        <v>198</v>
      </c>
      <c r="C72" s="184" t="s">
        <v>58</v>
      </c>
      <c r="D72" s="184"/>
      <c r="E72" s="184" t="s">
        <v>96</v>
      </c>
      <c r="F72" s="184" t="s">
        <v>68</v>
      </c>
      <c r="G72" s="184" t="s">
        <v>61</v>
      </c>
      <c r="H72" s="87" t="s">
        <v>110</v>
      </c>
      <c r="I72" s="87" t="s">
        <v>194</v>
      </c>
      <c r="J72" s="186" t="s">
        <v>140</v>
      </c>
      <c r="K72" s="176">
        <v>30000</v>
      </c>
      <c r="L72" s="79">
        <v>4</v>
      </c>
      <c r="M72" s="79">
        <v>0</v>
      </c>
      <c r="N72" s="79">
        <v>32</v>
      </c>
      <c r="O72" s="88">
        <v>2</v>
      </c>
      <c r="P72" s="89">
        <v>0</v>
      </c>
      <c r="Q72" s="90">
        <f>O72+P72</f>
        <v>2</v>
      </c>
      <c r="R72" s="80">
        <f>IFERROR(Q72/N72,"-")</f>
        <v>0.0625</v>
      </c>
      <c r="S72" s="79">
        <v>0</v>
      </c>
      <c r="T72" s="79">
        <v>1</v>
      </c>
      <c r="U72" s="80">
        <f>IFERROR(T72/(Q72),"-")</f>
        <v>0.5</v>
      </c>
      <c r="V72" s="81">
        <f>IFERROR(K72/SUM(Q72:Q73),"-")</f>
        <v>15000</v>
      </c>
      <c r="W72" s="82">
        <v>1</v>
      </c>
      <c r="X72" s="80">
        <f>IF(Q72=0,"-",W72/Q72)</f>
        <v>0.5</v>
      </c>
      <c r="Y72" s="181">
        <v>32000</v>
      </c>
      <c r="Z72" s="182">
        <f>IFERROR(Y72/Q72,"-")</f>
        <v>16000</v>
      </c>
      <c r="AA72" s="182">
        <f>IFERROR(Y72/W72,"-")</f>
        <v>32000</v>
      </c>
      <c r="AB72" s="176">
        <f>SUM(Y72:Y73)-SUM(K72:K73)</f>
        <v>2000</v>
      </c>
      <c r="AC72" s="83">
        <f>SUM(Y72:Y73)/SUM(K72:K73)</f>
        <v>1.0666666666667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0.5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1</v>
      </c>
      <c r="BP72" s="117">
        <f>IF(Q72=0,"",IF(BO72=0,"",(BO72/Q72)))</f>
        <v>0.5</v>
      </c>
      <c r="BQ72" s="118">
        <v>1</v>
      </c>
      <c r="BR72" s="119">
        <f>IFERROR(BQ72/BO72,"-")</f>
        <v>1</v>
      </c>
      <c r="BS72" s="120">
        <v>32000</v>
      </c>
      <c r="BT72" s="121">
        <f>IFERROR(BS72/BO72,"-")</f>
        <v>32000</v>
      </c>
      <c r="BU72" s="122"/>
      <c r="BV72" s="122"/>
      <c r="BW72" s="122">
        <v>1</v>
      </c>
      <c r="BX72" s="123"/>
      <c r="BY72" s="124">
        <f>IF(Q72=0,"",IF(BX72=0,"",(BX72/Q72)))</f>
        <v>0</v>
      </c>
      <c r="BZ72" s="125"/>
      <c r="CA72" s="126" t="str">
        <f>IFERROR(BZ72/BX72,"-")</f>
        <v>-</v>
      </c>
      <c r="CB72" s="127"/>
      <c r="CC72" s="128" t="str">
        <f>IFERROR(CB72/BX72,"-")</f>
        <v>-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1</v>
      </c>
      <c r="CQ72" s="138">
        <v>32000</v>
      </c>
      <c r="CR72" s="138">
        <v>32000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199</v>
      </c>
      <c r="C73" s="184" t="s">
        <v>58</v>
      </c>
      <c r="D73" s="184"/>
      <c r="E73" s="184" t="s">
        <v>96</v>
      </c>
      <c r="F73" s="184" t="s">
        <v>68</v>
      </c>
      <c r="G73" s="184" t="s">
        <v>93</v>
      </c>
      <c r="H73" s="87"/>
      <c r="I73" s="87"/>
      <c r="J73" s="87"/>
      <c r="K73" s="176"/>
      <c r="L73" s="79">
        <v>33</v>
      </c>
      <c r="M73" s="79">
        <v>7</v>
      </c>
      <c r="N73" s="79">
        <v>0</v>
      </c>
      <c r="O73" s="88">
        <v>0</v>
      </c>
      <c r="P73" s="89">
        <v>0</v>
      </c>
      <c r="Q73" s="90">
        <f>O73+P73</f>
        <v>0</v>
      </c>
      <c r="R73" s="80" t="str">
        <f>IFERROR(Q73/N73,"-")</f>
        <v>-</v>
      </c>
      <c r="S73" s="79">
        <v>0</v>
      </c>
      <c r="T73" s="79">
        <v>0</v>
      </c>
      <c r="U73" s="80" t="str">
        <f>IFERROR(T73/(Q73),"-")</f>
        <v>-</v>
      </c>
      <c r="V73" s="81"/>
      <c r="W73" s="82">
        <v>0</v>
      </c>
      <c r="X73" s="80" t="str">
        <f>IF(Q73=0,"-",W73/Q73)</f>
        <v>-</v>
      </c>
      <c r="Y73" s="181">
        <v>0</v>
      </c>
      <c r="Z73" s="182" t="str">
        <f>IFERROR(Y73/Q73,"-")</f>
        <v>-</v>
      </c>
      <c r="AA73" s="182" t="str">
        <f>IFERROR(Y73/W73,"-")</f>
        <v>-</v>
      </c>
      <c r="AB73" s="176"/>
      <c r="AC73" s="83"/>
      <c r="AD73" s="77"/>
      <c r="AE73" s="91"/>
      <c r="AF73" s="92" t="str">
        <f>IF(Q73=0,"",IF(AE73=0,"",(AE73/Q73)))</f>
        <v/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 t="str">
        <f>IF(Q73=0,"",IF(AN73=0,"",(AN73/Q73)))</f>
        <v/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 t="str">
        <f>IF(Q73=0,"",IF(AW73=0,"",(AW73/Q73)))</f>
        <v/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/>
      <c r="BG73" s="110" t="str">
        <f>IF(Q73=0,"",IF(BF73=0,"",(BF73/Q73)))</f>
        <v/>
      </c>
      <c r="BH73" s="109"/>
      <c r="BI73" s="111" t="str">
        <f>IFERROR(BH73/BF73,"-")</f>
        <v>-</v>
      </c>
      <c r="BJ73" s="112"/>
      <c r="BK73" s="113" t="str">
        <f>IFERROR(BJ73/BF73,"-")</f>
        <v>-</v>
      </c>
      <c r="BL73" s="114"/>
      <c r="BM73" s="114"/>
      <c r="BN73" s="114"/>
      <c r="BO73" s="116"/>
      <c r="BP73" s="117" t="str">
        <f>IF(Q73=0,"",IF(BO73=0,"",(BO73/Q73)))</f>
        <v/>
      </c>
      <c r="BQ73" s="118"/>
      <c r="BR73" s="119" t="str">
        <f>IFERROR(BQ73/BO73,"-")</f>
        <v>-</v>
      </c>
      <c r="BS73" s="120"/>
      <c r="BT73" s="121" t="str">
        <f>IFERROR(BS73/BO73,"-")</f>
        <v>-</v>
      </c>
      <c r="BU73" s="122"/>
      <c r="BV73" s="122"/>
      <c r="BW73" s="122"/>
      <c r="BX73" s="123"/>
      <c r="BY73" s="124" t="str">
        <f>IF(Q73=0,"",IF(BX73=0,"",(BX73/Q73)))</f>
        <v/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 t="str">
        <f>IF(Q73=0,"",IF(CG73=0,"",(CG73/Q73)))</f>
        <v/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0</v>
      </c>
      <c r="B74" s="184" t="s">
        <v>200</v>
      </c>
      <c r="C74" s="184" t="s">
        <v>58</v>
      </c>
      <c r="D74" s="184"/>
      <c r="E74" s="184" t="s">
        <v>96</v>
      </c>
      <c r="F74" s="184" t="s">
        <v>71</v>
      </c>
      <c r="G74" s="184" t="s">
        <v>61</v>
      </c>
      <c r="H74" s="87" t="s">
        <v>110</v>
      </c>
      <c r="I74" s="87" t="s">
        <v>194</v>
      </c>
      <c r="J74" s="185" t="s">
        <v>171</v>
      </c>
      <c r="K74" s="176">
        <v>30000</v>
      </c>
      <c r="L74" s="79">
        <v>4</v>
      </c>
      <c r="M74" s="79">
        <v>0</v>
      </c>
      <c r="N74" s="79">
        <v>32</v>
      </c>
      <c r="O74" s="88">
        <v>0</v>
      </c>
      <c r="P74" s="89">
        <v>0</v>
      </c>
      <c r="Q74" s="90">
        <f>O74+P74</f>
        <v>0</v>
      </c>
      <c r="R74" s="80">
        <f>IFERROR(Q74/N74,"-")</f>
        <v>0</v>
      </c>
      <c r="S74" s="79">
        <v>0</v>
      </c>
      <c r="T74" s="79">
        <v>0</v>
      </c>
      <c r="U74" s="80" t="str">
        <f>IFERROR(T74/(Q74),"-")</f>
        <v>-</v>
      </c>
      <c r="V74" s="81" t="str">
        <f>IFERROR(K74/SUM(Q74:Q75),"-")</f>
        <v>-</v>
      </c>
      <c r="W74" s="82">
        <v>0</v>
      </c>
      <c r="X74" s="80" t="str">
        <f>IF(Q74=0,"-",W74/Q74)</f>
        <v>-</v>
      </c>
      <c r="Y74" s="181">
        <v>0</v>
      </c>
      <c r="Z74" s="182" t="str">
        <f>IFERROR(Y74/Q74,"-")</f>
        <v>-</v>
      </c>
      <c r="AA74" s="182" t="str">
        <f>IFERROR(Y74/W74,"-")</f>
        <v>-</v>
      </c>
      <c r="AB74" s="176">
        <f>SUM(Y74:Y75)-SUM(K74:K75)</f>
        <v>-30000</v>
      </c>
      <c r="AC74" s="83">
        <f>SUM(Y74:Y75)/SUM(K74:K75)</f>
        <v>0</v>
      </c>
      <c r="AD74" s="77"/>
      <c r="AE74" s="91"/>
      <c r="AF74" s="92" t="str">
        <f>IF(Q74=0,"",IF(AE74=0,"",(AE74/Q74)))</f>
        <v/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 t="str">
        <f>IF(Q74=0,"",IF(AN74=0,"",(AN74/Q74)))</f>
        <v/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 t="str">
        <f>IF(Q74=0,"",IF(AW74=0,"",(AW74/Q74)))</f>
        <v/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 t="str">
        <f>IF(Q74=0,"",IF(BF74=0,"",(BF74/Q74)))</f>
        <v/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/>
      <c r="BP74" s="117" t="str">
        <f>IF(Q74=0,"",IF(BO74=0,"",(BO74/Q74)))</f>
        <v/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/>
      <c r="BY74" s="124" t="str">
        <f>IF(Q74=0,"",IF(BX74=0,"",(BX74/Q74)))</f>
        <v/>
      </c>
      <c r="BZ74" s="125"/>
      <c r="CA74" s="126" t="str">
        <f>IFERROR(BZ74/BX74,"-")</f>
        <v>-</v>
      </c>
      <c r="CB74" s="127"/>
      <c r="CC74" s="128" t="str">
        <f>IFERROR(CB74/BX74,"-")</f>
        <v>-</v>
      </c>
      <c r="CD74" s="129"/>
      <c r="CE74" s="129"/>
      <c r="CF74" s="129"/>
      <c r="CG74" s="130"/>
      <c r="CH74" s="131" t="str">
        <f>IF(Q74=0,"",IF(CG74=0,"",(CG74/Q74)))</f>
        <v/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201</v>
      </c>
      <c r="C75" s="184" t="s">
        <v>58</v>
      </c>
      <c r="D75" s="184"/>
      <c r="E75" s="184" t="s">
        <v>96</v>
      </c>
      <c r="F75" s="184" t="s">
        <v>71</v>
      </c>
      <c r="G75" s="184" t="s">
        <v>93</v>
      </c>
      <c r="H75" s="87"/>
      <c r="I75" s="87"/>
      <c r="J75" s="87"/>
      <c r="K75" s="176"/>
      <c r="L75" s="79">
        <v>4</v>
      </c>
      <c r="M75" s="79">
        <v>4</v>
      </c>
      <c r="N75" s="79">
        <v>0</v>
      </c>
      <c r="O75" s="88">
        <v>0</v>
      </c>
      <c r="P75" s="89">
        <v>0</v>
      </c>
      <c r="Q75" s="90">
        <f>O75+P75</f>
        <v>0</v>
      </c>
      <c r="R75" s="80" t="str">
        <f>IFERROR(Q75/N75,"-")</f>
        <v>-</v>
      </c>
      <c r="S75" s="79">
        <v>0</v>
      </c>
      <c r="T75" s="79">
        <v>0</v>
      </c>
      <c r="U75" s="80" t="str">
        <f>IFERROR(T75/(Q75),"-")</f>
        <v>-</v>
      </c>
      <c r="V75" s="81"/>
      <c r="W75" s="82">
        <v>0</v>
      </c>
      <c r="X75" s="80" t="str">
        <f>IF(Q75=0,"-",W75/Q75)</f>
        <v>-</v>
      </c>
      <c r="Y75" s="181">
        <v>0</v>
      </c>
      <c r="Z75" s="182" t="str">
        <f>IFERROR(Y75/Q75,"-")</f>
        <v>-</v>
      </c>
      <c r="AA75" s="182" t="str">
        <f>IFERROR(Y75/W75,"-")</f>
        <v>-</v>
      </c>
      <c r="AB75" s="176"/>
      <c r="AC75" s="83"/>
      <c r="AD75" s="77"/>
      <c r="AE75" s="91"/>
      <c r="AF75" s="92" t="str">
        <f>IF(Q75=0,"",IF(AE75=0,"",(AE75/Q75)))</f>
        <v/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 t="str">
        <f>IF(Q75=0,"",IF(AN75=0,"",(AN75/Q75)))</f>
        <v/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 t="str">
        <f>IF(Q75=0,"",IF(AW75=0,"",(AW75/Q75)))</f>
        <v/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 t="str">
        <f>IF(Q75=0,"",IF(BF75=0,"",(BF75/Q75)))</f>
        <v/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/>
      <c r="BP75" s="117" t="str">
        <f>IF(Q75=0,"",IF(BO75=0,"",(BO75/Q75)))</f>
        <v/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/>
      <c r="BY75" s="124" t="str">
        <f>IF(Q75=0,"",IF(BX75=0,"",(BX75/Q75)))</f>
        <v/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 t="str">
        <f>IF(Q75=0,"",IF(CG75=0,"",(CG75/Q75)))</f>
        <v/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0</v>
      </c>
      <c r="B76" s="184" t="s">
        <v>202</v>
      </c>
      <c r="C76" s="184" t="s">
        <v>58</v>
      </c>
      <c r="D76" s="184"/>
      <c r="E76" s="184" t="s">
        <v>96</v>
      </c>
      <c r="F76" s="184" t="s">
        <v>60</v>
      </c>
      <c r="G76" s="184" t="s">
        <v>61</v>
      </c>
      <c r="H76" s="87" t="s">
        <v>110</v>
      </c>
      <c r="I76" s="87" t="s">
        <v>194</v>
      </c>
      <c r="J76" s="186" t="s">
        <v>161</v>
      </c>
      <c r="K76" s="176">
        <v>30000</v>
      </c>
      <c r="L76" s="79">
        <v>4</v>
      </c>
      <c r="M76" s="79">
        <v>0</v>
      </c>
      <c r="N76" s="79">
        <v>28</v>
      </c>
      <c r="O76" s="88">
        <v>1</v>
      </c>
      <c r="P76" s="89">
        <v>0</v>
      </c>
      <c r="Q76" s="90">
        <f>O76+P76</f>
        <v>1</v>
      </c>
      <c r="R76" s="80">
        <f>IFERROR(Q76/N76,"-")</f>
        <v>0.035714285714286</v>
      </c>
      <c r="S76" s="79">
        <v>0</v>
      </c>
      <c r="T76" s="79">
        <v>0</v>
      </c>
      <c r="U76" s="80">
        <f>IFERROR(T76/(Q76),"-")</f>
        <v>0</v>
      </c>
      <c r="V76" s="81">
        <f>IFERROR(K76/SUM(Q76:Q77),"-")</f>
        <v>15000</v>
      </c>
      <c r="W76" s="82">
        <v>0</v>
      </c>
      <c r="X76" s="80">
        <f>IF(Q76=0,"-",W76/Q76)</f>
        <v>0</v>
      </c>
      <c r="Y76" s="181">
        <v>0</v>
      </c>
      <c r="Z76" s="182">
        <f>IFERROR(Y76/Q76,"-")</f>
        <v>0</v>
      </c>
      <c r="AA76" s="182" t="str">
        <f>IFERROR(Y76/W76,"-")</f>
        <v>-</v>
      </c>
      <c r="AB76" s="176">
        <f>SUM(Y76:Y77)-SUM(K76:K77)</f>
        <v>-30000</v>
      </c>
      <c r="AC76" s="83">
        <f>SUM(Y76:Y77)/SUM(K76:K77)</f>
        <v>0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>
        <f>IF(Q76=0,"",IF(BF76=0,"",(BF76/Q76)))</f>
        <v>0</v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>
        <v>1</v>
      </c>
      <c r="BP76" s="117">
        <f>IF(Q76=0,"",IF(BO76=0,"",(BO76/Q76)))</f>
        <v>1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/>
      <c r="BY76" s="124">
        <f>IF(Q76=0,"",IF(BX76=0,"",(BX76/Q76)))</f>
        <v>0</v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203</v>
      </c>
      <c r="C77" s="184" t="s">
        <v>58</v>
      </c>
      <c r="D77" s="184"/>
      <c r="E77" s="184" t="s">
        <v>96</v>
      </c>
      <c r="F77" s="184" t="s">
        <v>60</v>
      </c>
      <c r="G77" s="184" t="s">
        <v>93</v>
      </c>
      <c r="H77" s="87"/>
      <c r="I77" s="87"/>
      <c r="J77" s="87"/>
      <c r="K77" s="176"/>
      <c r="L77" s="79">
        <v>34</v>
      </c>
      <c r="M77" s="79">
        <v>8</v>
      </c>
      <c r="N77" s="79">
        <v>0</v>
      </c>
      <c r="O77" s="88">
        <v>1</v>
      </c>
      <c r="P77" s="89">
        <v>0</v>
      </c>
      <c r="Q77" s="90">
        <f>O77+P77</f>
        <v>1</v>
      </c>
      <c r="R77" s="80" t="str">
        <f>IFERROR(Q77/N77,"-")</f>
        <v>-</v>
      </c>
      <c r="S77" s="79">
        <v>0</v>
      </c>
      <c r="T77" s="79">
        <v>0</v>
      </c>
      <c r="U77" s="80">
        <f>IFERROR(T77/(Q77),"-")</f>
        <v>0</v>
      </c>
      <c r="V77" s="81"/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1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0</v>
      </c>
      <c r="B78" s="184" t="s">
        <v>204</v>
      </c>
      <c r="C78" s="184" t="s">
        <v>58</v>
      </c>
      <c r="D78" s="184"/>
      <c r="E78" s="184" t="s">
        <v>96</v>
      </c>
      <c r="F78" s="184" t="s">
        <v>65</v>
      </c>
      <c r="G78" s="184" t="s">
        <v>61</v>
      </c>
      <c r="H78" s="87" t="s">
        <v>110</v>
      </c>
      <c r="I78" s="87" t="s">
        <v>194</v>
      </c>
      <c r="J78" s="185" t="s">
        <v>117</v>
      </c>
      <c r="K78" s="176">
        <v>30000</v>
      </c>
      <c r="L78" s="79">
        <v>1</v>
      </c>
      <c r="M78" s="79">
        <v>0</v>
      </c>
      <c r="N78" s="79">
        <v>23</v>
      </c>
      <c r="O78" s="88">
        <v>0</v>
      </c>
      <c r="P78" s="89">
        <v>0</v>
      </c>
      <c r="Q78" s="90">
        <f>O78+P78</f>
        <v>0</v>
      </c>
      <c r="R78" s="80">
        <f>IFERROR(Q78/N78,"-")</f>
        <v>0</v>
      </c>
      <c r="S78" s="79">
        <v>0</v>
      </c>
      <c r="T78" s="79">
        <v>0</v>
      </c>
      <c r="U78" s="80" t="str">
        <f>IFERROR(T78/(Q78),"-")</f>
        <v>-</v>
      </c>
      <c r="V78" s="81">
        <f>IFERROR(K78/SUM(Q78:Q79),"-")</f>
        <v>30000</v>
      </c>
      <c r="W78" s="82">
        <v>0</v>
      </c>
      <c r="X78" s="80" t="str">
        <f>IF(Q78=0,"-",W78/Q78)</f>
        <v>-</v>
      </c>
      <c r="Y78" s="181">
        <v>0</v>
      </c>
      <c r="Z78" s="182" t="str">
        <f>IFERROR(Y78/Q78,"-")</f>
        <v>-</v>
      </c>
      <c r="AA78" s="182" t="str">
        <f>IFERROR(Y78/W78,"-")</f>
        <v>-</v>
      </c>
      <c r="AB78" s="176">
        <f>SUM(Y78:Y79)-SUM(K78:K79)</f>
        <v>-30000</v>
      </c>
      <c r="AC78" s="83">
        <f>SUM(Y78:Y79)/SUM(K78:K79)</f>
        <v>0</v>
      </c>
      <c r="AD78" s="77"/>
      <c r="AE78" s="91"/>
      <c r="AF78" s="92" t="str">
        <f>IF(Q78=0,"",IF(AE78=0,"",(AE78/Q78)))</f>
        <v/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/>
      <c r="AO78" s="98" t="str">
        <f>IF(Q78=0,"",IF(AN78=0,"",(AN78/Q78)))</f>
        <v/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 t="str">
        <f>IF(Q78=0,"",IF(AW78=0,"",(AW78/Q78)))</f>
        <v/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 t="str">
        <f>IF(Q78=0,"",IF(BF78=0,"",(BF78/Q78)))</f>
        <v/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/>
      <c r="BP78" s="117" t="str">
        <f>IF(Q78=0,"",IF(BO78=0,"",(BO78/Q78)))</f>
        <v/>
      </c>
      <c r="BQ78" s="118"/>
      <c r="BR78" s="119" t="str">
        <f>IFERROR(BQ78/BO78,"-")</f>
        <v>-</v>
      </c>
      <c r="BS78" s="120"/>
      <c r="BT78" s="121" t="str">
        <f>IFERROR(BS78/BO78,"-")</f>
        <v>-</v>
      </c>
      <c r="BU78" s="122"/>
      <c r="BV78" s="122"/>
      <c r="BW78" s="122"/>
      <c r="BX78" s="123"/>
      <c r="BY78" s="124" t="str">
        <f>IF(Q78=0,"",IF(BX78=0,"",(BX78/Q78)))</f>
        <v/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 t="str">
        <f>IF(Q78=0,"",IF(CG78=0,"",(CG78/Q78)))</f>
        <v/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205</v>
      </c>
      <c r="C79" s="184" t="s">
        <v>58</v>
      </c>
      <c r="D79" s="184"/>
      <c r="E79" s="184" t="s">
        <v>96</v>
      </c>
      <c r="F79" s="184" t="s">
        <v>65</v>
      </c>
      <c r="G79" s="184" t="s">
        <v>93</v>
      </c>
      <c r="H79" s="87"/>
      <c r="I79" s="87"/>
      <c r="J79" s="87"/>
      <c r="K79" s="176"/>
      <c r="L79" s="79">
        <v>9</v>
      </c>
      <c r="M79" s="79">
        <v>7</v>
      </c>
      <c r="N79" s="79">
        <v>1</v>
      </c>
      <c r="O79" s="88">
        <v>1</v>
      </c>
      <c r="P79" s="89">
        <v>0</v>
      </c>
      <c r="Q79" s="90">
        <f>O79+P79</f>
        <v>1</v>
      </c>
      <c r="R79" s="80">
        <f>IFERROR(Q79/N79,"-")</f>
        <v>1</v>
      </c>
      <c r="S79" s="79">
        <v>0</v>
      </c>
      <c r="T79" s="79">
        <v>0</v>
      </c>
      <c r="U79" s="80">
        <f>IFERROR(T79/(Q79),"-")</f>
        <v>0</v>
      </c>
      <c r="V79" s="81"/>
      <c r="W79" s="82">
        <v>0</v>
      </c>
      <c r="X79" s="80">
        <f>IF(Q79=0,"-",W79/Q79)</f>
        <v>0</v>
      </c>
      <c r="Y79" s="181">
        <v>0</v>
      </c>
      <c r="Z79" s="182">
        <f>IFERROR(Y79/Q79,"-")</f>
        <v>0</v>
      </c>
      <c r="AA79" s="182" t="str">
        <f>IFERROR(Y79/W79,"-")</f>
        <v>-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>
        <f>IF(Q79=0,"",IF(BF79=0,"",(BF79/Q79)))</f>
        <v>0</v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/>
      <c r="BP79" s="117">
        <f>IF(Q79=0,"",IF(BO79=0,"",(BO79/Q79)))</f>
        <v>0</v>
      </c>
      <c r="BQ79" s="118"/>
      <c r="BR79" s="119" t="str">
        <f>IFERROR(BQ79/BO79,"-")</f>
        <v>-</v>
      </c>
      <c r="BS79" s="120"/>
      <c r="BT79" s="121" t="str">
        <f>IFERROR(BS79/BO79,"-")</f>
        <v>-</v>
      </c>
      <c r="BU79" s="122"/>
      <c r="BV79" s="122"/>
      <c r="BW79" s="122"/>
      <c r="BX79" s="123">
        <v>1</v>
      </c>
      <c r="BY79" s="124">
        <f>IF(Q79=0,"",IF(BX79=0,"",(BX79/Q79)))</f>
        <v>1</v>
      </c>
      <c r="BZ79" s="125"/>
      <c r="CA79" s="126">
        <f>IFERROR(BZ79/BX79,"-")</f>
        <v>0</v>
      </c>
      <c r="CB79" s="127"/>
      <c r="CC79" s="128">
        <f>IFERROR(CB79/BX79,"-")</f>
        <v>0</v>
      </c>
      <c r="CD79" s="129"/>
      <c r="CE79" s="129"/>
      <c r="CF79" s="129"/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0.26666666666667</v>
      </c>
      <c r="B80" s="184" t="s">
        <v>206</v>
      </c>
      <c r="C80" s="184" t="s">
        <v>58</v>
      </c>
      <c r="D80" s="184"/>
      <c r="E80" s="184" t="s">
        <v>96</v>
      </c>
      <c r="F80" s="184" t="s">
        <v>68</v>
      </c>
      <c r="G80" s="184" t="s">
        <v>61</v>
      </c>
      <c r="H80" s="87" t="s">
        <v>110</v>
      </c>
      <c r="I80" s="87" t="s">
        <v>194</v>
      </c>
      <c r="J80" s="186" t="s">
        <v>134</v>
      </c>
      <c r="K80" s="176">
        <v>30000</v>
      </c>
      <c r="L80" s="79">
        <v>1</v>
      </c>
      <c r="M80" s="79">
        <v>0</v>
      </c>
      <c r="N80" s="79">
        <v>16</v>
      </c>
      <c r="O80" s="88">
        <v>1</v>
      </c>
      <c r="P80" s="89">
        <v>0</v>
      </c>
      <c r="Q80" s="90">
        <f>O80+P80</f>
        <v>1</v>
      </c>
      <c r="R80" s="80">
        <f>IFERROR(Q80/N80,"-")</f>
        <v>0.0625</v>
      </c>
      <c r="S80" s="79">
        <v>0</v>
      </c>
      <c r="T80" s="79">
        <v>1</v>
      </c>
      <c r="U80" s="80">
        <f>IFERROR(T80/(Q80),"-")</f>
        <v>1</v>
      </c>
      <c r="V80" s="81">
        <f>IFERROR(K80/SUM(Q80:Q81),"-")</f>
        <v>10000</v>
      </c>
      <c r="W80" s="82">
        <v>1</v>
      </c>
      <c r="X80" s="80">
        <f>IF(Q80=0,"-",W80/Q80)</f>
        <v>1</v>
      </c>
      <c r="Y80" s="181">
        <v>8000</v>
      </c>
      <c r="Z80" s="182">
        <f>IFERROR(Y80/Q80,"-")</f>
        <v>8000</v>
      </c>
      <c r="AA80" s="182">
        <f>IFERROR(Y80/W80,"-")</f>
        <v>8000</v>
      </c>
      <c r="AB80" s="176">
        <f>SUM(Y80:Y81)-SUM(K80:K81)</f>
        <v>-22000</v>
      </c>
      <c r="AC80" s="83">
        <f>SUM(Y80:Y81)/SUM(K80:K81)</f>
        <v>0.26666666666667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>
        <v>1</v>
      </c>
      <c r="AO80" s="98">
        <f>IF(Q80=0,"",IF(AN80=0,"",(AN80/Q80)))</f>
        <v>1</v>
      </c>
      <c r="AP80" s="97">
        <v>1</v>
      </c>
      <c r="AQ80" s="99">
        <f>IFERROR(AP80/AN80,"-")</f>
        <v>1</v>
      </c>
      <c r="AR80" s="100">
        <v>8000</v>
      </c>
      <c r="AS80" s="101">
        <f>IFERROR(AR80/AN80,"-")</f>
        <v>8000</v>
      </c>
      <c r="AT80" s="102"/>
      <c r="AU80" s="102">
        <v>1</v>
      </c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/>
      <c r="BG80" s="110">
        <f>IF(Q80=0,"",IF(BF80=0,"",(BF80/Q80)))</f>
        <v>0</v>
      </c>
      <c r="BH80" s="109"/>
      <c r="BI80" s="111" t="str">
        <f>IFERROR(BH80/BF80,"-")</f>
        <v>-</v>
      </c>
      <c r="BJ80" s="112"/>
      <c r="BK80" s="113" t="str">
        <f>IFERROR(BJ80/BF80,"-")</f>
        <v>-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1</v>
      </c>
      <c r="CQ80" s="138">
        <v>8000</v>
      </c>
      <c r="CR80" s="138">
        <v>8000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207</v>
      </c>
      <c r="C81" s="184" t="s">
        <v>58</v>
      </c>
      <c r="D81" s="184"/>
      <c r="E81" s="184" t="s">
        <v>96</v>
      </c>
      <c r="F81" s="184" t="s">
        <v>68</v>
      </c>
      <c r="G81" s="184" t="s">
        <v>93</v>
      </c>
      <c r="H81" s="87"/>
      <c r="I81" s="87"/>
      <c r="J81" s="87"/>
      <c r="K81" s="176"/>
      <c r="L81" s="79">
        <v>37</v>
      </c>
      <c r="M81" s="79">
        <v>8</v>
      </c>
      <c r="N81" s="79">
        <v>4</v>
      </c>
      <c r="O81" s="88">
        <v>2</v>
      </c>
      <c r="P81" s="89">
        <v>0</v>
      </c>
      <c r="Q81" s="90">
        <f>O81+P81</f>
        <v>2</v>
      </c>
      <c r="R81" s="80">
        <f>IFERROR(Q81/N81,"-")</f>
        <v>0.5</v>
      </c>
      <c r="S81" s="79">
        <v>0</v>
      </c>
      <c r="T81" s="79">
        <v>0</v>
      </c>
      <c r="U81" s="80">
        <f>IFERROR(T81/(Q81),"-")</f>
        <v>0</v>
      </c>
      <c r="V81" s="81"/>
      <c r="W81" s="82">
        <v>0</v>
      </c>
      <c r="X81" s="80">
        <f>IF(Q81=0,"-",W81/Q81)</f>
        <v>0</v>
      </c>
      <c r="Y81" s="181">
        <v>0</v>
      </c>
      <c r="Z81" s="182">
        <f>IFERROR(Y81/Q81,"-")</f>
        <v>0</v>
      </c>
      <c r="AA81" s="182" t="str">
        <f>IFERROR(Y81/W81,"-")</f>
        <v>-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1</v>
      </c>
      <c r="BG81" s="110">
        <f>IF(Q81=0,"",IF(BF81=0,"",(BF81/Q81)))</f>
        <v>0.5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/>
      <c r="BP81" s="117">
        <f>IF(Q81=0,"",IF(BO81=0,"",(BO81/Q81)))</f>
        <v>0</v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>
        <v>1</v>
      </c>
      <c r="BY81" s="124">
        <f>IF(Q81=0,"",IF(BX81=0,"",(BX81/Q81)))</f>
        <v>0.5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/>
      <c r="CH81" s="131">
        <f>IF(Q81=0,"",IF(CG81=0,"",(CG81/Q81)))</f>
        <v>0</v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>
        <f>AC82</f>
        <v>0</v>
      </c>
      <c r="B82" s="184" t="s">
        <v>208</v>
      </c>
      <c r="C82" s="184" t="s">
        <v>58</v>
      </c>
      <c r="D82" s="184"/>
      <c r="E82" s="184" t="s">
        <v>96</v>
      </c>
      <c r="F82" s="184" t="s">
        <v>71</v>
      </c>
      <c r="G82" s="184" t="s">
        <v>61</v>
      </c>
      <c r="H82" s="87" t="s">
        <v>110</v>
      </c>
      <c r="I82" s="87" t="s">
        <v>194</v>
      </c>
      <c r="J82" s="185" t="s">
        <v>209</v>
      </c>
      <c r="K82" s="176">
        <v>30000</v>
      </c>
      <c r="L82" s="79">
        <v>5</v>
      </c>
      <c r="M82" s="79">
        <v>0</v>
      </c>
      <c r="N82" s="79">
        <v>24</v>
      </c>
      <c r="O82" s="88">
        <v>1</v>
      </c>
      <c r="P82" s="89">
        <v>0</v>
      </c>
      <c r="Q82" s="90">
        <f>O82+P82</f>
        <v>1</v>
      </c>
      <c r="R82" s="80">
        <f>IFERROR(Q82/N82,"-")</f>
        <v>0.041666666666667</v>
      </c>
      <c r="S82" s="79">
        <v>0</v>
      </c>
      <c r="T82" s="79">
        <v>1</v>
      </c>
      <c r="U82" s="80">
        <f>IFERROR(T82/(Q82),"-")</f>
        <v>1</v>
      </c>
      <c r="V82" s="81">
        <f>IFERROR(K82/SUM(Q82:Q83),"-")</f>
        <v>7500</v>
      </c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>
        <f>SUM(Y82:Y83)-SUM(K82:K83)</f>
        <v>-30000</v>
      </c>
      <c r="AC82" s="83">
        <f>SUM(Y82:Y83)/SUM(K82:K83)</f>
        <v>0</v>
      </c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/>
      <c r="AO82" s="98">
        <f>IF(Q82=0,"",IF(AN82=0,"",(AN82/Q82)))</f>
        <v>0</v>
      </c>
      <c r="AP82" s="97"/>
      <c r="AQ82" s="99" t="str">
        <f>IFERROR(AP82/AN82,"-")</f>
        <v>-</v>
      </c>
      <c r="AR82" s="100"/>
      <c r="AS82" s="101" t="str">
        <f>IFERROR(AR82/AN82,"-")</f>
        <v>-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1</v>
      </c>
      <c r="BP82" s="117">
        <f>IF(Q82=0,"",IF(BO82=0,"",(BO82/Q82)))</f>
        <v>1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210</v>
      </c>
      <c r="C83" s="184" t="s">
        <v>58</v>
      </c>
      <c r="D83" s="184"/>
      <c r="E83" s="184" t="s">
        <v>96</v>
      </c>
      <c r="F83" s="184" t="s">
        <v>71</v>
      </c>
      <c r="G83" s="184" t="s">
        <v>93</v>
      </c>
      <c r="H83" s="87"/>
      <c r="I83" s="87"/>
      <c r="J83" s="87"/>
      <c r="K83" s="176"/>
      <c r="L83" s="79">
        <v>9</v>
      </c>
      <c r="M83" s="79">
        <v>7</v>
      </c>
      <c r="N83" s="79">
        <v>7</v>
      </c>
      <c r="O83" s="88">
        <v>3</v>
      </c>
      <c r="P83" s="89">
        <v>0</v>
      </c>
      <c r="Q83" s="90">
        <f>O83+P83</f>
        <v>3</v>
      </c>
      <c r="R83" s="80">
        <f>IFERROR(Q83/N83,"-")</f>
        <v>0.42857142857143</v>
      </c>
      <c r="S83" s="79">
        <v>0</v>
      </c>
      <c r="T83" s="79">
        <v>0</v>
      </c>
      <c r="U83" s="80">
        <f>IFERROR(T83/(Q83),"-")</f>
        <v>0</v>
      </c>
      <c r="V83" s="81"/>
      <c r="W83" s="82">
        <v>0</v>
      </c>
      <c r="X83" s="80">
        <f>IF(Q83=0,"-",W83/Q83)</f>
        <v>0</v>
      </c>
      <c r="Y83" s="181">
        <v>0</v>
      </c>
      <c r="Z83" s="182">
        <f>IFERROR(Y83/Q83,"-")</f>
        <v>0</v>
      </c>
      <c r="AA83" s="182" t="str">
        <f>IFERROR(Y83/W83,"-")</f>
        <v>-</v>
      </c>
      <c r="AB83" s="176"/>
      <c r="AC83" s="83"/>
      <c r="AD83" s="77"/>
      <c r="AE83" s="91"/>
      <c r="AF83" s="92">
        <f>IF(Q83=0,"",IF(AE83=0,"",(AE83/Q83)))</f>
        <v>0</v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>
        <f>IF(Q83=0,"",IF(AN83=0,"",(AN83/Q83)))</f>
        <v>0</v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>
        <f>IF(Q83=0,"",IF(AW83=0,"",(AW83/Q83)))</f>
        <v>0</v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>
        <v>2</v>
      </c>
      <c r="BG83" s="110">
        <f>IF(Q83=0,"",IF(BF83=0,"",(BF83/Q83)))</f>
        <v>0.66666666666667</v>
      </c>
      <c r="BH83" s="109"/>
      <c r="BI83" s="111">
        <f>IFERROR(BH83/BF83,"-")</f>
        <v>0</v>
      </c>
      <c r="BJ83" s="112"/>
      <c r="BK83" s="113">
        <f>IFERROR(BJ83/BF83,"-")</f>
        <v>0</v>
      </c>
      <c r="BL83" s="114"/>
      <c r="BM83" s="114"/>
      <c r="BN83" s="114"/>
      <c r="BO83" s="116"/>
      <c r="BP83" s="117">
        <f>IF(Q83=0,"",IF(BO83=0,"",(BO83/Q83)))</f>
        <v>0</v>
      </c>
      <c r="BQ83" s="118"/>
      <c r="BR83" s="119" t="str">
        <f>IFERROR(BQ83/BO83,"-")</f>
        <v>-</v>
      </c>
      <c r="BS83" s="120"/>
      <c r="BT83" s="121" t="str">
        <f>IFERROR(BS83/BO83,"-")</f>
        <v>-</v>
      </c>
      <c r="BU83" s="122"/>
      <c r="BV83" s="122"/>
      <c r="BW83" s="122"/>
      <c r="BX83" s="123">
        <v>1</v>
      </c>
      <c r="BY83" s="124">
        <f>IF(Q83=0,"",IF(BX83=0,"",(BX83/Q83)))</f>
        <v>0.33333333333333</v>
      </c>
      <c r="BZ83" s="125"/>
      <c r="CA83" s="126">
        <f>IFERROR(BZ83/BX83,"-")</f>
        <v>0</v>
      </c>
      <c r="CB83" s="127"/>
      <c r="CC83" s="128">
        <f>IFERROR(CB83/BX83,"-")</f>
        <v>0</v>
      </c>
      <c r="CD83" s="129"/>
      <c r="CE83" s="129"/>
      <c r="CF83" s="129"/>
      <c r="CG83" s="130"/>
      <c r="CH83" s="131">
        <f>IF(Q83=0,"",IF(CG83=0,"",(CG83/Q83)))</f>
        <v>0</v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>
        <f>AC84</f>
        <v>0.104</v>
      </c>
      <c r="B84" s="184" t="s">
        <v>211</v>
      </c>
      <c r="C84" s="184" t="s">
        <v>58</v>
      </c>
      <c r="D84" s="184"/>
      <c r="E84" s="184" t="s">
        <v>176</v>
      </c>
      <c r="F84" s="184" t="s">
        <v>177</v>
      </c>
      <c r="G84" s="184" t="s">
        <v>61</v>
      </c>
      <c r="H84" s="87" t="s">
        <v>164</v>
      </c>
      <c r="I84" s="87" t="s">
        <v>212</v>
      </c>
      <c r="J84" s="186" t="s">
        <v>122</v>
      </c>
      <c r="K84" s="176">
        <v>125000</v>
      </c>
      <c r="L84" s="79">
        <v>3</v>
      </c>
      <c r="M84" s="79">
        <v>0</v>
      </c>
      <c r="N84" s="79">
        <v>33</v>
      </c>
      <c r="O84" s="88">
        <v>1</v>
      </c>
      <c r="P84" s="89">
        <v>0</v>
      </c>
      <c r="Q84" s="90">
        <f>O84+P84</f>
        <v>1</v>
      </c>
      <c r="R84" s="80">
        <f>IFERROR(Q84/N84,"-")</f>
        <v>0.03030303030303</v>
      </c>
      <c r="S84" s="79">
        <v>0</v>
      </c>
      <c r="T84" s="79">
        <v>0</v>
      </c>
      <c r="U84" s="80">
        <f>IFERROR(T84/(Q84),"-")</f>
        <v>0</v>
      </c>
      <c r="V84" s="81">
        <f>IFERROR(K84/SUM(Q84:Q89),"-")</f>
        <v>7352.9411764706</v>
      </c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>
        <f>SUM(Y84:Y89)-SUM(K84:K89)</f>
        <v>-112000</v>
      </c>
      <c r="AC84" s="83">
        <f>SUM(Y84:Y89)/SUM(K84:K89)</f>
        <v>0.104</v>
      </c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/>
      <c r="BG84" s="110">
        <f>IF(Q84=0,"",IF(BF84=0,"",(BF84/Q84)))</f>
        <v>0</v>
      </c>
      <c r="BH84" s="109"/>
      <c r="BI84" s="111" t="str">
        <f>IFERROR(BH84/BF84,"-")</f>
        <v>-</v>
      </c>
      <c r="BJ84" s="112"/>
      <c r="BK84" s="113" t="str">
        <f>IFERROR(BJ84/BF84,"-")</f>
        <v>-</v>
      </c>
      <c r="BL84" s="114"/>
      <c r="BM84" s="114"/>
      <c r="BN84" s="114"/>
      <c r="BO84" s="116">
        <v>1</v>
      </c>
      <c r="BP84" s="117">
        <f>IF(Q84=0,"",IF(BO84=0,"",(BO84/Q84)))</f>
        <v>1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213</v>
      </c>
      <c r="C85" s="184" t="s">
        <v>58</v>
      </c>
      <c r="D85" s="184"/>
      <c r="E85" s="184" t="s">
        <v>181</v>
      </c>
      <c r="F85" s="184" t="s">
        <v>182</v>
      </c>
      <c r="G85" s="184" t="s">
        <v>61</v>
      </c>
      <c r="H85" s="87" t="s">
        <v>164</v>
      </c>
      <c r="I85" s="87" t="s">
        <v>212</v>
      </c>
      <c r="J85" s="185" t="s">
        <v>158</v>
      </c>
      <c r="K85" s="176"/>
      <c r="L85" s="79">
        <v>1</v>
      </c>
      <c r="M85" s="79">
        <v>0</v>
      </c>
      <c r="N85" s="79">
        <v>25</v>
      </c>
      <c r="O85" s="88">
        <v>0</v>
      </c>
      <c r="P85" s="89">
        <v>0</v>
      </c>
      <c r="Q85" s="90">
        <f>O85+P85</f>
        <v>0</v>
      </c>
      <c r="R85" s="80">
        <f>IFERROR(Q85/N85,"-")</f>
        <v>0</v>
      </c>
      <c r="S85" s="79">
        <v>0</v>
      </c>
      <c r="T85" s="79">
        <v>0</v>
      </c>
      <c r="U85" s="80" t="str">
        <f>IFERROR(T85/(Q85),"-")</f>
        <v>-</v>
      </c>
      <c r="V85" s="81"/>
      <c r="W85" s="82">
        <v>0</v>
      </c>
      <c r="X85" s="80" t="str">
        <f>IF(Q85=0,"-",W85/Q85)</f>
        <v>-</v>
      </c>
      <c r="Y85" s="181">
        <v>0</v>
      </c>
      <c r="Z85" s="182" t="str">
        <f>IFERROR(Y85/Q85,"-")</f>
        <v>-</v>
      </c>
      <c r="AA85" s="182" t="str">
        <f>IFERROR(Y85/W85,"-")</f>
        <v>-</v>
      </c>
      <c r="AB85" s="176"/>
      <c r="AC85" s="83"/>
      <c r="AD85" s="77"/>
      <c r="AE85" s="91"/>
      <c r="AF85" s="92" t="str">
        <f>IF(Q85=0,"",IF(AE85=0,"",(AE85/Q85)))</f>
        <v/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/>
      <c r="AO85" s="98" t="str">
        <f>IF(Q85=0,"",IF(AN85=0,"",(AN85/Q85)))</f>
        <v/>
      </c>
      <c r="AP85" s="97"/>
      <c r="AQ85" s="99" t="str">
        <f>IFERROR(AP85/AN85,"-")</f>
        <v>-</v>
      </c>
      <c r="AR85" s="100"/>
      <c r="AS85" s="101" t="str">
        <f>IFERROR(AR85/AN85,"-")</f>
        <v>-</v>
      </c>
      <c r="AT85" s="102"/>
      <c r="AU85" s="102"/>
      <c r="AV85" s="102"/>
      <c r="AW85" s="103"/>
      <c r="AX85" s="104" t="str">
        <f>IF(Q85=0,"",IF(AW85=0,"",(AW85/Q85)))</f>
        <v/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/>
      <c r="BG85" s="110" t="str">
        <f>IF(Q85=0,"",IF(BF85=0,"",(BF85/Q85)))</f>
        <v/>
      </c>
      <c r="BH85" s="109"/>
      <c r="BI85" s="111" t="str">
        <f>IFERROR(BH85/BF85,"-")</f>
        <v>-</v>
      </c>
      <c r="BJ85" s="112"/>
      <c r="BK85" s="113" t="str">
        <f>IFERROR(BJ85/BF85,"-")</f>
        <v>-</v>
      </c>
      <c r="BL85" s="114"/>
      <c r="BM85" s="114"/>
      <c r="BN85" s="114"/>
      <c r="BO85" s="116"/>
      <c r="BP85" s="117" t="str">
        <f>IF(Q85=0,"",IF(BO85=0,"",(BO85/Q85)))</f>
        <v/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 t="str">
        <f>IF(Q85=0,"",IF(BX85=0,"",(BX85/Q85)))</f>
        <v/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 t="str">
        <f>IF(Q85=0,"",IF(CG85=0,"",(CG85/Q85)))</f>
        <v/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0</v>
      </c>
      <c r="CQ85" s="138">
        <v>0</v>
      </c>
      <c r="CR85" s="138"/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214</v>
      </c>
      <c r="C86" s="184" t="s">
        <v>58</v>
      </c>
      <c r="D86" s="184"/>
      <c r="E86" s="184" t="s">
        <v>186</v>
      </c>
      <c r="F86" s="184" t="s">
        <v>187</v>
      </c>
      <c r="G86" s="184" t="s">
        <v>61</v>
      </c>
      <c r="H86" s="87" t="s">
        <v>164</v>
      </c>
      <c r="I86" s="87" t="s">
        <v>212</v>
      </c>
      <c r="J86" s="186" t="s">
        <v>140</v>
      </c>
      <c r="K86" s="176"/>
      <c r="L86" s="79">
        <v>7</v>
      </c>
      <c r="M86" s="79">
        <v>0</v>
      </c>
      <c r="N86" s="79">
        <v>32</v>
      </c>
      <c r="O86" s="88">
        <v>1</v>
      </c>
      <c r="P86" s="89">
        <v>0</v>
      </c>
      <c r="Q86" s="90">
        <f>O86+P86</f>
        <v>1</v>
      </c>
      <c r="R86" s="80">
        <f>IFERROR(Q86/N86,"-")</f>
        <v>0.03125</v>
      </c>
      <c r="S86" s="79">
        <v>0</v>
      </c>
      <c r="T86" s="79">
        <v>1</v>
      </c>
      <c r="U86" s="80">
        <f>IFERROR(T86/(Q86),"-")</f>
        <v>1</v>
      </c>
      <c r="V86" s="81"/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>
        <v>1</v>
      </c>
      <c r="BG86" s="110">
        <f>IF(Q86=0,"",IF(BF86=0,"",(BF86/Q86)))</f>
        <v>1</v>
      </c>
      <c r="BH86" s="109"/>
      <c r="BI86" s="111">
        <f>IFERROR(BH86/BF86,"-")</f>
        <v>0</v>
      </c>
      <c r="BJ86" s="112"/>
      <c r="BK86" s="113">
        <f>IFERROR(BJ86/BF86,"-")</f>
        <v>0</v>
      </c>
      <c r="BL86" s="114"/>
      <c r="BM86" s="114"/>
      <c r="BN86" s="114"/>
      <c r="BO86" s="116"/>
      <c r="BP86" s="117">
        <f>IF(Q86=0,"",IF(BO86=0,"",(BO86/Q86)))</f>
        <v>0</v>
      </c>
      <c r="BQ86" s="118"/>
      <c r="BR86" s="119" t="str">
        <f>IFERROR(BQ86/BO86,"-")</f>
        <v>-</v>
      </c>
      <c r="BS86" s="120"/>
      <c r="BT86" s="121" t="str">
        <f>IFERROR(BS86/BO86,"-")</f>
        <v>-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215</v>
      </c>
      <c r="C87" s="184" t="s">
        <v>58</v>
      </c>
      <c r="D87" s="184"/>
      <c r="E87" s="184" t="s">
        <v>190</v>
      </c>
      <c r="F87" s="184" t="s">
        <v>191</v>
      </c>
      <c r="G87" s="184" t="s">
        <v>61</v>
      </c>
      <c r="H87" s="87" t="s">
        <v>164</v>
      </c>
      <c r="I87" s="87" t="s">
        <v>212</v>
      </c>
      <c r="J87" s="185" t="s">
        <v>117</v>
      </c>
      <c r="K87" s="176"/>
      <c r="L87" s="79">
        <v>8</v>
      </c>
      <c r="M87" s="79">
        <v>0</v>
      </c>
      <c r="N87" s="79">
        <v>25</v>
      </c>
      <c r="O87" s="88">
        <v>1</v>
      </c>
      <c r="P87" s="89">
        <v>0</v>
      </c>
      <c r="Q87" s="90">
        <f>O87+P87</f>
        <v>1</v>
      </c>
      <c r="R87" s="80">
        <f>IFERROR(Q87/N87,"-")</f>
        <v>0.04</v>
      </c>
      <c r="S87" s="79">
        <v>1</v>
      </c>
      <c r="T87" s="79">
        <v>0</v>
      </c>
      <c r="U87" s="80">
        <f>IFERROR(T87/(Q87),"-")</f>
        <v>0</v>
      </c>
      <c r="V87" s="81"/>
      <c r="W87" s="82">
        <v>0</v>
      </c>
      <c r="X87" s="80">
        <f>IF(Q87=0,"-",W87/Q87)</f>
        <v>0</v>
      </c>
      <c r="Y87" s="181">
        <v>0</v>
      </c>
      <c r="Z87" s="182">
        <f>IFERROR(Y87/Q87,"-")</f>
        <v>0</v>
      </c>
      <c r="AA87" s="182" t="str">
        <f>IFERROR(Y87/W87,"-")</f>
        <v>-</v>
      </c>
      <c r="AB87" s="176"/>
      <c r="AC87" s="83"/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/>
      <c r="AO87" s="98">
        <f>IF(Q87=0,"",IF(AN87=0,"",(AN87/Q87)))</f>
        <v>0</v>
      </c>
      <c r="AP87" s="97"/>
      <c r="AQ87" s="99" t="str">
        <f>IFERROR(AP87/AN87,"-")</f>
        <v>-</v>
      </c>
      <c r="AR87" s="100"/>
      <c r="AS87" s="101" t="str">
        <f>IFERROR(AR87/AN87,"-")</f>
        <v>-</v>
      </c>
      <c r="AT87" s="102"/>
      <c r="AU87" s="102"/>
      <c r="AV87" s="102"/>
      <c r="AW87" s="103"/>
      <c r="AX87" s="104">
        <f>IF(Q87=0,"",IF(AW87=0,"",(AW87/Q87)))</f>
        <v>0</v>
      </c>
      <c r="AY87" s="103"/>
      <c r="AZ87" s="105" t="str">
        <f>IFERROR(AY87/AW87,"-")</f>
        <v>-</v>
      </c>
      <c r="BA87" s="106"/>
      <c r="BB87" s="107" t="str">
        <f>IFERROR(BA87/AW87,"-")</f>
        <v>-</v>
      </c>
      <c r="BC87" s="108"/>
      <c r="BD87" s="108"/>
      <c r="BE87" s="108"/>
      <c r="BF87" s="109"/>
      <c r="BG87" s="110">
        <f>IF(Q87=0,"",IF(BF87=0,"",(BF87/Q87)))</f>
        <v>0</v>
      </c>
      <c r="BH87" s="109"/>
      <c r="BI87" s="111" t="str">
        <f>IFERROR(BH87/BF87,"-")</f>
        <v>-</v>
      </c>
      <c r="BJ87" s="112"/>
      <c r="BK87" s="113" t="str">
        <f>IFERROR(BJ87/BF87,"-")</f>
        <v>-</v>
      </c>
      <c r="BL87" s="114"/>
      <c r="BM87" s="114"/>
      <c r="BN87" s="114"/>
      <c r="BO87" s="116"/>
      <c r="BP87" s="117">
        <f>IF(Q87=0,"",IF(BO87=0,"",(BO87/Q87)))</f>
        <v>0</v>
      </c>
      <c r="BQ87" s="118"/>
      <c r="BR87" s="119" t="str">
        <f>IFERROR(BQ87/BO87,"-")</f>
        <v>-</v>
      </c>
      <c r="BS87" s="120"/>
      <c r="BT87" s="121" t="str">
        <f>IFERROR(BS87/BO87,"-")</f>
        <v>-</v>
      </c>
      <c r="BU87" s="122"/>
      <c r="BV87" s="122"/>
      <c r="BW87" s="122"/>
      <c r="BX87" s="123">
        <v>1</v>
      </c>
      <c r="BY87" s="124">
        <f>IF(Q87=0,"",IF(BX87=0,"",(BX87/Q87)))</f>
        <v>1</v>
      </c>
      <c r="BZ87" s="125"/>
      <c r="CA87" s="126">
        <f>IFERROR(BZ87/BX87,"-")</f>
        <v>0</v>
      </c>
      <c r="CB87" s="127"/>
      <c r="CC87" s="128">
        <f>IFERROR(CB87/BX87,"-")</f>
        <v>0</v>
      </c>
      <c r="CD87" s="129"/>
      <c r="CE87" s="129"/>
      <c r="CF87" s="129"/>
      <c r="CG87" s="130"/>
      <c r="CH87" s="131">
        <f>IF(Q87=0,"",IF(CG87=0,"",(CG87/Q87)))</f>
        <v>0</v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0</v>
      </c>
      <c r="CQ87" s="138">
        <v>0</v>
      </c>
      <c r="CR87" s="138"/>
      <c r="CS87" s="138"/>
      <c r="CT87" s="139" t="str">
        <f>IF(AND(CR87=0,CS87=0),"",IF(AND(CR87&lt;=100000,CS87&lt;=100000),"",IF(CR87/CQ87&gt;0.7,"男高",IF(CS87/CQ87&gt;0.7,"女高",""))))</f>
        <v/>
      </c>
    </row>
    <row r="88" spans="1:99">
      <c r="A88" s="78"/>
      <c r="B88" s="184" t="s">
        <v>216</v>
      </c>
      <c r="C88" s="184" t="s">
        <v>58</v>
      </c>
      <c r="D88" s="184"/>
      <c r="E88" s="184" t="s">
        <v>217</v>
      </c>
      <c r="F88" s="184" t="s">
        <v>218</v>
      </c>
      <c r="G88" s="184" t="s">
        <v>61</v>
      </c>
      <c r="H88" s="87" t="s">
        <v>164</v>
      </c>
      <c r="I88" s="87" t="s">
        <v>212</v>
      </c>
      <c r="J88" s="186" t="s">
        <v>134</v>
      </c>
      <c r="K88" s="176"/>
      <c r="L88" s="79">
        <v>13</v>
      </c>
      <c r="M88" s="79">
        <v>0</v>
      </c>
      <c r="N88" s="79">
        <v>67</v>
      </c>
      <c r="O88" s="88">
        <v>6</v>
      </c>
      <c r="P88" s="89">
        <v>0</v>
      </c>
      <c r="Q88" s="90">
        <f>O88+P88</f>
        <v>6</v>
      </c>
      <c r="R88" s="80">
        <f>IFERROR(Q88/N88,"-")</f>
        <v>0.08955223880597</v>
      </c>
      <c r="S88" s="79">
        <v>0</v>
      </c>
      <c r="T88" s="79">
        <v>1</v>
      </c>
      <c r="U88" s="80">
        <f>IFERROR(T88/(Q88),"-")</f>
        <v>0.16666666666667</v>
      </c>
      <c r="V88" s="81"/>
      <c r="W88" s="82">
        <v>1</v>
      </c>
      <c r="X88" s="80">
        <f>IF(Q88=0,"-",W88/Q88)</f>
        <v>0.16666666666667</v>
      </c>
      <c r="Y88" s="181">
        <v>13000</v>
      </c>
      <c r="Z88" s="182">
        <f>IFERROR(Y88/Q88,"-")</f>
        <v>2166.6666666667</v>
      </c>
      <c r="AA88" s="182">
        <f>IFERROR(Y88/W88,"-")</f>
        <v>13000</v>
      </c>
      <c r="AB88" s="176"/>
      <c r="AC88" s="83"/>
      <c r="AD88" s="77"/>
      <c r="AE88" s="91">
        <v>1</v>
      </c>
      <c r="AF88" s="92">
        <f>IF(Q88=0,"",IF(AE88=0,"",(AE88/Q88)))</f>
        <v>0.16666666666667</v>
      </c>
      <c r="AG88" s="91"/>
      <c r="AH88" s="93">
        <f>IFERROR(AG88/AE88,"-")</f>
        <v>0</v>
      </c>
      <c r="AI88" s="94"/>
      <c r="AJ88" s="95">
        <f>IFERROR(AI88/AE88,"-")</f>
        <v>0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>
        <v>1</v>
      </c>
      <c r="AX88" s="104">
        <f>IF(Q88=0,"",IF(AW88=0,"",(AW88/Q88)))</f>
        <v>0.16666666666667</v>
      </c>
      <c r="AY88" s="103"/>
      <c r="AZ88" s="105">
        <f>IFERROR(AY88/AW88,"-")</f>
        <v>0</v>
      </c>
      <c r="BA88" s="106"/>
      <c r="BB88" s="107">
        <f>IFERROR(BA88/AW88,"-")</f>
        <v>0</v>
      </c>
      <c r="BC88" s="108"/>
      <c r="BD88" s="108"/>
      <c r="BE88" s="108"/>
      <c r="BF88" s="109">
        <v>3</v>
      </c>
      <c r="BG88" s="110">
        <f>IF(Q88=0,"",IF(BF88=0,"",(BF88/Q88)))</f>
        <v>0.5</v>
      </c>
      <c r="BH88" s="109">
        <v>1</v>
      </c>
      <c r="BI88" s="111">
        <f>IFERROR(BH88/BF88,"-")</f>
        <v>0.33333333333333</v>
      </c>
      <c r="BJ88" s="112">
        <v>13000</v>
      </c>
      <c r="BK88" s="113">
        <f>IFERROR(BJ88/BF88,"-")</f>
        <v>4333.3333333333</v>
      </c>
      <c r="BL88" s="114"/>
      <c r="BM88" s="114"/>
      <c r="BN88" s="114">
        <v>1</v>
      </c>
      <c r="BO88" s="116">
        <v>1</v>
      </c>
      <c r="BP88" s="117">
        <f>IF(Q88=0,"",IF(BO88=0,"",(BO88/Q88)))</f>
        <v>0.16666666666667</v>
      </c>
      <c r="BQ88" s="118"/>
      <c r="BR88" s="119">
        <f>IFERROR(BQ88/BO88,"-")</f>
        <v>0</v>
      </c>
      <c r="BS88" s="120"/>
      <c r="BT88" s="121">
        <f>IFERROR(BS88/BO88,"-")</f>
        <v>0</v>
      </c>
      <c r="BU88" s="122"/>
      <c r="BV88" s="122"/>
      <c r="BW88" s="122"/>
      <c r="BX88" s="123"/>
      <c r="BY88" s="124">
        <f>IF(Q88=0,"",IF(BX88=0,"",(BX88/Q88)))</f>
        <v>0</v>
      </c>
      <c r="BZ88" s="125"/>
      <c r="CA88" s="126" t="str">
        <f>IFERROR(BZ88/BX88,"-")</f>
        <v>-</v>
      </c>
      <c r="CB88" s="127"/>
      <c r="CC88" s="128" t="str">
        <f>IFERROR(CB88/BX88,"-")</f>
        <v>-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1</v>
      </c>
      <c r="CQ88" s="138">
        <v>13000</v>
      </c>
      <c r="CR88" s="138">
        <v>13000</v>
      </c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/>
      <c r="B89" s="184" t="s">
        <v>219</v>
      </c>
      <c r="C89" s="184" t="s">
        <v>58</v>
      </c>
      <c r="D89" s="184"/>
      <c r="E89" s="184" t="s">
        <v>92</v>
      </c>
      <c r="F89" s="184" t="s">
        <v>92</v>
      </c>
      <c r="G89" s="184" t="s">
        <v>93</v>
      </c>
      <c r="H89" s="87" t="s">
        <v>94</v>
      </c>
      <c r="I89" s="87"/>
      <c r="J89" s="87"/>
      <c r="K89" s="176"/>
      <c r="L89" s="79">
        <v>69</v>
      </c>
      <c r="M89" s="79">
        <v>41</v>
      </c>
      <c r="N89" s="79">
        <v>11</v>
      </c>
      <c r="O89" s="88">
        <v>8</v>
      </c>
      <c r="P89" s="89">
        <v>0</v>
      </c>
      <c r="Q89" s="90">
        <f>O89+P89</f>
        <v>8</v>
      </c>
      <c r="R89" s="80">
        <f>IFERROR(Q89/N89,"-")</f>
        <v>0.72727272727273</v>
      </c>
      <c r="S89" s="79">
        <v>1</v>
      </c>
      <c r="T89" s="79">
        <v>0</v>
      </c>
      <c r="U89" s="80">
        <f>IFERROR(T89/(Q89),"-")</f>
        <v>0</v>
      </c>
      <c r="V89" s="81"/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/>
      <c r="AC89" s="83"/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>
        <v>2</v>
      </c>
      <c r="BG89" s="110">
        <f>IF(Q89=0,"",IF(BF89=0,"",(BF89/Q89)))</f>
        <v>0.25</v>
      </c>
      <c r="BH89" s="109"/>
      <c r="BI89" s="111">
        <f>IFERROR(BH89/BF89,"-")</f>
        <v>0</v>
      </c>
      <c r="BJ89" s="112"/>
      <c r="BK89" s="113">
        <f>IFERROR(BJ89/BF89,"-")</f>
        <v>0</v>
      </c>
      <c r="BL89" s="114"/>
      <c r="BM89" s="114"/>
      <c r="BN89" s="114"/>
      <c r="BO89" s="116">
        <v>3</v>
      </c>
      <c r="BP89" s="117">
        <f>IF(Q89=0,"",IF(BO89=0,"",(BO89/Q89)))</f>
        <v>0.375</v>
      </c>
      <c r="BQ89" s="118"/>
      <c r="BR89" s="119">
        <f>IFERROR(BQ89/BO89,"-")</f>
        <v>0</v>
      </c>
      <c r="BS89" s="120"/>
      <c r="BT89" s="121">
        <f>IFERROR(BS89/BO89,"-")</f>
        <v>0</v>
      </c>
      <c r="BU89" s="122"/>
      <c r="BV89" s="122"/>
      <c r="BW89" s="122"/>
      <c r="BX89" s="123">
        <v>2</v>
      </c>
      <c r="BY89" s="124">
        <f>IF(Q89=0,"",IF(BX89=0,"",(BX89/Q89)))</f>
        <v>0.25</v>
      </c>
      <c r="BZ89" s="125"/>
      <c r="CA89" s="126">
        <f>IFERROR(BZ89/BX89,"-")</f>
        <v>0</v>
      </c>
      <c r="CB89" s="127"/>
      <c r="CC89" s="128">
        <f>IFERROR(CB89/BX89,"-")</f>
        <v>0</v>
      </c>
      <c r="CD89" s="129"/>
      <c r="CE89" s="129"/>
      <c r="CF89" s="129"/>
      <c r="CG89" s="130">
        <v>1</v>
      </c>
      <c r="CH89" s="131">
        <f>IF(Q89=0,"",IF(CG89=0,"",(CG89/Q89)))</f>
        <v>0.125</v>
      </c>
      <c r="CI89" s="132"/>
      <c r="CJ89" s="133">
        <f>IFERROR(CI89/CG89,"-")</f>
        <v>0</v>
      </c>
      <c r="CK89" s="134"/>
      <c r="CL89" s="135">
        <f>IFERROR(CK89/CG89,"-")</f>
        <v>0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>
        <f>AC90</f>
        <v>2.3933333333333</v>
      </c>
      <c r="B90" s="184" t="s">
        <v>220</v>
      </c>
      <c r="C90" s="184" t="s">
        <v>58</v>
      </c>
      <c r="D90" s="184"/>
      <c r="E90" s="184" t="s">
        <v>108</v>
      </c>
      <c r="F90" s="184" t="s">
        <v>221</v>
      </c>
      <c r="G90" s="184" t="s">
        <v>61</v>
      </c>
      <c r="H90" s="87" t="s">
        <v>222</v>
      </c>
      <c r="I90" s="87" t="s">
        <v>165</v>
      </c>
      <c r="J90" s="186" t="s">
        <v>131</v>
      </c>
      <c r="K90" s="176">
        <v>150000</v>
      </c>
      <c r="L90" s="79">
        <v>26</v>
      </c>
      <c r="M90" s="79">
        <v>0</v>
      </c>
      <c r="N90" s="79">
        <v>75</v>
      </c>
      <c r="O90" s="88">
        <v>13</v>
      </c>
      <c r="P90" s="89">
        <v>0</v>
      </c>
      <c r="Q90" s="90">
        <f>O90+P90</f>
        <v>13</v>
      </c>
      <c r="R90" s="80">
        <f>IFERROR(Q90/N90,"-")</f>
        <v>0.17333333333333</v>
      </c>
      <c r="S90" s="79">
        <v>1</v>
      </c>
      <c r="T90" s="79">
        <v>4</v>
      </c>
      <c r="U90" s="80">
        <f>IFERROR(T90/(Q90),"-")</f>
        <v>0.30769230769231</v>
      </c>
      <c r="V90" s="81">
        <f>IFERROR(K90/SUM(Q90:Q91),"-")</f>
        <v>7142.8571428571</v>
      </c>
      <c r="W90" s="82">
        <v>1</v>
      </c>
      <c r="X90" s="80">
        <f>IF(Q90=0,"-",W90/Q90)</f>
        <v>0.076923076923077</v>
      </c>
      <c r="Y90" s="181">
        <v>30000</v>
      </c>
      <c r="Z90" s="182">
        <f>IFERROR(Y90/Q90,"-")</f>
        <v>2307.6923076923</v>
      </c>
      <c r="AA90" s="182">
        <f>IFERROR(Y90/W90,"-")</f>
        <v>30000</v>
      </c>
      <c r="AB90" s="176">
        <f>SUM(Y90:Y91)-SUM(K90:K91)</f>
        <v>209000</v>
      </c>
      <c r="AC90" s="83">
        <f>SUM(Y90:Y91)/SUM(K90:K91)</f>
        <v>2.3933333333333</v>
      </c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>
        <v>1</v>
      </c>
      <c r="AX90" s="104">
        <f>IF(Q90=0,"",IF(AW90=0,"",(AW90/Q90)))</f>
        <v>0.076923076923077</v>
      </c>
      <c r="AY90" s="103"/>
      <c r="AZ90" s="105">
        <f>IFERROR(AY90/AW90,"-")</f>
        <v>0</v>
      </c>
      <c r="BA90" s="106"/>
      <c r="BB90" s="107">
        <f>IFERROR(BA90/AW90,"-")</f>
        <v>0</v>
      </c>
      <c r="BC90" s="108"/>
      <c r="BD90" s="108"/>
      <c r="BE90" s="108"/>
      <c r="BF90" s="109">
        <v>7</v>
      </c>
      <c r="BG90" s="110">
        <f>IF(Q90=0,"",IF(BF90=0,"",(BF90/Q90)))</f>
        <v>0.53846153846154</v>
      </c>
      <c r="BH90" s="109"/>
      <c r="BI90" s="111">
        <f>IFERROR(BH90/BF90,"-")</f>
        <v>0</v>
      </c>
      <c r="BJ90" s="112"/>
      <c r="BK90" s="113">
        <f>IFERROR(BJ90/BF90,"-")</f>
        <v>0</v>
      </c>
      <c r="BL90" s="114"/>
      <c r="BM90" s="114"/>
      <c r="BN90" s="114"/>
      <c r="BO90" s="116">
        <v>3</v>
      </c>
      <c r="BP90" s="117">
        <f>IF(Q90=0,"",IF(BO90=0,"",(BO90/Q90)))</f>
        <v>0.23076923076923</v>
      </c>
      <c r="BQ90" s="118">
        <v>1</v>
      </c>
      <c r="BR90" s="119">
        <f>IFERROR(BQ90/BO90,"-")</f>
        <v>0.33333333333333</v>
      </c>
      <c r="BS90" s="120">
        <v>30000</v>
      </c>
      <c r="BT90" s="121">
        <f>IFERROR(BS90/BO90,"-")</f>
        <v>10000</v>
      </c>
      <c r="BU90" s="122"/>
      <c r="BV90" s="122"/>
      <c r="BW90" s="122">
        <v>1</v>
      </c>
      <c r="BX90" s="123">
        <v>2</v>
      </c>
      <c r="BY90" s="124">
        <f>IF(Q90=0,"",IF(BX90=0,"",(BX90/Q90)))</f>
        <v>0.15384615384615</v>
      </c>
      <c r="BZ90" s="125"/>
      <c r="CA90" s="126">
        <f>IFERROR(BZ90/BX90,"-")</f>
        <v>0</v>
      </c>
      <c r="CB90" s="127"/>
      <c r="CC90" s="128">
        <f>IFERROR(CB90/BX90,"-")</f>
        <v>0</v>
      </c>
      <c r="CD90" s="129"/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1</v>
      </c>
      <c r="CQ90" s="138">
        <v>30000</v>
      </c>
      <c r="CR90" s="138">
        <v>30000</v>
      </c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/>
      <c r="B91" s="184" t="s">
        <v>223</v>
      </c>
      <c r="C91" s="184" t="s">
        <v>58</v>
      </c>
      <c r="D91" s="184"/>
      <c r="E91" s="184" t="s">
        <v>108</v>
      </c>
      <c r="F91" s="184" t="s">
        <v>221</v>
      </c>
      <c r="G91" s="184" t="s">
        <v>93</v>
      </c>
      <c r="H91" s="87"/>
      <c r="I91" s="87"/>
      <c r="J91" s="87"/>
      <c r="K91" s="176"/>
      <c r="L91" s="79">
        <v>29</v>
      </c>
      <c r="M91" s="79">
        <v>21</v>
      </c>
      <c r="N91" s="79">
        <v>39</v>
      </c>
      <c r="O91" s="88">
        <v>8</v>
      </c>
      <c r="P91" s="89">
        <v>0</v>
      </c>
      <c r="Q91" s="90">
        <f>O91+P91</f>
        <v>8</v>
      </c>
      <c r="R91" s="80">
        <f>IFERROR(Q91/N91,"-")</f>
        <v>0.20512820512821</v>
      </c>
      <c r="S91" s="79">
        <v>3</v>
      </c>
      <c r="T91" s="79">
        <v>0</v>
      </c>
      <c r="U91" s="80">
        <f>IFERROR(T91/(Q91),"-")</f>
        <v>0</v>
      </c>
      <c r="V91" s="81"/>
      <c r="W91" s="82">
        <v>3</v>
      </c>
      <c r="X91" s="80">
        <f>IF(Q91=0,"-",W91/Q91)</f>
        <v>0.375</v>
      </c>
      <c r="Y91" s="181">
        <v>329000</v>
      </c>
      <c r="Z91" s="182">
        <f>IFERROR(Y91/Q91,"-")</f>
        <v>41125</v>
      </c>
      <c r="AA91" s="182">
        <f>IFERROR(Y91/W91,"-")</f>
        <v>109666.66666667</v>
      </c>
      <c r="AB91" s="176"/>
      <c r="AC91" s="83"/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>
        <v>1</v>
      </c>
      <c r="BG91" s="110">
        <f>IF(Q91=0,"",IF(BF91=0,"",(BF91/Q91)))</f>
        <v>0.125</v>
      </c>
      <c r="BH91" s="109"/>
      <c r="BI91" s="111">
        <f>IFERROR(BH91/BF91,"-")</f>
        <v>0</v>
      </c>
      <c r="BJ91" s="112"/>
      <c r="BK91" s="113">
        <f>IFERROR(BJ91/BF91,"-")</f>
        <v>0</v>
      </c>
      <c r="BL91" s="114"/>
      <c r="BM91" s="114"/>
      <c r="BN91" s="114"/>
      <c r="BO91" s="116">
        <v>2</v>
      </c>
      <c r="BP91" s="117">
        <f>IF(Q91=0,"",IF(BO91=0,"",(BO91/Q91)))</f>
        <v>0.25</v>
      </c>
      <c r="BQ91" s="118">
        <v>1</v>
      </c>
      <c r="BR91" s="119">
        <f>IFERROR(BQ91/BO91,"-")</f>
        <v>0.5</v>
      </c>
      <c r="BS91" s="120">
        <v>42000</v>
      </c>
      <c r="BT91" s="121">
        <f>IFERROR(BS91/BO91,"-")</f>
        <v>21000</v>
      </c>
      <c r="BU91" s="122"/>
      <c r="BV91" s="122"/>
      <c r="BW91" s="122">
        <v>1</v>
      </c>
      <c r="BX91" s="123">
        <v>4</v>
      </c>
      <c r="BY91" s="124">
        <f>IF(Q91=0,"",IF(BX91=0,"",(BX91/Q91)))</f>
        <v>0.5</v>
      </c>
      <c r="BZ91" s="125">
        <v>2</v>
      </c>
      <c r="CA91" s="126">
        <f>IFERROR(BZ91/BX91,"-")</f>
        <v>0.5</v>
      </c>
      <c r="CB91" s="127">
        <v>287000</v>
      </c>
      <c r="CC91" s="128">
        <f>IFERROR(CB91/BX91,"-")</f>
        <v>71750</v>
      </c>
      <c r="CD91" s="129"/>
      <c r="CE91" s="129"/>
      <c r="CF91" s="129">
        <v>2</v>
      </c>
      <c r="CG91" s="130">
        <v>1</v>
      </c>
      <c r="CH91" s="131">
        <f>IF(Q91=0,"",IF(CG91=0,"",(CG91/Q91)))</f>
        <v>0.125</v>
      </c>
      <c r="CI91" s="132"/>
      <c r="CJ91" s="133">
        <f>IFERROR(CI91/CG91,"-")</f>
        <v>0</v>
      </c>
      <c r="CK91" s="134"/>
      <c r="CL91" s="135">
        <f>IFERROR(CK91/CG91,"-")</f>
        <v>0</v>
      </c>
      <c r="CM91" s="136"/>
      <c r="CN91" s="136"/>
      <c r="CO91" s="136"/>
      <c r="CP91" s="137">
        <v>3</v>
      </c>
      <c r="CQ91" s="138">
        <v>329000</v>
      </c>
      <c r="CR91" s="138">
        <v>186000</v>
      </c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>
        <f>AC92</f>
        <v>2.8888888888889</v>
      </c>
      <c r="B92" s="184" t="s">
        <v>224</v>
      </c>
      <c r="C92" s="184" t="s">
        <v>58</v>
      </c>
      <c r="D92" s="184"/>
      <c r="E92" s="184" t="s">
        <v>115</v>
      </c>
      <c r="F92" s="184" t="s">
        <v>120</v>
      </c>
      <c r="G92" s="184" t="s">
        <v>61</v>
      </c>
      <c r="H92" s="87" t="s">
        <v>222</v>
      </c>
      <c r="I92" s="87" t="s">
        <v>111</v>
      </c>
      <c r="J92" s="186" t="s">
        <v>161</v>
      </c>
      <c r="K92" s="176">
        <v>90000</v>
      </c>
      <c r="L92" s="79">
        <v>34</v>
      </c>
      <c r="M92" s="79">
        <v>0</v>
      </c>
      <c r="N92" s="79">
        <v>84</v>
      </c>
      <c r="O92" s="88">
        <v>10</v>
      </c>
      <c r="P92" s="89">
        <v>0</v>
      </c>
      <c r="Q92" s="90">
        <f>O92+P92</f>
        <v>10</v>
      </c>
      <c r="R92" s="80">
        <f>IFERROR(Q92/N92,"-")</f>
        <v>0.11904761904762</v>
      </c>
      <c r="S92" s="79">
        <v>2</v>
      </c>
      <c r="T92" s="79">
        <v>5</v>
      </c>
      <c r="U92" s="80">
        <f>IFERROR(T92/(Q92),"-")</f>
        <v>0.5</v>
      </c>
      <c r="V92" s="81">
        <f>IFERROR(K92/SUM(Q92:Q93),"-")</f>
        <v>5625</v>
      </c>
      <c r="W92" s="82">
        <v>4</v>
      </c>
      <c r="X92" s="80">
        <f>IF(Q92=0,"-",W92/Q92)</f>
        <v>0.4</v>
      </c>
      <c r="Y92" s="181">
        <v>260000</v>
      </c>
      <c r="Z92" s="182">
        <f>IFERROR(Y92/Q92,"-")</f>
        <v>26000</v>
      </c>
      <c r="AA92" s="182">
        <f>IFERROR(Y92/W92,"-")</f>
        <v>65000</v>
      </c>
      <c r="AB92" s="176">
        <f>SUM(Y92:Y93)-SUM(K92:K93)</f>
        <v>170000</v>
      </c>
      <c r="AC92" s="83">
        <f>SUM(Y92:Y93)/SUM(K92:K93)</f>
        <v>2.8888888888889</v>
      </c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/>
      <c r="AX92" s="104">
        <f>IF(Q92=0,"",IF(AW92=0,"",(AW92/Q92)))</f>
        <v>0</v>
      </c>
      <c r="AY92" s="103"/>
      <c r="AZ92" s="105" t="str">
        <f>IFERROR(AY92/AW92,"-")</f>
        <v>-</v>
      </c>
      <c r="BA92" s="106"/>
      <c r="BB92" s="107" t="str">
        <f>IFERROR(BA92/AW92,"-")</f>
        <v>-</v>
      </c>
      <c r="BC92" s="108"/>
      <c r="BD92" s="108"/>
      <c r="BE92" s="108"/>
      <c r="BF92" s="109">
        <v>4</v>
      </c>
      <c r="BG92" s="110">
        <f>IF(Q92=0,"",IF(BF92=0,"",(BF92/Q92)))</f>
        <v>0.4</v>
      </c>
      <c r="BH92" s="109"/>
      <c r="BI92" s="111">
        <f>IFERROR(BH92/BF92,"-")</f>
        <v>0</v>
      </c>
      <c r="BJ92" s="112"/>
      <c r="BK92" s="113">
        <f>IFERROR(BJ92/BF92,"-")</f>
        <v>0</v>
      </c>
      <c r="BL92" s="114"/>
      <c r="BM92" s="114"/>
      <c r="BN92" s="114"/>
      <c r="BO92" s="116">
        <v>5</v>
      </c>
      <c r="BP92" s="117">
        <f>IF(Q92=0,"",IF(BO92=0,"",(BO92/Q92)))</f>
        <v>0.5</v>
      </c>
      <c r="BQ92" s="118">
        <v>3</v>
      </c>
      <c r="BR92" s="119">
        <f>IFERROR(BQ92/BO92,"-")</f>
        <v>0.6</v>
      </c>
      <c r="BS92" s="120">
        <v>233000</v>
      </c>
      <c r="BT92" s="121">
        <f>IFERROR(BS92/BO92,"-")</f>
        <v>46600</v>
      </c>
      <c r="BU92" s="122"/>
      <c r="BV92" s="122">
        <v>1</v>
      </c>
      <c r="BW92" s="122">
        <v>2</v>
      </c>
      <c r="BX92" s="123">
        <v>1</v>
      </c>
      <c r="BY92" s="124">
        <f>IF(Q92=0,"",IF(BX92=0,"",(BX92/Q92)))</f>
        <v>0.1</v>
      </c>
      <c r="BZ92" s="125">
        <v>1</v>
      </c>
      <c r="CA92" s="126">
        <f>IFERROR(BZ92/BX92,"-")</f>
        <v>1</v>
      </c>
      <c r="CB92" s="127">
        <v>27000</v>
      </c>
      <c r="CC92" s="128">
        <f>IFERROR(CB92/BX92,"-")</f>
        <v>27000</v>
      </c>
      <c r="CD92" s="129"/>
      <c r="CE92" s="129"/>
      <c r="CF92" s="129">
        <v>1</v>
      </c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4</v>
      </c>
      <c r="CQ92" s="138">
        <v>260000</v>
      </c>
      <c r="CR92" s="138">
        <v>136000</v>
      </c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/>
      <c r="B93" s="184" t="s">
        <v>225</v>
      </c>
      <c r="C93" s="184" t="s">
        <v>58</v>
      </c>
      <c r="D93" s="184"/>
      <c r="E93" s="184" t="s">
        <v>115</v>
      </c>
      <c r="F93" s="184" t="s">
        <v>120</v>
      </c>
      <c r="G93" s="184" t="s">
        <v>93</v>
      </c>
      <c r="H93" s="87"/>
      <c r="I93" s="87"/>
      <c r="J93" s="87"/>
      <c r="K93" s="176"/>
      <c r="L93" s="79">
        <v>22</v>
      </c>
      <c r="M93" s="79">
        <v>17</v>
      </c>
      <c r="N93" s="79">
        <v>5</v>
      </c>
      <c r="O93" s="88">
        <v>6</v>
      </c>
      <c r="P93" s="89">
        <v>0</v>
      </c>
      <c r="Q93" s="90">
        <f>O93+P93</f>
        <v>6</v>
      </c>
      <c r="R93" s="80">
        <f>IFERROR(Q93/N93,"-")</f>
        <v>1.2</v>
      </c>
      <c r="S93" s="79">
        <v>0</v>
      </c>
      <c r="T93" s="79">
        <v>1</v>
      </c>
      <c r="U93" s="80">
        <f>IFERROR(T93/(Q93),"-")</f>
        <v>0.16666666666667</v>
      </c>
      <c r="V93" s="81"/>
      <c r="W93" s="82">
        <v>0</v>
      </c>
      <c r="X93" s="80">
        <f>IF(Q93=0,"-",W93/Q93)</f>
        <v>0</v>
      </c>
      <c r="Y93" s="181">
        <v>0</v>
      </c>
      <c r="Z93" s="182">
        <f>IFERROR(Y93/Q93,"-")</f>
        <v>0</v>
      </c>
      <c r="AA93" s="182" t="str">
        <f>IFERROR(Y93/W93,"-")</f>
        <v>-</v>
      </c>
      <c r="AB93" s="176"/>
      <c r="AC93" s="83"/>
      <c r="AD93" s="77"/>
      <c r="AE93" s="91"/>
      <c r="AF93" s="92">
        <f>IF(Q93=0,"",IF(AE93=0,"",(AE93/Q93)))</f>
        <v>0</v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/>
      <c r="AO93" s="98">
        <f>IF(Q93=0,"",IF(AN93=0,"",(AN93/Q93)))</f>
        <v>0</v>
      </c>
      <c r="AP93" s="97"/>
      <c r="AQ93" s="99" t="str">
        <f>IFERROR(AP93/AN93,"-")</f>
        <v>-</v>
      </c>
      <c r="AR93" s="100"/>
      <c r="AS93" s="101" t="str">
        <f>IFERROR(AR93/AN93,"-")</f>
        <v>-</v>
      </c>
      <c r="AT93" s="102"/>
      <c r="AU93" s="102"/>
      <c r="AV93" s="102"/>
      <c r="AW93" s="103"/>
      <c r="AX93" s="104">
        <f>IF(Q93=0,"",IF(AW93=0,"",(AW93/Q93)))</f>
        <v>0</v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>
        <v>1</v>
      </c>
      <c r="BG93" s="110">
        <f>IF(Q93=0,"",IF(BF93=0,"",(BF93/Q93)))</f>
        <v>0.16666666666667</v>
      </c>
      <c r="BH93" s="109"/>
      <c r="BI93" s="111">
        <f>IFERROR(BH93/BF93,"-")</f>
        <v>0</v>
      </c>
      <c r="BJ93" s="112"/>
      <c r="BK93" s="113">
        <f>IFERROR(BJ93/BF93,"-")</f>
        <v>0</v>
      </c>
      <c r="BL93" s="114"/>
      <c r="BM93" s="114"/>
      <c r="BN93" s="114"/>
      <c r="BO93" s="116">
        <v>5</v>
      </c>
      <c r="BP93" s="117">
        <f>IF(Q93=0,"",IF(BO93=0,"",(BO93/Q93)))</f>
        <v>0.83333333333333</v>
      </c>
      <c r="BQ93" s="118"/>
      <c r="BR93" s="119">
        <f>IFERROR(BQ93/BO93,"-")</f>
        <v>0</v>
      </c>
      <c r="BS93" s="120"/>
      <c r="BT93" s="121">
        <f>IFERROR(BS93/BO93,"-")</f>
        <v>0</v>
      </c>
      <c r="BU93" s="122"/>
      <c r="BV93" s="122"/>
      <c r="BW93" s="122"/>
      <c r="BX93" s="123"/>
      <c r="BY93" s="124">
        <f>IF(Q93=0,"",IF(BX93=0,"",(BX93/Q93)))</f>
        <v>0</v>
      </c>
      <c r="BZ93" s="125"/>
      <c r="CA93" s="126" t="str">
        <f>IFERROR(BZ93/BX93,"-")</f>
        <v>-</v>
      </c>
      <c r="CB93" s="127"/>
      <c r="CC93" s="128" t="str">
        <f>IFERROR(CB93/BX93,"-")</f>
        <v>-</v>
      </c>
      <c r="CD93" s="129"/>
      <c r="CE93" s="129"/>
      <c r="CF93" s="129"/>
      <c r="CG93" s="130"/>
      <c r="CH93" s="131">
        <f>IF(Q93=0,"",IF(CG93=0,"",(CG93/Q93)))</f>
        <v>0</v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0</v>
      </c>
      <c r="CQ93" s="138">
        <v>0</v>
      </c>
      <c r="CR93" s="138"/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>
        <f>AC94</f>
        <v>0.61578947368421</v>
      </c>
      <c r="B94" s="184" t="s">
        <v>226</v>
      </c>
      <c r="C94" s="184" t="s">
        <v>58</v>
      </c>
      <c r="D94" s="184"/>
      <c r="E94" s="184" t="s">
        <v>125</v>
      </c>
      <c r="F94" s="184" t="s">
        <v>221</v>
      </c>
      <c r="G94" s="184" t="s">
        <v>61</v>
      </c>
      <c r="H94" s="87" t="s">
        <v>227</v>
      </c>
      <c r="I94" s="87" t="s">
        <v>165</v>
      </c>
      <c r="J94" s="186" t="s">
        <v>122</v>
      </c>
      <c r="K94" s="176">
        <v>190000</v>
      </c>
      <c r="L94" s="79">
        <v>8</v>
      </c>
      <c r="M94" s="79">
        <v>0</v>
      </c>
      <c r="N94" s="79">
        <v>29</v>
      </c>
      <c r="O94" s="88">
        <v>7</v>
      </c>
      <c r="P94" s="89">
        <v>0</v>
      </c>
      <c r="Q94" s="90">
        <f>O94+P94</f>
        <v>7</v>
      </c>
      <c r="R94" s="80">
        <f>IFERROR(Q94/N94,"-")</f>
        <v>0.24137931034483</v>
      </c>
      <c r="S94" s="79">
        <v>0</v>
      </c>
      <c r="T94" s="79">
        <v>3</v>
      </c>
      <c r="U94" s="80">
        <f>IFERROR(T94/(Q94),"-")</f>
        <v>0.42857142857143</v>
      </c>
      <c r="V94" s="81">
        <f>IFERROR(K94/SUM(Q94:Q95),"-")</f>
        <v>11176.470588235</v>
      </c>
      <c r="W94" s="82">
        <v>2</v>
      </c>
      <c r="X94" s="80">
        <f>IF(Q94=0,"-",W94/Q94)</f>
        <v>0.28571428571429</v>
      </c>
      <c r="Y94" s="181">
        <v>18000</v>
      </c>
      <c r="Z94" s="182">
        <f>IFERROR(Y94/Q94,"-")</f>
        <v>2571.4285714286</v>
      </c>
      <c r="AA94" s="182">
        <f>IFERROR(Y94/W94,"-")</f>
        <v>9000</v>
      </c>
      <c r="AB94" s="176">
        <f>SUM(Y94:Y95)-SUM(K94:K95)</f>
        <v>-73000</v>
      </c>
      <c r="AC94" s="83">
        <f>SUM(Y94:Y95)/SUM(K94:K95)</f>
        <v>0.61578947368421</v>
      </c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>
        <v>1</v>
      </c>
      <c r="AO94" s="98">
        <f>IF(Q94=0,"",IF(AN94=0,"",(AN94/Q94)))</f>
        <v>0.14285714285714</v>
      </c>
      <c r="AP94" s="97"/>
      <c r="AQ94" s="99">
        <f>IFERROR(AP94/AN94,"-")</f>
        <v>0</v>
      </c>
      <c r="AR94" s="100"/>
      <c r="AS94" s="101">
        <f>IFERROR(AR94/AN94,"-")</f>
        <v>0</v>
      </c>
      <c r="AT94" s="102"/>
      <c r="AU94" s="102"/>
      <c r="AV94" s="102"/>
      <c r="AW94" s="103"/>
      <c r="AX94" s="104">
        <f>IF(Q94=0,"",IF(AW94=0,"",(AW94/Q94)))</f>
        <v>0</v>
      </c>
      <c r="AY94" s="103"/>
      <c r="AZ94" s="105" t="str">
        <f>IFERROR(AY94/AW94,"-")</f>
        <v>-</v>
      </c>
      <c r="BA94" s="106"/>
      <c r="BB94" s="107" t="str">
        <f>IFERROR(BA94/AW94,"-")</f>
        <v>-</v>
      </c>
      <c r="BC94" s="108"/>
      <c r="BD94" s="108"/>
      <c r="BE94" s="108"/>
      <c r="BF94" s="109">
        <v>1</v>
      </c>
      <c r="BG94" s="110">
        <f>IF(Q94=0,"",IF(BF94=0,"",(BF94/Q94)))</f>
        <v>0.14285714285714</v>
      </c>
      <c r="BH94" s="109"/>
      <c r="BI94" s="111">
        <f>IFERROR(BH94/BF94,"-")</f>
        <v>0</v>
      </c>
      <c r="BJ94" s="112"/>
      <c r="BK94" s="113">
        <f>IFERROR(BJ94/BF94,"-")</f>
        <v>0</v>
      </c>
      <c r="BL94" s="114"/>
      <c r="BM94" s="114"/>
      <c r="BN94" s="114"/>
      <c r="BO94" s="116">
        <v>3</v>
      </c>
      <c r="BP94" s="117">
        <f>IF(Q94=0,"",IF(BO94=0,"",(BO94/Q94)))</f>
        <v>0.42857142857143</v>
      </c>
      <c r="BQ94" s="118">
        <v>1</v>
      </c>
      <c r="BR94" s="119">
        <f>IFERROR(BQ94/BO94,"-")</f>
        <v>0.33333333333333</v>
      </c>
      <c r="BS94" s="120">
        <v>15000</v>
      </c>
      <c r="BT94" s="121">
        <f>IFERROR(BS94/BO94,"-")</f>
        <v>5000</v>
      </c>
      <c r="BU94" s="122"/>
      <c r="BV94" s="122"/>
      <c r="BW94" s="122">
        <v>1</v>
      </c>
      <c r="BX94" s="123">
        <v>2</v>
      </c>
      <c r="BY94" s="124">
        <f>IF(Q94=0,"",IF(BX94=0,"",(BX94/Q94)))</f>
        <v>0.28571428571429</v>
      </c>
      <c r="BZ94" s="125">
        <v>1</v>
      </c>
      <c r="CA94" s="126">
        <f>IFERROR(BZ94/BX94,"-")</f>
        <v>0.5</v>
      </c>
      <c r="CB94" s="127">
        <v>3000</v>
      </c>
      <c r="CC94" s="128">
        <f>IFERROR(CB94/BX94,"-")</f>
        <v>1500</v>
      </c>
      <c r="CD94" s="129">
        <v>1</v>
      </c>
      <c r="CE94" s="129"/>
      <c r="CF94" s="129"/>
      <c r="CG94" s="130"/>
      <c r="CH94" s="131">
        <f>IF(Q94=0,"",IF(CG94=0,"",(CG94/Q94)))</f>
        <v>0</v>
      </c>
      <c r="CI94" s="132"/>
      <c r="CJ94" s="133" t="str">
        <f>IFERROR(CI94/CG94,"-")</f>
        <v>-</v>
      </c>
      <c r="CK94" s="134"/>
      <c r="CL94" s="135" t="str">
        <f>IFERROR(CK94/CG94,"-")</f>
        <v>-</v>
      </c>
      <c r="CM94" s="136"/>
      <c r="CN94" s="136"/>
      <c r="CO94" s="136"/>
      <c r="CP94" s="137">
        <v>2</v>
      </c>
      <c r="CQ94" s="138">
        <v>18000</v>
      </c>
      <c r="CR94" s="138">
        <v>15000</v>
      </c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/>
      <c r="B95" s="184" t="s">
        <v>228</v>
      </c>
      <c r="C95" s="184" t="s">
        <v>58</v>
      </c>
      <c r="D95" s="184"/>
      <c r="E95" s="184" t="s">
        <v>125</v>
      </c>
      <c r="F95" s="184" t="s">
        <v>221</v>
      </c>
      <c r="G95" s="184" t="s">
        <v>93</v>
      </c>
      <c r="H95" s="87"/>
      <c r="I95" s="87"/>
      <c r="J95" s="87"/>
      <c r="K95" s="176"/>
      <c r="L95" s="79">
        <v>34</v>
      </c>
      <c r="M95" s="79">
        <v>28</v>
      </c>
      <c r="N95" s="79">
        <v>5</v>
      </c>
      <c r="O95" s="88">
        <v>10</v>
      </c>
      <c r="P95" s="89">
        <v>0</v>
      </c>
      <c r="Q95" s="90">
        <f>O95+P95</f>
        <v>10</v>
      </c>
      <c r="R95" s="80">
        <f>IFERROR(Q95/N95,"-")</f>
        <v>2</v>
      </c>
      <c r="S95" s="79">
        <v>3</v>
      </c>
      <c r="T95" s="79">
        <v>1</v>
      </c>
      <c r="U95" s="80">
        <f>IFERROR(T95/(Q95),"-")</f>
        <v>0.1</v>
      </c>
      <c r="V95" s="81"/>
      <c r="W95" s="82">
        <v>3</v>
      </c>
      <c r="X95" s="80">
        <f>IF(Q95=0,"-",W95/Q95)</f>
        <v>0.3</v>
      </c>
      <c r="Y95" s="181">
        <v>99000</v>
      </c>
      <c r="Z95" s="182">
        <f>IFERROR(Y95/Q95,"-")</f>
        <v>9900</v>
      </c>
      <c r="AA95" s="182">
        <f>IFERROR(Y95/W95,"-")</f>
        <v>33000</v>
      </c>
      <c r="AB95" s="176"/>
      <c r="AC95" s="83"/>
      <c r="AD95" s="77"/>
      <c r="AE95" s="91"/>
      <c r="AF95" s="92">
        <f>IF(Q95=0,"",IF(AE95=0,"",(AE95/Q95)))</f>
        <v>0</v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/>
      <c r="AO95" s="98">
        <f>IF(Q95=0,"",IF(AN95=0,"",(AN95/Q95)))</f>
        <v>0</v>
      </c>
      <c r="AP95" s="97"/>
      <c r="AQ95" s="99" t="str">
        <f>IFERROR(AP95/AN95,"-")</f>
        <v>-</v>
      </c>
      <c r="AR95" s="100"/>
      <c r="AS95" s="101" t="str">
        <f>IFERROR(AR95/AN95,"-")</f>
        <v>-</v>
      </c>
      <c r="AT95" s="102"/>
      <c r="AU95" s="102"/>
      <c r="AV95" s="102"/>
      <c r="AW95" s="103">
        <v>1</v>
      </c>
      <c r="AX95" s="104">
        <f>IF(Q95=0,"",IF(AW95=0,"",(AW95/Q95)))</f>
        <v>0.1</v>
      </c>
      <c r="AY95" s="103">
        <v>1</v>
      </c>
      <c r="AZ95" s="105">
        <f>IFERROR(AY95/AW95,"-")</f>
        <v>1</v>
      </c>
      <c r="BA95" s="106">
        <v>3000</v>
      </c>
      <c r="BB95" s="107">
        <f>IFERROR(BA95/AW95,"-")</f>
        <v>3000</v>
      </c>
      <c r="BC95" s="108">
        <v>1</v>
      </c>
      <c r="BD95" s="108"/>
      <c r="BE95" s="108"/>
      <c r="BF95" s="109">
        <v>3</v>
      </c>
      <c r="BG95" s="110">
        <f>IF(Q95=0,"",IF(BF95=0,"",(BF95/Q95)))</f>
        <v>0.3</v>
      </c>
      <c r="BH95" s="109"/>
      <c r="BI95" s="111">
        <f>IFERROR(BH95/BF95,"-")</f>
        <v>0</v>
      </c>
      <c r="BJ95" s="112"/>
      <c r="BK95" s="113">
        <f>IFERROR(BJ95/BF95,"-")</f>
        <v>0</v>
      </c>
      <c r="BL95" s="114"/>
      <c r="BM95" s="114"/>
      <c r="BN95" s="114"/>
      <c r="BO95" s="116">
        <v>2</v>
      </c>
      <c r="BP95" s="117">
        <f>IF(Q95=0,"",IF(BO95=0,"",(BO95/Q95)))</f>
        <v>0.2</v>
      </c>
      <c r="BQ95" s="118"/>
      <c r="BR95" s="119">
        <f>IFERROR(BQ95/BO95,"-")</f>
        <v>0</v>
      </c>
      <c r="BS95" s="120"/>
      <c r="BT95" s="121">
        <f>IFERROR(BS95/BO95,"-")</f>
        <v>0</v>
      </c>
      <c r="BU95" s="122"/>
      <c r="BV95" s="122"/>
      <c r="BW95" s="122"/>
      <c r="BX95" s="123">
        <v>2</v>
      </c>
      <c r="BY95" s="124">
        <f>IF(Q95=0,"",IF(BX95=0,"",(BX95/Q95)))</f>
        <v>0.2</v>
      </c>
      <c r="BZ95" s="125">
        <v>1</v>
      </c>
      <c r="CA95" s="126">
        <f>IFERROR(BZ95/BX95,"-")</f>
        <v>0.5</v>
      </c>
      <c r="CB95" s="127">
        <v>20000</v>
      </c>
      <c r="CC95" s="128">
        <f>IFERROR(CB95/BX95,"-")</f>
        <v>10000</v>
      </c>
      <c r="CD95" s="129"/>
      <c r="CE95" s="129">
        <v>1</v>
      </c>
      <c r="CF95" s="129"/>
      <c r="CG95" s="130">
        <v>2</v>
      </c>
      <c r="CH95" s="131">
        <f>IF(Q95=0,"",IF(CG95=0,"",(CG95/Q95)))</f>
        <v>0.2</v>
      </c>
      <c r="CI95" s="132">
        <v>1</v>
      </c>
      <c r="CJ95" s="133">
        <f>IFERROR(CI95/CG95,"-")</f>
        <v>0.5</v>
      </c>
      <c r="CK95" s="134">
        <v>76000</v>
      </c>
      <c r="CL95" s="135">
        <f>IFERROR(CK95/CG95,"-")</f>
        <v>38000</v>
      </c>
      <c r="CM95" s="136"/>
      <c r="CN95" s="136"/>
      <c r="CO95" s="136">
        <v>1</v>
      </c>
      <c r="CP95" s="137">
        <v>3</v>
      </c>
      <c r="CQ95" s="138">
        <v>99000</v>
      </c>
      <c r="CR95" s="138">
        <v>76000</v>
      </c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30"/>
      <c r="B96" s="84"/>
      <c r="C96" s="84"/>
      <c r="D96" s="85"/>
      <c r="E96" s="85"/>
      <c r="F96" s="85"/>
      <c r="G96" s="86"/>
      <c r="H96" s="87"/>
      <c r="I96" s="87"/>
      <c r="J96" s="87"/>
      <c r="K96" s="177"/>
      <c r="L96" s="34"/>
      <c r="M96" s="34"/>
      <c r="N96" s="31"/>
      <c r="O96" s="23"/>
      <c r="P96" s="23"/>
      <c r="Q96" s="23"/>
      <c r="R96" s="32"/>
      <c r="S96" s="32"/>
      <c r="T96" s="23"/>
      <c r="U96" s="32"/>
      <c r="V96" s="25"/>
      <c r="W96" s="25"/>
      <c r="X96" s="25"/>
      <c r="Y96" s="183"/>
      <c r="Z96" s="183"/>
      <c r="AA96" s="183"/>
      <c r="AB96" s="183"/>
      <c r="AC96" s="33"/>
      <c r="AD96" s="57"/>
      <c r="AE96" s="61"/>
      <c r="AF96" s="62"/>
      <c r="AG96" s="61"/>
      <c r="AH96" s="65"/>
      <c r="AI96" s="66"/>
      <c r="AJ96" s="67"/>
      <c r="AK96" s="68"/>
      <c r="AL96" s="68"/>
      <c r="AM96" s="68"/>
      <c r="AN96" s="61"/>
      <c r="AO96" s="62"/>
      <c r="AP96" s="61"/>
      <c r="AQ96" s="65"/>
      <c r="AR96" s="66"/>
      <c r="AS96" s="67"/>
      <c r="AT96" s="68"/>
      <c r="AU96" s="68"/>
      <c r="AV96" s="68"/>
      <c r="AW96" s="61"/>
      <c r="AX96" s="62"/>
      <c r="AY96" s="61"/>
      <c r="AZ96" s="65"/>
      <c r="BA96" s="66"/>
      <c r="BB96" s="67"/>
      <c r="BC96" s="68"/>
      <c r="BD96" s="68"/>
      <c r="BE96" s="68"/>
      <c r="BF96" s="61"/>
      <c r="BG96" s="62"/>
      <c r="BH96" s="61"/>
      <c r="BI96" s="65"/>
      <c r="BJ96" s="66"/>
      <c r="BK96" s="67"/>
      <c r="BL96" s="68"/>
      <c r="BM96" s="68"/>
      <c r="BN96" s="68"/>
      <c r="BO96" s="63"/>
      <c r="BP96" s="64"/>
      <c r="BQ96" s="61"/>
      <c r="BR96" s="65"/>
      <c r="BS96" s="66"/>
      <c r="BT96" s="67"/>
      <c r="BU96" s="68"/>
      <c r="BV96" s="68"/>
      <c r="BW96" s="68"/>
      <c r="BX96" s="63"/>
      <c r="BY96" s="64"/>
      <c r="BZ96" s="61"/>
      <c r="CA96" s="65"/>
      <c r="CB96" s="66"/>
      <c r="CC96" s="67"/>
      <c r="CD96" s="68"/>
      <c r="CE96" s="68"/>
      <c r="CF96" s="68"/>
      <c r="CG96" s="63"/>
      <c r="CH96" s="64"/>
      <c r="CI96" s="61"/>
      <c r="CJ96" s="65"/>
      <c r="CK96" s="66"/>
      <c r="CL96" s="67"/>
      <c r="CM96" s="68"/>
      <c r="CN96" s="68"/>
      <c r="CO96" s="68"/>
      <c r="CP96" s="69"/>
      <c r="CQ96" s="66"/>
      <c r="CR96" s="66"/>
      <c r="CS96" s="66"/>
      <c r="CT96" s="70"/>
    </row>
    <row r="97" spans="1:99">
      <c r="A97" s="30"/>
      <c r="B97" s="37"/>
      <c r="C97" s="37"/>
      <c r="D97" s="21"/>
      <c r="E97" s="21"/>
      <c r="F97" s="21"/>
      <c r="G97" s="22"/>
      <c r="H97" s="36"/>
      <c r="I97" s="36"/>
      <c r="J97" s="73"/>
      <c r="K97" s="178"/>
      <c r="L97" s="34"/>
      <c r="M97" s="34"/>
      <c r="N97" s="31"/>
      <c r="O97" s="23"/>
      <c r="P97" s="23"/>
      <c r="Q97" s="23"/>
      <c r="R97" s="32"/>
      <c r="S97" s="32"/>
      <c r="T97" s="23"/>
      <c r="U97" s="32"/>
      <c r="V97" s="25"/>
      <c r="W97" s="25"/>
      <c r="X97" s="25"/>
      <c r="Y97" s="183"/>
      <c r="Z97" s="183"/>
      <c r="AA97" s="183"/>
      <c r="AB97" s="183"/>
      <c r="AC97" s="33"/>
      <c r="AD97" s="59"/>
      <c r="AE97" s="61"/>
      <c r="AF97" s="62"/>
      <c r="AG97" s="61"/>
      <c r="AH97" s="65"/>
      <c r="AI97" s="66"/>
      <c r="AJ97" s="67"/>
      <c r="AK97" s="68"/>
      <c r="AL97" s="68"/>
      <c r="AM97" s="68"/>
      <c r="AN97" s="61"/>
      <c r="AO97" s="62"/>
      <c r="AP97" s="61"/>
      <c r="AQ97" s="65"/>
      <c r="AR97" s="66"/>
      <c r="AS97" s="67"/>
      <c r="AT97" s="68"/>
      <c r="AU97" s="68"/>
      <c r="AV97" s="68"/>
      <c r="AW97" s="61"/>
      <c r="AX97" s="62"/>
      <c r="AY97" s="61"/>
      <c r="AZ97" s="65"/>
      <c r="BA97" s="66"/>
      <c r="BB97" s="67"/>
      <c r="BC97" s="68"/>
      <c r="BD97" s="68"/>
      <c r="BE97" s="68"/>
      <c r="BF97" s="61"/>
      <c r="BG97" s="62"/>
      <c r="BH97" s="61"/>
      <c r="BI97" s="65"/>
      <c r="BJ97" s="66"/>
      <c r="BK97" s="67"/>
      <c r="BL97" s="68"/>
      <c r="BM97" s="68"/>
      <c r="BN97" s="68"/>
      <c r="BO97" s="63"/>
      <c r="BP97" s="64"/>
      <c r="BQ97" s="61"/>
      <c r="BR97" s="65"/>
      <c r="BS97" s="66"/>
      <c r="BT97" s="67"/>
      <c r="BU97" s="68"/>
      <c r="BV97" s="68"/>
      <c r="BW97" s="68"/>
      <c r="BX97" s="63"/>
      <c r="BY97" s="64"/>
      <c r="BZ97" s="61"/>
      <c r="CA97" s="65"/>
      <c r="CB97" s="66"/>
      <c r="CC97" s="67"/>
      <c r="CD97" s="68"/>
      <c r="CE97" s="68"/>
      <c r="CF97" s="68"/>
      <c r="CG97" s="63"/>
      <c r="CH97" s="64"/>
      <c r="CI97" s="61"/>
      <c r="CJ97" s="65"/>
      <c r="CK97" s="66"/>
      <c r="CL97" s="67"/>
      <c r="CM97" s="68"/>
      <c r="CN97" s="68"/>
      <c r="CO97" s="68"/>
      <c r="CP97" s="69"/>
      <c r="CQ97" s="66"/>
      <c r="CR97" s="66"/>
      <c r="CS97" s="66"/>
      <c r="CT97" s="70"/>
    </row>
    <row r="98" spans="1:99">
      <c r="A98" s="19">
        <f>AC98</f>
        <v>1.0960829493088</v>
      </c>
      <c r="B98" s="39"/>
      <c r="C98" s="39"/>
      <c r="D98" s="39"/>
      <c r="E98" s="39"/>
      <c r="F98" s="39"/>
      <c r="G98" s="39"/>
      <c r="H98" s="40" t="s">
        <v>229</v>
      </c>
      <c r="I98" s="40"/>
      <c r="J98" s="40"/>
      <c r="K98" s="179">
        <f>SUM(K6:K97)</f>
        <v>4340000</v>
      </c>
      <c r="L98" s="41">
        <f>SUM(L6:L97)</f>
        <v>1827</v>
      </c>
      <c r="M98" s="41">
        <f>SUM(M6:M97)</f>
        <v>786</v>
      </c>
      <c r="N98" s="41">
        <f>SUM(N6:N97)</f>
        <v>2563</v>
      </c>
      <c r="O98" s="41">
        <f>SUM(O6:O97)</f>
        <v>370</v>
      </c>
      <c r="P98" s="41">
        <f>SUM(P6:P97)</f>
        <v>2</v>
      </c>
      <c r="Q98" s="41">
        <f>SUM(Q6:Q97)</f>
        <v>372</v>
      </c>
      <c r="R98" s="42">
        <f>IFERROR(Q98/N98,"-")</f>
        <v>0.14514241123683</v>
      </c>
      <c r="S98" s="76">
        <f>SUM(S6:S97)</f>
        <v>39</v>
      </c>
      <c r="T98" s="76">
        <f>SUM(T6:T97)</f>
        <v>88</v>
      </c>
      <c r="U98" s="42">
        <f>IFERROR(S98/Q98,"-")</f>
        <v>0.10483870967742</v>
      </c>
      <c r="V98" s="43">
        <f>IFERROR(K98/Q98,"-")</f>
        <v>11666.666666667</v>
      </c>
      <c r="W98" s="44">
        <f>SUM(W6:W97)</f>
        <v>65</v>
      </c>
      <c r="X98" s="42">
        <f>IFERROR(W98/Q98,"-")</f>
        <v>0.1747311827957</v>
      </c>
      <c r="Y98" s="179">
        <f>SUM(Y6:Y97)</f>
        <v>4757000</v>
      </c>
      <c r="Z98" s="179">
        <f>IFERROR(Y98/Q98,"-")</f>
        <v>12787.634408602</v>
      </c>
      <c r="AA98" s="179">
        <f>IFERROR(Y98/W98,"-")</f>
        <v>73184.615384615</v>
      </c>
      <c r="AB98" s="179">
        <f>Y98-K98</f>
        <v>417000</v>
      </c>
      <c r="AC98" s="45">
        <f>Y98/K98</f>
        <v>1.0960829493088</v>
      </c>
      <c r="AD98" s="58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19"/>
    <mergeCell ref="K6:K19"/>
    <mergeCell ref="V6:V19"/>
    <mergeCell ref="AB6:AB19"/>
    <mergeCell ref="AC6:AC19"/>
    <mergeCell ref="A20:A23"/>
    <mergeCell ref="K20:K23"/>
    <mergeCell ref="V20:V23"/>
    <mergeCell ref="AB20:AB23"/>
    <mergeCell ref="AC20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5"/>
    <mergeCell ref="K64:K65"/>
    <mergeCell ref="V64:V65"/>
    <mergeCell ref="AB64:AB65"/>
    <mergeCell ref="AC64:AC65"/>
    <mergeCell ref="A66:A67"/>
    <mergeCell ref="K66:K67"/>
    <mergeCell ref="V66:V67"/>
    <mergeCell ref="AB66:AB67"/>
    <mergeCell ref="AC66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  <mergeCell ref="A82:A83"/>
    <mergeCell ref="K82:K83"/>
    <mergeCell ref="V82:V83"/>
    <mergeCell ref="AB82:AB83"/>
    <mergeCell ref="AC82:AC83"/>
    <mergeCell ref="A84:A89"/>
    <mergeCell ref="K84:K89"/>
    <mergeCell ref="V84:V89"/>
    <mergeCell ref="AB84:AB89"/>
    <mergeCell ref="AC84:AC89"/>
    <mergeCell ref="A90:A91"/>
    <mergeCell ref="K90:K91"/>
    <mergeCell ref="V90:V91"/>
    <mergeCell ref="AB90:AB91"/>
    <mergeCell ref="AC90:AC91"/>
    <mergeCell ref="A92:A93"/>
    <mergeCell ref="K92:K93"/>
    <mergeCell ref="V92:V93"/>
    <mergeCell ref="AB92:AB93"/>
    <mergeCell ref="AC92:AC93"/>
    <mergeCell ref="A94:A95"/>
    <mergeCell ref="K94:K95"/>
    <mergeCell ref="V94:V95"/>
    <mergeCell ref="AB94:AB95"/>
    <mergeCell ref="AC94:AC9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