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<sst xmlns="http://schemas.openxmlformats.org/spreadsheetml/2006/main" uniqueCount="75">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</sst>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9243076</v>
      </c>
      <c r="E6" s="36">
        <v>11869</v>
      </c>
      <c r="F6" s="36">
        <v>0</v>
      </c>
      <c r="G6" s="36">
        <v>300569</v>
      </c>
      <c r="H6" s="43">
        <v>2607</v>
      </c>
      <c r="I6" s="44">
        <v>88</v>
      </c>
      <c r="J6" s="47">
        <f>H6+I6</f>
        <v>2695</v>
      </c>
      <c r="K6" s="37">
        <f>IFERROR(J6/G6,"-")</f>
        <v>0.0089663271994118</v>
      </c>
      <c r="L6" s="36">
        <v>425</v>
      </c>
      <c r="M6" s="36">
        <v>705</v>
      </c>
      <c r="N6" s="37">
        <f>IFERROR(L6/J6,"-")</f>
        <v>0.15769944341373</v>
      </c>
      <c r="O6" s="38">
        <f>IFERROR(D6/J6,"-")</f>
        <v>3429.7128014842</v>
      </c>
      <c r="P6" s="39">
        <v>291</v>
      </c>
      <c r="Q6" s="37">
        <f>IFERROR(P6/J6,"-")</f>
        <v>0.10797773654917</v>
      </c>
      <c r="R6" s="213">
        <v>7151350</v>
      </c>
      <c r="S6" s="214">
        <f>IFERROR(R6/J6,"-")</f>
        <v>2653.5621521336</v>
      </c>
      <c r="T6" s="214">
        <f>IFERROR(R6/P6,"-")</f>
        <v>24575.085910653</v>
      </c>
      <c r="U6" s="208">
        <f>IFERROR(R6-D6,"-")</f>
        <v>-2091726</v>
      </c>
      <c r="V6" s="40">
        <f>R6/D6</f>
        <v>0.77369806328543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9243076</v>
      </c>
      <c r="E9" s="21">
        <f>SUM(E6:E7)</f>
        <v>11869</v>
      </c>
      <c r="F9" s="21">
        <f>SUM(F6:F7)</f>
        <v>0</v>
      </c>
      <c r="G9" s="21">
        <f>SUM(G6:G7)</f>
        <v>300569</v>
      </c>
      <c r="H9" s="21">
        <f>SUM(H6:H7)</f>
        <v>2607</v>
      </c>
      <c r="I9" s="21">
        <f>SUM(I6:I7)</f>
        <v>88</v>
      </c>
      <c r="J9" s="21">
        <f>SUM(J6:J7)</f>
        <v>2695</v>
      </c>
      <c r="K9" s="22">
        <f>IFERROR(J9/G9,"-")</f>
        <v>0.0089663271994118</v>
      </c>
      <c r="L9" s="33">
        <f>SUM(L6:L7)</f>
        <v>425</v>
      </c>
      <c r="M9" s="33">
        <f>SUM(M6:M7)</f>
        <v>705</v>
      </c>
      <c r="N9" s="22">
        <f>IFERROR(L9/J9,"-")</f>
        <v>0.15769944341373</v>
      </c>
      <c r="O9" s="23">
        <f>IFERROR(D9/J9,"-")</f>
        <v>3429.7128014842</v>
      </c>
      <c r="P9" s="24">
        <f>SUM(P6:P7)</f>
        <v>291</v>
      </c>
      <c r="Q9" s="22">
        <f>IFERROR(P9/J9,"-")</f>
        <v>0.10797773654917</v>
      </c>
      <c r="R9" s="25">
        <f>SUM(R6:R7)</f>
        <v>7151350</v>
      </c>
      <c r="S9" s="25">
        <f>IFERROR(R9/J9,"-")</f>
        <v>2653.5621521336</v>
      </c>
      <c r="T9" s="25">
        <f>IFERROR(R9/P9,"-")</f>
        <v>24575.085910653</v>
      </c>
      <c r="U9" s="26">
        <f>SUM(U6:U7)</f>
        <v>-2091726</v>
      </c>
      <c r="V9" s="27">
        <f>IFERROR(R9/D9,"-")</f>
        <v>0.77369806328543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0.74822197632669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3484768</v>
      </c>
      <c r="H7" s="80">
        <v>5666</v>
      </c>
      <c r="I7" s="80">
        <v>0</v>
      </c>
      <c r="J7" s="80">
        <v>130162</v>
      </c>
      <c r="K7" s="81">
        <v>916</v>
      </c>
      <c r="L7" s="82">
        <f>IFERROR(K7/J7,"-")</f>
        <v>0.0070373841827876</v>
      </c>
      <c r="M7" s="80">
        <v>160</v>
      </c>
      <c r="N7" s="80">
        <v>219</v>
      </c>
      <c r="O7" s="82">
        <f>IFERROR(M7/(K7),"-")</f>
        <v>0.17467248908297</v>
      </c>
      <c r="P7" s="83">
        <f>IFERROR(G7/SUM(K7:K7),"-")</f>
        <v>3804.3318777293</v>
      </c>
      <c r="Q7" s="84">
        <v>94</v>
      </c>
      <c r="R7" s="82">
        <f>IF(K7=0,"-",Q7/K7)</f>
        <v>0.10262008733624</v>
      </c>
      <c r="S7" s="200">
        <v>2607380</v>
      </c>
      <c r="T7" s="201">
        <f>IFERROR(S7/K7,"-")</f>
        <v>2846.4847161572</v>
      </c>
      <c r="U7" s="201">
        <f>IFERROR(S7/Q7,"-")</f>
        <v>27738.085106383</v>
      </c>
      <c r="V7" s="202">
        <f>SUM(S7:S7)-SUM(G7:G7)</f>
        <v>-877388</v>
      </c>
      <c r="W7" s="86">
        <f>SUM(S7:S7)/SUM(G7:G7)</f>
        <v>0.74822197632669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>
        <v>3</v>
      </c>
      <c r="AR7" s="100">
        <f>IF(K7=0,"",IF(AQ7=0,"",(AQ7/K7)))</f>
        <v>0.0032751091703057</v>
      </c>
      <c r="AS7" s="99"/>
      <c r="AT7" s="101">
        <f>IFERROR(AR7/AQ7,"-")</f>
        <v>0.0010917030567686</v>
      </c>
      <c r="AU7" s="102"/>
      <c r="AV7" s="103">
        <f>IFERROR(AU7/AQ7,"-")</f>
        <v>0</v>
      </c>
      <c r="AW7" s="104"/>
      <c r="AX7" s="104"/>
      <c r="AY7" s="104"/>
      <c r="AZ7" s="105">
        <v>25</v>
      </c>
      <c r="BA7" s="106">
        <f>IF(K7=0,"",IF(AZ7=0,"",(AZ7/K7)))</f>
        <v>0.027292576419214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410</v>
      </c>
      <c r="BJ7" s="112">
        <f>IF(K7=0,"",IF(BI7=0,"",(BI7/K7)))</f>
        <v>0.44759825327511</v>
      </c>
      <c r="BK7" s="113">
        <v>30</v>
      </c>
      <c r="BL7" s="114">
        <f>IFERROR(BK7/BI7,"-")</f>
        <v>0.073170731707317</v>
      </c>
      <c r="BM7" s="115">
        <v>777480</v>
      </c>
      <c r="BN7" s="116">
        <f>IFERROR(BM7/BI7,"-")</f>
        <v>1896.2926829268</v>
      </c>
      <c r="BO7" s="117">
        <v>14</v>
      </c>
      <c r="BP7" s="117">
        <v>6</v>
      </c>
      <c r="BQ7" s="117">
        <v>10</v>
      </c>
      <c r="BR7" s="118">
        <v>351</v>
      </c>
      <c r="BS7" s="119">
        <f>IF(K7=0,"",IF(BR7=0,"",(BR7/K7)))</f>
        <v>0.38318777292576</v>
      </c>
      <c r="BT7" s="120">
        <v>45</v>
      </c>
      <c r="BU7" s="121">
        <f>IFERROR(BT7/BR7,"-")</f>
        <v>0.12820512820513</v>
      </c>
      <c r="BV7" s="122">
        <v>641000</v>
      </c>
      <c r="BW7" s="123">
        <f>IFERROR(BV7/BR7,"-")</f>
        <v>1826.2108262108</v>
      </c>
      <c r="BX7" s="124">
        <v>20</v>
      </c>
      <c r="BY7" s="124">
        <v>11</v>
      </c>
      <c r="BZ7" s="124">
        <v>14</v>
      </c>
      <c r="CA7" s="125">
        <v>127</v>
      </c>
      <c r="CB7" s="126">
        <f>IF(K7=0,"",IF(CA7=0,"",(CA7/K7)))</f>
        <v>0.13864628820961</v>
      </c>
      <c r="CC7" s="127">
        <v>19</v>
      </c>
      <c r="CD7" s="128">
        <f>IFERROR(CC7/CA7,"-")</f>
        <v>0.1496062992126</v>
      </c>
      <c r="CE7" s="129">
        <v>1188900</v>
      </c>
      <c r="CF7" s="130">
        <f>IFERROR(CE7/CA7,"-")</f>
        <v>9361.4173228346</v>
      </c>
      <c r="CG7" s="131">
        <v>2</v>
      </c>
      <c r="CH7" s="131">
        <v>5</v>
      </c>
      <c r="CI7" s="131">
        <v>12</v>
      </c>
      <c r="CJ7" s="132">
        <v>94</v>
      </c>
      <c r="CK7" s="133">
        <v>2607380</v>
      </c>
      <c r="CL7" s="133">
        <v>464000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0.5991796954142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1880521</v>
      </c>
      <c r="H8" s="80">
        <v>1548</v>
      </c>
      <c r="I8" s="80">
        <v>0</v>
      </c>
      <c r="J8" s="80">
        <v>46764</v>
      </c>
      <c r="K8" s="81">
        <v>689</v>
      </c>
      <c r="L8" s="82">
        <f>IFERROR(K8/J8,"-")</f>
        <v>0.014733555726627</v>
      </c>
      <c r="M8" s="80">
        <v>87</v>
      </c>
      <c r="N8" s="80">
        <v>226</v>
      </c>
      <c r="O8" s="82">
        <f>IFERROR(M8/(K8),"-")</f>
        <v>0.12626995645864</v>
      </c>
      <c r="P8" s="83">
        <f>IFERROR(G8/SUM(K8:K8),"-")</f>
        <v>2729.3483309144</v>
      </c>
      <c r="Q8" s="84">
        <v>72</v>
      </c>
      <c r="R8" s="82">
        <f>IF(K8=0,"-",Q8/K8)</f>
        <v>0.1044992743106</v>
      </c>
      <c r="S8" s="200">
        <v>1126770</v>
      </c>
      <c r="T8" s="201">
        <f>IFERROR(S8/K8,"-")</f>
        <v>1635.3701015965</v>
      </c>
      <c r="U8" s="201">
        <f>IFERROR(S8/Q8,"-")</f>
        <v>15649.583333333</v>
      </c>
      <c r="V8" s="202">
        <f>SUM(S8:S8)-SUM(G8:G8)</f>
        <v>-753751</v>
      </c>
      <c r="W8" s="86">
        <f>SUM(S8:S8)/SUM(G8:G8)</f>
        <v>0.5991796954142</v>
      </c>
      <c r="Y8" s="87">
        <v>40</v>
      </c>
      <c r="Z8" s="88">
        <f>IF(K8=0,"",IF(Y8=0,"",(Y8/K8)))</f>
        <v>0.058055152394775</v>
      </c>
      <c r="AA8" s="87">
        <v>1</v>
      </c>
      <c r="AB8" s="89">
        <f>IFERROR(AA8/Y8,"-")</f>
        <v>0.025</v>
      </c>
      <c r="AC8" s="90">
        <v>11000</v>
      </c>
      <c r="AD8" s="91">
        <f>IFERROR(AC8/Y8,"-")</f>
        <v>275</v>
      </c>
      <c r="AE8" s="92"/>
      <c r="AF8" s="92"/>
      <c r="AG8" s="92">
        <v>1</v>
      </c>
      <c r="AH8" s="93">
        <v>106</v>
      </c>
      <c r="AI8" s="94">
        <f>IF(K8=0,"",IF(AH8=0,"",(AH8/K8)))</f>
        <v>0.15384615384615</v>
      </c>
      <c r="AJ8" s="93">
        <v>5</v>
      </c>
      <c r="AK8" s="95">
        <f>IFERROR(AJ8/AH8,"-")</f>
        <v>0.047169811320755</v>
      </c>
      <c r="AL8" s="96">
        <v>16000</v>
      </c>
      <c r="AM8" s="97">
        <f>IFERROR(AL8/AH8,"-")</f>
        <v>150.94339622642</v>
      </c>
      <c r="AN8" s="98">
        <v>4</v>
      </c>
      <c r="AO8" s="98">
        <v>1</v>
      </c>
      <c r="AP8" s="98"/>
      <c r="AQ8" s="99">
        <v>101</v>
      </c>
      <c r="AR8" s="100">
        <f>IF(K8=0,"",IF(AQ8=0,"",(AQ8/K8)))</f>
        <v>0.14658925979681</v>
      </c>
      <c r="AS8" s="99">
        <v>4</v>
      </c>
      <c r="AT8" s="101">
        <f>IFERROR(AR8/AQ8,"-")</f>
        <v>0.0014513788098694</v>
      </c>
      <c r="AU8" s="102">
        <v>136600</v>
      </c>
      <c r="AV8" s="103">
        <f>IFERROR(AU8/AQ8,"-")</f>
        <v>1352.4752475248</v>
      </c>
      <c r="AW8" s="104">
        <v>2</v>
      </c>
      <c r="AX8" s="104"/>
      <c r="AY8" s="104">
        <v>2</v>
      </c>
      <c r="AZ8" s="105">
        <v>139</v>
      </c>
      <c r="BA8" s="106">
        <f>IF(K8=0,"",IF(AZ8=0,"",(AZ8/K8)))</f>
        <v>0.20174165457184</v>
      </c>
      <c r="BB8" s="105">
        <v>15</v>
      </c>
      <c r="BC8" s="107">
        <f>IFERROR(BB8/AZ8,"-")</f>
        <v>0.10791366906475</v>
      </c>
      <c r="BD8" s="108">
        <v>121090</v>
      </c>
      <c r="BE8" s="109">
        <f>IFERROR(BD8/AZ8,"-")</f>
        <v>871.15107913669</v>
      </c>
      <c r="BF8" s="110">
        <v>12</v>
      </c>
      <c r="BG8" s="110">
        <v>1</v>
      </c>
      <c r="BH8" s="110">
        <v>2</v>
      </c>
      <c r="BI8" s="111">
        <v>179</v>
      </c>
      <c r="BJ8" s="112">
        <f>IF(K8=0,"",IF(BI8=0,"",(BI8/K8)))</f>
        <v>0.25979680696662</v>
      </c>
      <c r="BK8" s="113">
        <v>23</v>
      </c>
      <c r="BL8" s="114">
        <f>IFERROR(BK8/BI8,"-")</f>
        <v>0.12849162011173</v>
      </c>
      <c r="BM8" s="115">
        <v>453080</v>
      </c>
      <c r="BN8" s="116">
        <f>IFERROR(BM8/BI8,"-")</f>
        <v>2531.1731843575</v>
      </c>
      <c r="BO8" s="117">
        <v>10</v>
      </c>
      <c r="BP8" s="117">
        <v>1</v>
      </c>
      <c r="BQ8" s="117">
        <v>12</v>
      </c>
      <c r="BR8" s="118">
        <v>96</v>
      </c>
      <c r="BS8" s="119">
        <f>IF(K8=0,"",IF(BR8=0,"",(BR8/K8)))</f>
        <v>0.13933236574746</v>
      </c>
      <c r="BT8" s="120">
        <v>18</v>
      </c>
      <c r="BU8" s="121">
        <f>IFERROR(BT8/BR8,"-")</f>
        <v>0.1875</v>
      </c>
      <c r="BV8" s="122">
        <v>224000</v>
      </c>
      <c r="BW8" s="123">
        <f>IFERROR(BV8/BR8,"-")</f>
        <v>2333.3333333333</v>
      </c>
      <c r="BX8" s="124">
        <v>9</v>
      </c>
      <c r="BY8" s="124">
        <v>3</v>
      </c>
      <c r="BZ8" s="124">
        <v>6</v>
      </c>
      <c r="CA8" s="125">
        <v>28</v>
      </c>
      <c r="CB8" s="126">
        <f>IF(K8=0,"",IF(CA8=0,"",(CA8/K8)))</f>
        <v>0.040638606676343</v>
      </c>
      <c r="CC8" s="127">
        <v>6</v>
      </c>
      <c r="CD8" s="128">
        <f>IFERROR(CC8/CA8,"-")</f>
        <v>0.21428571428571</v>
      </c>
      <c r="CE8" s="129">
        <v>165000</v>
      </c>
      <c r="CF8" s="130">
        <f>IFERROR(CE8/CA8,"-")</f>
        <v>5892.8571428571</v>
      </c>
      <c r="CG8" s="131">
        <v>2</v>
      </c>
      <c r="CH8" s="131">
        <v>1</v>
      </c>
      <c r="CI8" s="131">
        <v>3</v>
      </c>
      <c r="CJ8" s="132">
        <v>72</v>
      </c>
      <c r="CK8" s="133">
        <v>1126770</v>
      </c>
      <c r="CL8" s="133">
        <v>120000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0.61427737455236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229538</v>
      </c>
      <c r="H10" s="80">
        <v>139</v>
      </c>
      <c r="I10" s="80">
        <v>0</v>
      </c>
      <c r="J10" s="80">
        <v>16131</v>
      </c>
      <c r="K10" s="81">
        <v>32</v>
      </c>
      <c r="L10" s="82">
        <f>IFERROR(K10/J10,"-")</f>
        <v>0.0019837579815263</v>
      </c>
      <c r="M10" s="80">
        <v>9</v>
      </c>
      <c r="N10" s="80">
        <v>9</v>
      </c>
      <c r="O10" s="82">
        <f>IFERROR(M10/(K10),"-")</f>
        <v>0.28125</v>
      </c>
      <c r="P10" s="83">
        <f>IFERROR(G10/SUM(K10:K10),"-")</f>
        <v>7173.0625</v>
      </c>
      <c r="Q10" s="84">
        <v>5</v>
      </c>
      <c r="R10" s="82">
        <f>IF(K10=0,"-",Q10/K10)</f>
        <v>0.15625</v>
      </c>
      <c r="S10" s="200">
        <v>141000</v>
      </c>
      <c r="T10" s="201">
        <f>IFERROR(S10/K10,"-")</f>
        <v>4406.25</v>
      </c>
      <c r="U10" s="201">
        <f>IFERROR(S10/Q10,"-")</f>
        <v>28200</v>
      </c>
      <c r="V10" s="202">
        <f>SUM(S10:S10)-SUM(G10:G10)</f>
        <v>-88538</v>
      </c>
      <c r="W10" s="86">
        <f>SUM(S10:S10)/SUM(G10:G10)</f>
        <v>0.61427737455236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1</v>
      </c>
      <c r="AR10" s="100">
        <f>IF(K10=0,"",IF(AQ10=0,"",(AQ10/K10)))</f>
        <v>0.03125</v>
      </c>
      <c r="AS10" s="99"/>
      <c r="AT10" s="101">
        <f>IFERROR(AR10/AQ10,"-")</f>
        <v>0.03125</v>
      </c>
      <c r="AU10" s="102"/>
      <c r="AV10" s="103">
        <f>IFERROR(AU10/AQ10,"-")</f>
        <v>0</v>
      </c>
      <c r="AW10" s="104"/>
      <c r="AX10" s="104"/>
      <c r="AY10" s="104"/>
      <c r="AZ10" s="105">
        <v>4</v>
      </c>
      <c r="BA10" s="106">
        <f>IF(K10=0,"",IF(AZ10=0,"",(AZ10/K10)))</f>
        <v>0.125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13</v>
      </c>
      <c r="BJ10" s="112">
        <f>IF(K10=0,"",IF(BI10=0,"",(BI10/K10)))</f>
        <v>0.40625</v>
      </c>
      <c r="BK10" s="113">
        <v>3</v>
      </c>
      <c r="BL10" s="114">
        <f>IFERROR(BK10/BI10,"-")</f>
        <v>0.23076923076923</v>
      </c>
      <c r="BM10" s="115">
        <v>123000</v>
      </c>
      <c r="BN10" s="116">
        <f>IFERROR(BM10/BI10,"-")</f>
        <v>9461.5384615385</v>
      </c>
      <c r="BO10" s="117">
        <v>1</v>
      </c>
      <c r="BP10" s="117"/>
      <c r="BQ10" s="117">
        <v>2</v>
      </c>
      <c r="BR10" s="118">
        <v>10</v>
      </c>
      <c r="BS10" s="119">
        <f>IF(K10=0,"",IF(BR10=0,"",(BR10/K10)))</f>
        <v>0.3125</v>
      </c>
      <c r="BT10" s="120">
        <v>1</v>
      </c>
      <c r="BU10" s="121">
        <f>IFERROR(BT10/BR10,"-")</f>
        <v>0.1</v>
      </c>
      <c r="BV10" s="122">
        <v>3000</v>
      </c>
      <c r="BW10" s="123">
        <f>IFERROR(BV10/BR10,"-")</f>
        <v>300</v>
      </c>
      <c r="BX10" s="124">
        <v>1</v>
      </c>
      <c r="BY10" s="124"/>
      <c r="BZ10" s="124"/>
      <c r="CA10" s="125">
        <v>4</v>
      </c>
      <c r="CB10" s="126">
        <f>IF(K10=0,"",IF(CA10=0,"",(CA10/K10)))</f>
        <v>0.125</v>
      </c>
      <c r="CC10" s="127">
        <v>1</v>
      </c>
      <c r="CD10" s="128">
        <f>IFERROR(CC10/CA10,"-")</f>
        <v>0.25</v>
      </c>
      <c r="CE10" s="129">
        <v>15000</v>
      </c>
      <c r="CF10" s="130">
        <f>IFERROR(CE10/CA10,"-")</f>
        <v>3750</v>
      </c>
      <c r="CG10" s="131"/>
      <c r="CH10" s="131">
        <v>1</v>
      </c>
      <c r="CI10" s="131"/>
      <c r="CJ10" s="132">
        <v>5</v>
      </c>
      <c r="CK10" s="133">
        <v>141000</v>
      </c>
      <c r="CL10" s="133">
        <v>58000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0.67700922445789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1870137</v>
      </c>
      <c r="H11" s="80">
        <v>1591</v>
      </c>
      <c r="I11" s="80">
        <v>0</v>
      </c>
      <c r="J11" s="80">
        <v>12026</v>
      </c>
      <c r="K11" s="81">
        <v>640</v>
      </c>
      <c r="L11" s="82">
        <f>IFERROR(K11/J11,"-")</f>
        <v>0.053218027606852</v>
      </c>
      <c r="M11" s="80">
        <v>94</v>
      </c>
      <c r="N11" s="80">
        <v>171</v>
      </c>
      <c r="O11" s="82">
        <f>IFERROR(M11/(K11),"-")</f>
        <v>0.146875</v>
      </c>
      <c r="P11" s="83">
        <f>IFERROR(G11/SUM(K11:K11),"-")</f>
        <v>2922.0890625</v>
      </c>
      <c r="Q11" s="84">
        <v>76</v>
      </c>
      <c r="R11" s="82">
        <f>IF(K11=0,"-",Q11/K11)</f>
        <v>0.11875</v>
      </c>
      <c r="S11" s="200">
        <v>1266100</v>
      </c>
      <c r="T11" s="201">
        <f>IFERROR(S11/K11,"-")</f>
        <v>1978.28125</v>
      </c>
      <c r="U11" s="201">
        <f>IFERROR(S11/Q11,"-")</f>
        <v>16659.210526316</v>
      </c>
      <c r="V11" s="202">
        <f>SUM(S11:S11)-SUM(G11:G11)</f>
        <v>-604037</v>
      </c>
      <c r="W11" s="86">
        <f>SUM(S11:S11)/SUM(G11:G11)</f>
        <v>0.67700922445789</v>
      </c>
      <c r="Y11" s="87">
        <v>5</v>
      </c>
      <c r="Z11" s="88">
        <f>IF(K11=0,"",IF(Y11=0,"",(Y11/K11)))</f>
        <v>0.0078125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15</v>
      </c>
      <c r="AI11" s="94">
        <f>IF(K11=0,"",IF(AH11=0,"",(AH11/K11)))</f>
        <v>0.0234375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9</v>
      </c>
      <c r="AR11" s="100">
        <f>IF(K11=0,"",IF(AQ11=0,"",(AQ11/K11)))</f>
        <v>0.0140625</v>
      </c>
      <c r="AS11" s="99">
        <v>2</v>
      </c>
      <c r="AT11" s="101">
        <f>IFERROR(AR11/AQ11,"-")</f>
        <v>0.0015625</v>
      </c>
      <c r="AU11" s="102">
        <v>7100</v>
      </c>
      <c r="AV11" s="103">
        <f>IFERROR(AU11/AQ11,"-")</f>
        <v>788.88888888889</v>
      </c>
      <c r="AW11" s="104">
        <v>1</v>
      </c>
      <c r="AX11" s="104">
        <v>1</v>
      </c>
      <c r="AY11" s="104"/>
      <c r="AZ11" s="105">
        <v>88</v>
      </c>
      <c r="BA11" s="106">
        <f>IF(K11=0,"",IF(AZ11=0,"",(AZ11/K11)))</f>
        <v>0.1375</v>
      </c>
      <c r="BB11" s="105">
        <v>7</v>
      </c>
      <c r="BC11" s="107">
        <f>IFERROR(BB11/AZ11,"-")</f>
        <v>0.079545454545455</v>
      </c>
      <c r="BD11" s="108">
        <v>61200</v>
      </c>
      <c r="BE11" s="109">
        <f>IFERROR(BD11/AZ11,"-")</f>
        <v>695.45454545455</v>
      </c>
      <c r="BF11" s="110">
        <v>2</v>
      </c>
      <c r="BG11" s="110">
        <v>3</v>
      </c>
      <c r="BH11" s="110">
        <v>2</v>
      </c>
      <c r="BI11" s="111">
        <v>256</v>
      </c>
      <c r="BJ11" s="112">
        <f>IF(K11=0,"",IF(BI11=0,"",(BI11/K11)))</f>
        <v>0.4</v>
      </c>
      <c r="BK11" s="113">
        <v>25</v>
      </c>
      <c r="BL11" s="114">
        <f>IFERROR(BK11/BI11,"-")</f>
        <v>0.09765625</v>
      </c>
      <c r="BM11" s="115">
        <v>540900</v>
      </c>
      <c r="BN11" s="116">
        <f>IFERROR(BM11/BI11,"-")</f>
        <v>2112.890625</v>
      </c>
      <c r="BO11" s="117">
        <v>10</v>
      </c>
      <c r="BP11" s="117">
        <v>6</v>
      </c>
      <c r="BQ11" s="117">
        <v>9</v>
      </c>
      <c r="BR11" s="118">
        <v>204</v>
      </c>
      <c r="BS11" s="119">
        <f>IF(K11=0,"",IF(BR11=0,"",(BR11/K11)))</f>
        <v>0.31875</v>
      </c>
      <c r="BT11" s="120">
        <v>30</v>
      </c>
      <c r="BU11" s="121">
        <f>IFERROR(BT11/BR11,"-")</f>
        <v>0.14705882352941</v>
      </c>
      <c r="BV11" s="122">
        <v>348900</v>
      </c>
      <c r="BW11" s="123">
        <f>IFERROR(BV11/BR11,"-")</f>
        <v>1710.2941176471</v>
      </c>
      <c r="BX11" s="124">
        <v>16</v>
      </c>
      <c r="BY11" s="124">
        <v>4</v>
      </c>
      <c r="BZ11" s="124">
        <v>10</v>
      </c>
      <c r="CA11" s="125">
        <v>63</v>
      </c>
      <c r="CB11" s="126">
        <f>IF(K11=0,"",IF(CA11=0,"",(CA11/K11)))</f>
        <v>0.0984375</v>
      </c>
      <c r="CC11" s="127">
        <v>12</v>
      </c>
      <c r="CD11" s="128">
        <f>IFERROR(CC11/CA11,"-")</f>
        <v>0.19047619047619</v>
      </c>
      <c r="CE11" s="129">
        <v>308000</v>
      </c>
      <c r="CF11" s="130">
        <f>IFERROR(CE11/CA11,"-")</f>
        <v>4888.8888888889</v>
      </c>
      <c r="CG11" s="131">
        <v>4</v>
      </c>
      <c r="CH11" s="131">
        <v>2</v>
      </c>
      <c r="CI11" s="131">
        <v>6</v>
      </c>
      <c r="CJ11" s="132">
        <v>76</v>
      </c>
      <c r="CK11" s="133">
        <v>1266100</v>
      </c>
      <c r="CL11" s="133">
        <v>157000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1.1304687218803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1778112</v>
      </c>
      <c r="H12" s="80">
        <v>2925</v>
      </c>
      <c r="I12" s="80">
        <v>0</v>
      </c>
      <c r="J12" s="80">
        <v>95486</v>
      </c>
      <c r="K12" s="81">
        <v>418</v>
      </c>
      <c r="L12" s="82">
        <f>IFERROR(K12/J12,"-")</f>
        <v>0.0043776050939405</v>
      </c>
      <c r="M12" s="80">
        <v>75</v>
      </c>
      <c r="N12" s="80">
        <v>80</v>
      </c>
      <c r="O12" s="82">
        <f>IFERROR(M12/(K12),"-")</f>
        <v>0.17942583732057</v>
      </c>
      <c r="P12" s="83">
        <f>IFERROR(G12/SUM(K12:K12),"-")</f>
        <v>4253.8564593301</v>
      </c>
      <c r="Q12" s="84">
        <v>44</v>
      </c>
      <c r="R12" s="82">
        <f>IF(K12=0,"-",Q12/K12)</f>
        <v>0.10526315789474</v>
      </c>
      <c r="S12" s="200">
        <v>2010100</v>
      </c>
      <c r="T12" s="201">
        <f>IFERROR(S12/K12,"-")</f>
        <v>4808.8516746411</v>
      </c>
      <c r="U12" s="201">
        <f>IFERROR(S12/Q12,"-")</f>
        <v>45684.090909091</v>
      </c>
      <c r="V12" s="202">
        <f>SUM(S12:S12)-SUM(G12:G12)</f>
        <v>231988</v>
      </c>
      <c r="W12" s="86">
        <f>SUM(S12:S12)/SUM(G12:G12)</f>
        <v>1.1304687218803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>
        <v>1</v>
      </c>
      <c r="AI12" s="94">
        <f>IF(K12=0,"",IF(AH12=0,"",(AH12/K12)))</f>
        <v>0.0023923444976077</v>
      </c>
      <c r="AJ12" s="93"/>
      <c r="AK12" s="95">
        <f>IFERROR(AJ12/AH12,"-")</f>
        <v>0</v>
      </c>
      <c r="AL12" s="96"/>
      <c r="AM12" s="97">
        <f>IFERROR(AL12/AH12,"-")</f>
        <v>0</v>
      </c>
      <c r="AN12" s="98"/>
      <c r="AO12" s="98"/>
      <c r="AP12" s="98"/>
      <c r="AQ12" s="99"/>
      <c r="AR12" s="100">
        <f>IF(K12=0,"",IF(AQ12=0,"",(AQ12/K12)))</f>
        <v>0</v>
      </c>
      <c r="AS12" s="99"/>
      <c r="AT12" s="101" t="str">
        <f>IFERROR(AR12/AQ12,"-")</f>
        <v>-</v>
      </c>
      <c r="AU12" s="102"/>
      <c r="AV12" s="103" t="str">
        <f>IFERROR(AU12/AQ12,"-")</f>
        <v>-</v>
      </c>
      <c r="AW12" s="104"/>
      <c r="AX12" s="104"/>
      <c r="AY12" s="104"/>
      <c r="AZ12" s="105">
        <v>18</v>
      </c>
      <c r="BA12" s="106">
        <f>IF(K12=0,"",IF(AZ12=0,"",(AZ12/K12)))</f>
        <v>0.043062200956938</v>
      </c>
      <c r="BB12" s="105">
        <v>2</v>
      </c>
      <c r="BC12" s="107">
        <f>IFERROR(BB12/AZ12,"-")</f>
        <v>0.11111111111111</v>
      </c>
      <c r="BD12" s="108">
        <v>13000</v>
      </c>
      <c r="BE12" s="109">
        <f>IFERROR(BD12/AZ12,"-")</f>
        <v>722.22222222222</v>
      </c>
      <c r="BF12" s="110">
        <v>2</v>
      </c>
      <c r="BG12" s="110"/>
      <c r="BH12" s="110"/>
      <c r="BI12" s="111">
        <v>179</v>
      </c>
      <c r="BJ12" s="112">
        <f>IF(K12=0,"",IF(BI12=0,"",(BI12/K12)))</f>
        <v>0.42822966507177</v>
      </c>
      <c r="BK12" s="113">
        <v>21</v>
      </c>
      <c r="BL12" s="114">
        <f>IFERROR(BK12/BI12,"-")</f>
        <v>0.11731843575419</v>
      </c>
      <c r="BM12" s="115">
        <v>754000</v>
      </c>
      <c r="BN12" s="116">
        <f>IFERROR(BM12/BI12,"-")</f>
        <v>4212.2905027933</v>
      </c>
      <c r="BO12" s="117">
        <v>8</v>
      </c>
      <c r="BP12" s="117">
        <v>2</v>
      </c>
      <c r="BQ12" s="117">
        <v>11</v>
      </c>
      <c r="BR12" s="118">
        <v>157</v>
      </c>
      <c r="BS12" s="119">
        <f>IF(K12=0,"",IF(BR12=0,"",(BR12/K12)))</f>
        <v>0.3755980861244</v>
      </c>
      <c r="BT12" s="120">
        <v>14</v>
      </c>
      <c r="BU12" s="121">
        <f>IFERROR(BT12/BR12,"-")</f>
        <v>0.089171974522293</v>
      </c>
      <c r="BV12" s="122">
        <v>844900</v>
      </c>
      <c r="BW12" s="123">
        <f>IFERROR(BV12/BR12,"-")</f>
        <v>5381.5286624204</v>
      </c>
      <c r="BX12" s="124">
        <v>6</v>
      </c>
      <c r="BY12" s="124">
        <v>2</v>
      </c>
      <c r="BZ12" s="124">
        <v>6</v>
      </c>
      <c r="CA12" s="125">
        <v>63</v>
      </c>
      <c r="CB12" s="126">
        <f>IF(K12=0,"",IF(CA12=0,"",(CA12/K12)))</f>
        <v>0.15071770334928</v>
      </c>
      <c r="CC12" s="127">
        <v>7</v>
      </c>
      <c r="CD12" s="128">
        <f>IFERROR(CC12/CA12,"-")</f>
        <v>0.11111111111111</v>
      </c>
      <c r="CE12" s="129">
        <v>398200</v>
      </c>
      <c r="CF12" s="130">
        <f>IFERROR(CE12/CA12,"-")</f>
        <v>6320.6349206349</v>
      </c>
      <c r="CG12" s="131">
        <v>2</v>
      </c>
      <c r="CH12" s="131">
        <v>2</v>
      </c>
      <c r="CI12" s="131">
        <v>3</v>
      </c>
      <c r="CJ12" s="132">
        <v>44</v>
      </c>
      <c r="CK12" s="133">
        <v>2010100</v>
      </c>
      <c r="CL12" s="133">
        <v>507000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0.77369806328543</v>
      </c>
      <c r="B15" s="153"/>
      <c r="C15" s="153"/>
      <c r="D15" s="153"/>
      <c r="E15" s="154" t="s">
        <v>74</v>
      </c>
      <c r="F15" s="154"/>
      <c r="G15" s="203">
        <f>SUM(G6:G14)</f>
        <v>9243076</v>
      </c>
      <c r="H15" s="153">
        <f>SUM(H6:H14)</f>
        <v>11869</v>
      </c>
      <c r="I15" s="153">
        <f>SUM(I6:I14)</f>
        <v>0</v>
      </c>
      <c r="J15" s="153">
        <f>SUM(J6:J14)</f>
        <v>300569</v>
      </c>
      <c r="K15" s="153">
        <f>SUM(K6:K14)</f>
        <v>2695</v>
      </c>
      <c r="L15" s="155">
        <f>IFERROR(K15/J15,"-")</f>
        <v>0.0089663271994118</v>
      </c>
      <c r="M15" s="156">
        <f>SUM(M6:M14)</f>
        <v>425</v>
      </c>
      <c r="N15" s="156">
        <f>SUM(N6:N14)</f>
        <v>705</v>
      </c>
      <c r="O15" s="155">
        <f>IFERROR(M15/K15,"-")</f>
        <v>0.15769944341373</v>
      </c>
      <c r="P15" s="157">
        <f>IFERROR(G15/K15,"-")</f>
        <v>3429.7128014842</v>
      </c>
      <c r="Q15" s="158">
        <f>SUM(Q6:Q14)</f>
        <v>291</v>
      </c>
      <c r="R15" s="155">
        <f>IFERROR(Q15/K15,"-")</f>
        <v>0.10797773654917</v>
      </c>
      <c r="S15" s="203">
        <f>SUM(S6:S14)</f>
        <v>7151350</v>
      </c>
      <c r="T15" s="203">
        <f>IFERROR(S15/K15,"-")</f>
        <v>2653.5621521336</v>
      </c>
      <c r="U15" s="203">
        <f>IFERROR(S15/Q15,"-")</f>
        <v>24575.085910653</v>
      </c>
      <c r="V15" s="203">
        <f>S15-G15</f>
        <v>-2091726</v>
      </c>
      <c r="W15" s="159">
        <f>S15/G15</f>
        <v>0.77369806328543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