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<sst xmlns="http://schemas.openxmlformats.org/spreadsheetml/2006/main" uniqueCount="75">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</sst>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8894371</v>
      </c>
      <c r="E6" s="36">
        <v>8561</v>
      </c>
      <c r="F6" s="36">
        <v>0</v>
      </c>
      <c r="G6" s="36">
        <v>242492</v>
      </c>
      <c r="H6" s="43">
        <v>3078</v>
      </c>
      <c r="I6" s="44">
        <v>94</v>
      </c>
      <c r="J6" s="47">
        <f>H6+I6</f>
        <v>3172</v>
      </c>
      <c r="K6" s="37">
        <f>IFERROR(J6/G6,"-")</f>
        <v>0.013080843904129</v>
      </c>
      <c r="L6" s="36">
        <v>420</v>
      </c>
      <c r="M6" s="36">
        <v>870</v>
      </c>
      <c r="N6" s="37">
        <f>IFERROR(L6/J6,"-")</f>
        <v>0.13240857503153</v>
      </c>
      <c r="O6" s="38">
        <f>IFERROR(D6/J6,"-")</f>
        <v>2804.0261664565</v>
      </c>
      <c r="P6" s="39">
        <v>347</v>
      </c>
      <c r="Q6" s="37">
        <f>IFERROR(P6/J6,"-")</f>
        <v>0.109394703657</v>
      </c>
      <c r="R6" s="213">
        <v>12840350</v>
      </c>
      <c r="S6" s="214">
        <f>IFERROR(R6/J6,"-")</f>
        <v>4048.0296343001</v>
      </c>
      <c r="T6" s="214">
        <f>IFERROR(R6/P6,"-")</f>
        <v>37003.890489914</v>
      </c>
      <c r="U6" s="208">
        <f>IFERROR(R6-D6,"-")</f>
        <v>3945979</v>
      </c>
      <c r="V6" s="40">
        <f>R6/D6</f>
        <v>1.443649022511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8894371</v>
      </c>
      <c r="E9" s="21">
        <f>SUM(E6:E7)</f>
        <v>8561</v>
      </c>
      <c r="F9" s="21">
        <f>SUM(F6:F7)</f>
        <v>0</v>
      </c>
      <c r="G9" s="21">
        <f>SUM(G6:G7)</f>
        <v>242492</v>
      </c>
      <c r="H9" s="21">
        <f>SUM(H6:H7)</f>
        <v>3078</v>
      </c>
      <c r="I9" s="21">
        <f>SUM(I6:I7)</f>
        <v>94</v>
      </c>
      <c r="J9" s="21">
        <f>SUM(J6:J7)</f>
        <v>3172</v>
      </c>
      <c r="K9" s="22">
        <f>IFERROR(J9/G9,"-")</f>
        <v>0.013080843904129</v>
      </c>
      <c r="L9" s="33">
        <f>SUM(L6:L7)</f>
        <v>420</v>
      </c>
      <c r="M9" s="33">
        <f>SUM(M6:M7)</f>
        <v>870</v>
      </c>
      <c r="N9" s="22">
        <f>IFERROR(L9/J9,"-")</f>
        <v>0.13240857503153</v>
      </c>
      <c r="O9" s="23">
        <f>IFERROR(D9/J9,"-")</f>
        <v>2804.0261664565</v>
      </c>
      <c r="P9" s="24">
        <f>SUM(P6:P7)</f>
        <v>347</v>
      </c>
      <c r="Q9" s="22">
        <f>IFERROR(P9/J9,"-")</f>
        <v>0.109394703657</v>
      </c>
      <c r="R9" s="25">
        <f>SUM(R6:R7)</f>
        <v>12840350</v>
      </c>
      <c r="S9" s="25">
        <f>IFERROR(R9/J9,"-")</f>
        <v>4048.0296343001</v>
      </c>
      <c r="T9" s="25">
        <f>IFERROR(R9/P9,"-")</f>
        <v>37003.890489914</v>
      </c>
      <c r="U9" s="26">
        <f>SUM(U6:U7)</f>
        <v>3945979</v>
      </c>
      <c r="V9" s="27">
        <f>IFERROR(R9/D9,"-")</f>
        <v>1.443649022511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1.4554187704585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3253847</v>
      </c>
      <c r="H7" s="80">
        <v>3457</v>
      </c>
      <c r="I7" s="80">
        <v>0</v>
      </c>
      <c r="J7" s="80">
        <v>91310</v>
      </c>
      <c r="K7" s="81">
        <v>1182</v>
      </c>
      <c r="L7" s="82">
        <f>IFERROR(K7/J7,"-")</f>
        <v>0.012944912933961</v>
      </c>
      <c r="M7" s="80">
        <v>194</v>
      </c>
      <c r="N7" s="80">
        <v>285</v>
      </c>
      <c r="O7" s="82">
        <f>IFERROR(M7/(K7),"-")</f>
        <v>0.16412859560068</v>
      </c>
      <c r="P7" s="83">
        <f>IFERROR(G7/SUM(K7:K7),"-")</f>
        <v>2752.831641286</v>
      </c>
      <c r="Q7" s="84">
        <v>134</v>
      </c>
      <c r="R7" s="82">
        <f>IF(K7=0,"-",Q7/K7)</f>
        <v>0.11336717428088</v>
      </c>
      <c r="S7" s="200">
        <v>4735710</v>
      </c>
      <c r="T7" s="201">
        <f>IFERROR(S7/K7,"-")</f>
        <v>4006.5228426396</v>
      </c>
      <c r="U7" s="201">
        <f>IFERROR(S7/Q7,"-")</f>
        <v>35341.119402985</v>
      </c>
      <c r="V7" s="202">
        <f>SUM(S7:S7)-SUM(G7:G7)</f>
        <v>1481863</v>
      </c>
      <c r="W7" s="86">
        <f>SUM(S7:S7)/SUM(G7:G7)</f>
        <v>1.4554187704585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</v>
      </c>
      <c r="AI7" s="94">
        <f>IF(K7=0,"",IF(AH7=0,"",(AH7/K7)))</f>
        <v>0.00084602368866328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3</v>
      </c>
      <c r="AR7" s="100">
        <f>IF(K7=0,"",IF(AQ7=0,"",(AQ7/K7)))</f>
        <v>0.0025380710659898</v>
      </c>
      <c r="AS7" s="99"/>
      <c r="AT7" s="101">
        <f>IFERROR(AR7/AQ7,"-")</f>
        <v>0.00084602368866328</v>
      </c>
      <c r="AU7" s="102"/>
      <c r="AV7" s="103">
        <f>IFERROR(AU7/AQ7,"-")</f>
        <v>0</v>
      </c>
      <c r="AW7" s="104"/>
      <c r="AX7" s="104"/>
      <c r="AY7" s="104"/>
      <c r="AZ7" s="105">
        <v>22</v>
      </c>
      <c r="BA7" s="106">
        <f>IF(K7=0,"",IF(AZ7=0,"",(AZ7/K7)))</f>
        <v>0.018612521150592</v>
      </c>
      <c r="BB7" s="105">
        <v>2</v>
      </c>
      <c r="BC7" s="107">
        <f>IFERROR(BB7/AZ7,"-")</f>
        <v>0.090909090909091</v>
      </c>
      <c r="BD7" s="108">
        <v>6000</v>
      </c>
      <c r="BE7" s="109">
        <f>IFERROR(BD7/AZ7,"-")</f>
        <v>272.72727272727</v>
      </c>
      <c r="BF7" s="110">
        <v>2</v>
      </c>
      <c r="BG7" s="110"/>
      <c r="BH7" s="110"/>
      <c r="BI7" s="111">
        <v>602</v>
      </c>
      <c r="BJ7" s="112">
        <f>IF(K7=0,"",IF(BI7=0,"",(BI7/K7)))</f>
        <v>0.5093062605753</v>
      </c>
      <c r="BK7" s="113">
        <v>72</v>
      </c>
      <c r="BL7" s="114">
        <f>IFERROR(BK7/BI7,"-")</f>
        <v>0.11960132890365</v>
      </c>
      <c r="BM7" s="115">
        <v>1459410</v>
      </c>
      <c r="BN7" s="116">
        <f>IFERROR(BM7/BI7,"-")</f>
        <v>2424.26910299</v>
      </c>
      <c r="BO7" s="117">
        <v>33</v>
      </c>
      <c r="BP7" s="117">
        <v>16</v>
      </c>
      <c r="BQ7" s="117">
        <v>23</v>
      </c>
      <c r="BR7" s="118">
        <v>425</v>
      </c>
      <c r="BS7" s="119">
        <f>IF(K7=0,"",IF(BR7=0,"",(BR7/K7)))</f>
        <v>0.3595600676819</v>
      </c>
      <c r="BT7" s="120">
        <v>46</v>
      </c>
      <c r="BU7" s="121">
        <f>IFERROR(BT7/BR7,"-")</f>
        <v>0.10823529411765</v>
      </c>
      <c r="BV7" s="122">
        <v>2391800</v>
      </c>
      <c r="BW7" s="123">
        <f>IFERROR(BV7/BR7,"-")</f>
        <v>5627.7647058824</v>
      </c>
      <c r="BX7" s="124">
        <v>20</v>
      </c>
      <c r="BY7" s="124">
        <v>7</v>
      </c>
      <c r="BZ7" s="124">
        <v>19</v>
      </c>
      <c r="CA7" s="125">
        <v>129</v>
      </c>
      <c r="CB7" s="126">
        <f>IF(K7=0,"",IF(CA7=0,"",(CA7/K7)))</f>
        <v>0.10913705583756</v>
      </c>
      <c r="CC7" s="127">
        <v>14</v>
      </c>
      <c r="CD7" s="128">
        <f>IFERROR(CC7/CA7,"-")</f>
        <v>0.10852713178295</v>
      </c>
      <c r="CE7" s="129">
        <v>878500</v>
      </c>
      <c r="CF7" s="130">
        <f>IFERROR(CE7/CA7,"-")</f>
        <v>6810.0775193798</v>
      </c>
      <c r="CG7" s="131">
        <v>5</v>
      </c>
      <c r="CH7" s="131">
        <v>3</v>
      </c>
      <c r="CI7" s="131">
        <v>6</v>
      </c>
      <c r="CJ7" s="132">
        <v>134</v>
      </c>
      <c r="CK7" s="133">
        <v>4735710</v>
      </c>
      <c r="CL7" s="133">
        <v>559000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1.3148111225017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2833715</v>
      </c>
      <c r="H8" s="80">
        <v>2202</v>
      </c>
      <c r="I8" s="80">
        <v>0</v>
      </c>
      <c r="J8" s="80">
        <v>52857</v>
      </c>
      <c r="K8" s="81">
        <v>953</v>
      </c>
      <c r="L8" s="82">
        <f>IFERROR(K8/J8,"-")</f>
        <v>0.018029778458861</v>
      </c>
      <c r="M8" s="80">
        <v>79</v>
      </c>
      <c r="N8" s="80">
        <v>328</v>
      </c>
      <c r="O8" s="82">
        <f>IFERROR(M8/(K8),"-")</f>
        <v>0.08289611752361</v>
      </c>
      <c r="P8" s="83">
        <f>IFERROR(G8/SUM(K8:K8),"-")</f>
        <v>2973.4679958027</v>
      </c>
      <c r="Q8" s="84">
        <v>102</v>
      </c>
      <c r="R8" s="82">
        <f>IF(K8=0,"-",Q8/K8)</f>
        <v>0.10703043022036</v>
      </c>
      <c r="S8" s="200">
        <v>3725800</v>
      </c>
      <c r="T8" s="201">
        <f>IFERROR(S8/K8,"-")</f>
        <v>3909.5487932844</v>
      </c>
      <c r="U8" s="201">
        <f>IFERROR(S8/Q8,"-")</f>
        <v>36527.450980392</v>
      </c>
      <c r="V8" s="202">
        <f>SUM(S8:S8)-SUM(G8:G8)</f>
        <v>892085</v>
      </c>
      <c r="W8" s="86">
        <f>SUM(S8:S8)/SUM(G8:G8)</f>
        <v>1.3148111225017</v>
      </c>
      <c r="Y8" s="87">
        <v>47</v>
      </c>
      <c r="Z8" s="88">
        <f>IF(K8=0,"",IF(Y8=0,"",(Y8/K8)))</f>
        <v>0.049317943336831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131</v>
      </c>
      <c r="AI8" s="94">
        <f>IF(K8=0,"",IF(AH8=0,"",(AH8/K8)))</f>
        <v>0.13746065057712</v>
      </c>
      <c r="AJ8" s="93">
        <v>6</v>
      </c>
      <c r="AK8" s="95">
        <f>IFERROR(AJ8/AH8,"-")</f>
        <v>0.045801526717557</v>
      </c>
      <c r="AL8" s="96">
        <v>132100</v>
      </c>
      <c r="AM8" s="97">
        <f>IFERROR(AL8/AH8,"-")</f>
        <v>1008.3969465649</v>
      </c>
      <c r="AN8" s="98">
        <v>2</v>
      </c>
      <c r="AO8" s="98">
        <v>2</v>
      </c>
      <c r="AP8" s="98">
        <v>2</v>
      </c>
      <c r="AQ8" s="99">
        <v>128</v>
      </c>
      <c r="AR8" s="100">
        <f>IF(K8=0,"",IF(AQ8=0,"",(AQ8/K8)))</f>
        <v>0.13431269674711</v>
      </c>
      <c r="AS8" s="99">
        <v>11</v>
      </c>
      <c r="AT8" s="101">
        <f>IFERROR(AR8/AQ8,"-")</f>
        <v>0.0010493179433368</v>
      </c>
      <c r="AU8" s="102">
        <v>104800</v>
      </c>
      <c r="AV8" s="103">
        <f>IFERROR(AU8/AQ8,"-")</f>
        <v>818.75</v>
      </c>
      <c r="AW8" s="104">
        <v>6</v>
      </c>
      <c r="AX8" s="104">
        <v>3</v>
      </c>
      <c r="AY8" s="104">
        <v>2</v>
      </c>
      <c r="AZ8" s="105">
        <v>243</v>
      </c>
      <c r="BA8" s="106">
        <f>IF(K8=0,"",IF(AZ8=0,"",(AZ8/K8)))</f>
        <v>0.25498426023085</v>
      </c>
      <c r="BB8" s="105">
        <v>28</v>
      </c>
      <c r="BC8" s="107">
        <f>IFERROR(BB8/AZ8,"-")</f>
        <v>0.11522633744856</v>
      </c>
      <c r="BD8" s="108">
        <v>403200</v>
      </c>
      <c r="BE8" s="109">
        <f>IFERROR(BD8/AZ8,"-")</f>
        <v>1659.2592592593</v>
      </c>
      <c r="BF8" s="110">
        <v>14</v>
      </c>
      <c r="BG8" s="110">
        <v>5</v>
      </c>
      <c r="BH8" s="110">
        <v>9</v>
      </c>
      <c r="BI8" s="111">
        <v>273</v>
      </c>
      <c r="BJ8" s="112">
        <f>IF(K8=0,"",IF(BI8=0,"",(BI8/K8)))</f>
        <v>0.28646379853095</v>
      </c>
      <c r="BK8" s="113">
        <v>38</v>
      </c>
      <c r="BL8" s="114">
        <f>IFERROR(BK8/BI8,"-")</f>
        <v>0.13919413919414</v>
      </c>
      <c r="BM8" s="115">
        <v>2464800</v>
      </c>
      <c r="BN8" s="116">
        <f>IFERROR(BM8/BI8,"-")</f>
        <v>9028.5714285714</v>
      </c>
      <c r="BO8" s="117">
        <v>16</v>
      </c>
      <c r="BP8" s="117">
        <v>11</v>
      </c>
      <c r="BQ8" s="117">
        <v>11</v>
      </c>
      <c r="BR8" s="118">
        <v>106</v>
      </c>
      <c r="BS8" s="119">
        <f>IF(K8=0,"",IF(BR8=0,"",(BR8/K8)))</f>
        <v>0.1112277019937</v>
      </c>
      <c r="BT8" s="120">
        <v>15</v>
      </c>
      <c r="BU8" s="121">
        <f>IFERROR(BT8/BR8,"-")</f>
        <v>0.14150943396226</v>
      </c>
      <c r="BV8" s="122">
        <v>250900</v>
      </c>
      <c r="BW8" s="123">
        <f>IFERROR(BV8/BR8,"-")</f>
        <v>2366.9811320755</v>
      </c>
      <c r="BX8" s="124">
        <v>3</v>
      </c>
      <c r="BY8" s="124">
        <v>6</v>
      </c>
      <c r="BZ8" s="124">
        <v>6</v>
      </c>
      <c r="CA8" s="125">
        <v>25</v>
      </c>
      <c r="CB8" s="126">
        <f>IF(K8=0,"",IF(CA8=0,"",(CA8/K8)))</f>
        <v>0.026232948583421</v>
      </c>
      <c r="CC8" s="127">
        <v>4</v>
      </c>
      <c r="CD8" s="128">
        <f>IFERROR(CC8/CA8,"-")</f>
        <v>0.16</v>
      </c>
      <c r="CE8" s="129">
        <v>370000</v>
      </c>
      <c r="CF8" s="130">
        <f>IFERROR(CE8/CA8,"-")</f>
        <v>14800</v>
      </c>
      <c r="CG8" s="131"/>
      <c r="CH8" s="131"/>
      <c r="CI8" s="131">
        <v>4</v>
      </c>
      <c r="CJ8" s="132">
        <v>102</v>
      </c>
      <c r="CK8" s="133">
        <v>3725800</v>
      </c>
      <c r="CL8" s="133">
        <v>1329000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0.26588816045679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372337</v>
      </c>
      <c r="H10" s="80">
        <v>302</v>
      </c>
      <c r="I10" s="80">
        <v>0</v>
      </c>
      <c r="J10" s="80">
        <v>20701</v>
      </c>
      <c r="K10" s="81">
        <v>60</v>
      </c>
      <c r="L10" s="82">
        <f>IFERROR(K10/J10,"-")</f>
        <v>0.0028984107047969</v>
      </c>
      <c r="M10" s="80">
        <v>5</v>
      </c>
      <c r="N10" s="80">
        <v>14</v>
      </c>
      <c r="O10" s="82">
        <f>IFERROR(M10/(K10),"-")</f>
        <v>0.083333333333333</v>
      </c>
      <c r="P10" s="83">
        <f>IFERROR(G10/SUM(K10:K10),"-")</f>
        <v>6205.6166666667</v>
      </c>
      <c r="Q10" s="84">
        <v>3</v>
      </c>
      <c r="R10" s="82">
        <f>IF(K10=0,"-",Q10/K10)</f>
        <v>0.05</v>
      </c>
      <c r="S10" s="200">
        <v>99000</v>
      </c>
      <c r="T10" s="201">
        <f>IFERROR(S10/K10,"-")</f>
        <v>1650</v>
      </c>
      <c r="U10" s="201">
        <f>IFERROR(S10/Q10,"-")</f>
        <v>33000</v>
      </c>
      <c r="V10" s="202">
        <f>SUM(S10:S10)-SUM(G10:G10)</f>
        <v>-273337</v>
      </c>
      <c r="W10" s="86">
        <f>SUM(S10:S10)/SUM(G10:G10)</f>
        <v>0.26588816045679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>
        <f>IF(K10=0,"",IF(AQ10=0,"",(AQ10/K10)))</f>
        <v>0</v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>
        <v>8</v>
      </c>
      <c r="BA10" s="106">
        <f>IF(K10=0,"",IF(AZ10=0,"",(AZ10/K10)))</f>
        <v>0.13333333333333</v>
      </c>
      <c r="BB10" s="105"/>
      <c r="BC10" s="107">
        <f>IFERROR(BB10/AZ10,"-")</f>
        <v>0</v>
      </c>
      <c r="BD10" s="108"/>
      <c r="BE10" s="109">
        <f>IFERROR(BD10/AZ10,"-")</f>
        <v>0</v>
      </c>
      <c r="BF10" s="110"/>
      <c r="BG10" s="110"/>
      <c r="BH10" s="110"/>
      <c r="BI10" s="111">
        <v>28</v>
      </c>
      <c r="BJ10" s="112">
        <f>IF(K10=0,"",IF(BI10=0,"",(BI10/K10)))</f>
        <v>0.46666666666667</v>
      </c>
      <c r="BK10" s="113">
        <v>3</v>
      </c>
      <c r="BL10" s="114">
        <f>IFERROR(BK10/BI10,"-")</f>
        <v>0.10714285714286</v>
      </c>
      <c r="BM10" s="115">
        <v>99000</v>
      </c>
      <c r="BN10" s="116">
        <f>IFERROR(BM10/BI10,"-")</f>
        <v>3535.7142857143</v>
      </c>
      <c r="BO10" s="117">
        <v>2</v>
      </c>
      <c r="BP10" s="117"/>
      <c r="BQ10" s="117">
        <v>1</v>
      </c>
      <c r="BR10" s="118">
        <v>14</v>
      </c>
      <c r="BS10" s="119">
        <f>IF(K10=0,"",IF(BR10=0,"",(BR10/K10)))</f>
        <v>0.23333333333333</v>
      </c>
      <c r="BT10" s="120"/>
      <c r="BU10" s="121">
        <f>IFERROR(BT10/BR10,"-")</f>
        <v>0</v>
      </c>
      <c r="BV10" s="122"/>
      <c r="BW10" s="123">
        <f>IFERROR(BV10/BR10,"-")</f>
        <v>0</v>
      </c>
      <c r="BX10" s="124"/>
      <c r="BY10" s="124"/>
      <c r="BZ10" s="124"/>
      <c r="CA10" s="125">
        <v>10</v>
      </c>
      <c r="CB10" s="126">
        <f>IF(K10=0,"",IF(CA10=0,"",(CA10/K10)))</f>
        <v>0.16666666666667</v>
      </c>
      <c r="CC10" s="127"/>
      <c r="CD10" s="128">
        <f>IFERROR(CC10/CA10,"-")</f>
        <v>0</v>
      </c>
      <c r="CE10" s="129"/>
      <c r="CF10" s="130">
        <f>IFERROR(CE10/CA10,"-")</f>
        <v>0</v>
      </c>
      <c r="CG10" s="131"/>
      <c r="CH10" s="131"/>
      <c r="CI10" s="131"/>
      <c r="CJ10" s="132">
        <v>3</v>
      </c>
      <c r="CK10" s="133">
        <v>99000</v>
      </c>
      <c r="CL10" s="133">
        <v>89000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1.4134852227326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1164356</v>
      </c>
      <c r="H11" s="80">
        <v>1168</v>
      </c>
      <c r="I11" s="80">
        <v>0</v>
      </c>
      <c r="J11" s="80">
        <v>8834</v>
      </c>
      <c r="K11" s="81">
        <v>489</v>
      </c>
      <c r="L11" s="82">
        <f>IFERROR(K11/J11,"-")</f>
        <v>0.055354312882047</v>
      </c>
      <c r="M11" s="80">
        <v>60</v>
      </c>
      <c r="N11" s="80">
        <v>130</v>
      </c>
      <c r="O11" s="82">
        <f>IFERROR(M11/(K11),"-")</f>
        <v>0.12269938650307</v>
      </c>
      <c r="P11" s="83">
        <f>IFERROR(G11/SUM(K11:K11),"-")</f>
        <v>2381.0961145194</v>
      </c>
      <c r="Q11" s="84">
        <v>47</v>
      </c>
      <c r="R11" s="82">
        <f>IF(K11=0,"-",Q11/K11)</f>
        <v>0.096114519427403</v>
      </c>
      <c r="S11" s="200">
        <v>1645800</v>
      </c>
      <c r="T11" s="201">
        <f>IFERROR(S11/K11,"-")</f>
        <v>3365.6441717791</v>
      </c>
      <c r="U11" s="201">
        <f>IFERROR(S11/Q11,"-")</f>
        <v>35017.021276596</v>
      </c>
      <c r="V11" s="202">
        <f>SUM(S11:S11)-SUM(G11:G11)</f>
        <v>481444</v>
      </c>
      <c r="W11" s="86">
        <f>SUM(S11:S11)/SUM(G11:G11)</f>
        <v>1.4134852227326</v>
      </c>
      <c r="Y11" s="87"/>
      <c r="Z11" s="88">
        <f>IF(K11=0,"",IF(Y11=0,"",(Y11/K11)))</f>
        <v>0</v>
      </c>
      <c r="AA11" s="87"/>
      <c r="AB11" s="89" t="str">
        <f>IFERROR(AA11/Y11,"-")</f>
        <v>-</v>
      </c>
      <c r="AC11" s="90"/>
      <c r="AD11" s="91" t="str">
        <f>IFERROR(AC11/Y11,"-")</f>
        <v>-</v>
      </c>
      <c r="AE11" s="92"/>
      <c r="AF11" s="92"/>
      <c r="AG11" s="92"/>
      <c r="AH11" s="93">
        <v>6</v>
      </c>
      <c r="AI11" s="94">
        <f>IF(K11=0,"",IF(AH11=0,"",(AH11/K11)))</f>
        <v>0.012269938650307</v>
      </c>
      <c r="AJ11" s="93"/>
      <c r="AK11" s="95">
        <f>IFERROR(AJ11/AH11,"-")</f>
        <v>0</v>
      </c>
      <c r="AL11" s="96"/>
      <c r="AM11" s="97">
        <f>IFERROR(AL11/AH11,"-")</f>
        <v>0</v>
      </c>
      <c r="AN11" s="98"/>
      <c r="AO11" s="98"/>
      <c r="AP11" s="98"/>
      <c r="AQ11" s="99">
        <v>11</v>
      </c>
      <c r="AR11" s="100">
        <f>IF(K11=0,"",IF(AQ11=0,"",(AQ11/K11)))</f>
        <v>0.022494887525562</v>
      </c>
      <c r="AS11" s="99"/>
      <c r="AT11" s="101">
        <f>IFERROR(AR11/AQ11,"-")</f>
        <v>0.0020449897750511</v>
      </c>
      <c r="AU11" s="102"/>
      <c r="AV11" s="103">
        <f>IFERROR(AU11/AQ11,"-")</f>
        <v>0</v>
      </c>
      <c r="AW11" s="104"/>
      <c r="AX11" s="104"/>
      <c r="AY11" s="104"/>
      <c r="AZ11" s="105">
        <v>73</v>
      </c>
      <c r="BA11" s="106">
        <f>IF(K11=0,"",IF(AZ11=0,"",(AZ11/K11)))</f>
        <v>0.14928425357873</v>
      </c>
      <c r="BB11" s="105">
        <v>3</v>
      </c>
      <c r="BC11" s="107">
        <f>IFERROR(BB11/AZ11,"-")</f>
        <v>0.041095890410959</v>
      </c>
      <c r="BD11" s="108">
        <v>16000</v>
      </c>
      <c r="BE11" s="109">
        <f>IFERROR(BD11/AZ11,"-")</f>
        <v>219.17808219178</v>
      </c>
      <c r="BF11" s="110">
        <v>2</v>
      </c>
      <c r="BG11" s="110">
        <v>1</v>
      </c>
      <c r="BH11" s="110"/>
      <c r="BI11" s="111">
        <v>173</v>
      </c>
      <c r="BJ11" s="112">
        <f>IF(K11=0,"",IF(BI11=0,"",(BI11/K11)))</f>
        <v>0.35378323108384</v>
      </c>
      <c r="BK11" s="113">
        <v>19</v>
      </c>
      <c r="BL11" s="114">
        <f>IFERROR(BK11/BI11,"-")</f>
        <v>0.10982658959538</v>
      </c>
      <c r="BM11" s="115">
        <v>276500</v>
      </c>
      <c r="BN11" s="116">
        <f>IFERROR(BM11/BI11,"-")</f>
        <v>1598.2658959538</v>
      </c>
      <c r="BO11" s="117">
        <v>11</v>
      </c>
      <c r="BP11" s="117">
        <v>3</v>
      </c>
      <c r="BQ11" s="117">
        <v>5</v>
      </c>
      <c r="BR11" s="118">
        <v>181</v>
      </c>
      <c r="BS11" s="119">
        <f>IF(K11=0,"",IF(BR11=0,"",(BR11/K11)))</f>
        <v>0.37014314928425</v>
      </c>
      <c r="BT11" s="120">
        <v>16</v>
      </c>
      <c r="BU11" s="121">
        <f>IFERROR(BT11/BR11,"-")</f>
        <v>0.088397790055249</v>
      </c>
      <c r="BV11" s="122">
        <v>1042300</v>
      </c>
      <c r="BW11" s="123">
        <f>IFERROR(BV11/BR11,"-")</f>
        <v>5758.5635359116</v>
      </c>
      <c r="BX11" s="124">
        <v>5</v>
      </c>
      <c r="BY11" s="124">
        <v>4</v>
      </c>
      <c r="BZ11" s="124">
        <v>7</v>
      </c>
      <c r="CA11" s="125">
        <v>45</v>
      </c>
      <c r="CB11" s="126">
        <f>IF(K11=0,"",IF(CA11=0,"",(CA11/K11)))</f>
        <v>0.092024539877301</v>
      </c>
      <c r="CC11" s="127">
        <v>9</v>
      </c>
      <c r="CD11" s="128">
        <f>IFERROR(CC11/CA11,"-")</f>
        <v>0.2</v>
      </c>
      <c r="CE11" s="129">
        <v>311000</v>
      </c>
      <c r="CF11" s="130">
        <f>IFERROR(CE11/CA11,"-")</f>
        <v>6911.1111111111</v>
      </c>
      <c r="CG11" s="131">
        <v>2</v>
      </c>
      <c r="CH11" s="131">
        <v>3</v>
      </c>
      <c r="CI11" s="131">
        <v>4</v>
      </c>
      <c r="CJ11" s="132">
        <v>47</v>
      </c>
      <c r="CK11" s="133">
        <v>1645800</v>
      </c>
      <c r="CL11" s="133">
        <v>220000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2.0738578208605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1270116</v>
      </c>
      <c r="H12" s="80">
        <v>1432</v>
      </c>
      <c r="I12" s="80">
        <v>0</v>
      </c>
      <c r="J12" s="80">
        <v>68790</v>
      </c>
      <c r="K12" s="81">
        <v>488</v>
      </c>
      <c r="L12" s="82">
        <f>IFERROR(K12/J12,"-")</f>
        <v>0.0070940543683675</v>
      </c>
      <c r="M12" s="80">
        <v>82</v>
      </c>
      <c r="N12" s="80">
        <v>113</v>
      </c>
      <c r="O12" s="82">
        <f>IFERROR(M12/(K12),"-")</f>
        <v>0.16803278688525</v>
      </c>
      <c r="P12" s="83">
        <f>IFERROR(G12/SUM(K12:K12),"-")</f>
        <v>2602.6967213115</v>
      </c>
      <c r="Q12" s="84">
        <v>61</v>
      </c>
      <c r="R12" s="82">
        <f>IF(K12=0,"-",Q12/K12)</f>
        <v>0.125</v>
      </c>
      <c r="S12" s="200">
        <v>2634040</v>
      </c>
      <c r="T12" s="201">
        <f>IFERROR(S12/K12,"-")</f>
        <v>5397.6229508197</v>
      </c>
      <c r="U12" s="201">
        <f>IFERROR(S12/Q12,"-")</f>
        <v>43180.983606557</v>
      </c>
      <c r="V12" s="202">
        <f>SUM(S12:S12)-SUM(G12:G12)</f>
        <v>1363924</v>
      </c>
      <c r="W12" s="86">
        <f>SUM(S12:S12)/SUM(G12:G12)</f>
        <v>2.0738578208605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/>
      <c r="AR12" s="100">
        <f>IF(K12=0,"",IF(AQ12=0,"",(AQ12/K12)))</f>
        <v>0</v>
      </c>
      <c r="AS12" s="99"/>
      <c r="AT12" s="101" t="str">
        <f>IFERROR(AR12/AQ12,"-")</f>
        <v>-</v>
      </c>
      <c r="AU12" s="102"/>
      <c r="AV12" s="103" t="str">
        <f>IFERROR(AU12/AQ12,"-")</f>
        <v>-</v>
      </c>
      <c r="AW12" s="104"/>
      <c r="AX12" s="104"/>
      <c r="AY12" s="104"/>
      <c r="AZ12" s="105">
        <v>20</v>
      </c>
      <c r="BA12" s="106">
        <f>IF(K12=0,"",IF(AZ12=0,"",(AZ12/K12)))</f>
        <v>0.040983606557377</v>
      </c>
      <c r="BB12" s="105">
        <v>3</v>
      </c>
      <c r="BC12" s="107">
        <f>IFERROR(BB12/AZ12,"-")</f>
        <v>0.15</v>
      </c>
      <c r="BD12" s="108">
        <v>11600</v>
      </c>
      <c r="BE12" s="109">
        <f>IFERROR(BD12/AZ12,"-")</f>
        <v>580</v>
      </c>
      <c r="BF12" s="110">
        <v>1</v>
      </c>
      <c r="BG12" s="110">
        <v>1</v>
      </c>
      <c r="BH12" s="110">
        <v>1</v>
      </c>
      <c r="BI12" s="111">
        <v>228</v>
      </c>
      <c r="BJ12" s="112">
        <f>IF(K12=0,"",IF(BI12=0,"",(BI12/K12)))</f>
        <v>0.4672131147541</v>
      </c>
      <c r="BK12" s="113">
        <v>23</v>
      </c>
      <c r="BL12" s="114">
        <f>IFERROR(BK12/BI12,"-")</f>
        <v>0.10087719298246</v>
      </c>
      <c r="BM12" s="115">
        <v>601880</v>
      </c>
      <c r="BN12" s="116">
        <f>IFERROR(BM12/BI12,"-")</f>
        <v>2639.8245614035</v>
      </c>
      <c r="BO12" s="117">
        <v>8</v>
      </c>
      <c r="BP12" s="117">
        <v>4</v>
      </c>
      <c r="BQ12" s="117">
        <v>11</v>
      </c>
      <c r="BR12" s="118">
        <v>196</v>
      </c>
      <c r="BS12" s="119">
        <f>IF(K12=0,"",IF(BR12=0,"",(BR12/K12)))</f>
        <v>0.4016393442623</v>
      </c>
      <c r="BT12" s="120">
        <v>25</v>
      </c>
      <c r="BU12" s="121">
        <f>IFERROR(BT12/BR12,"-")</f>
        <v>0.12755102040816</v>
      </c>
      <c r="BV12" s="122">
        <v>1579000</v>
      </c>
      <c r="BW12" s="123">
        <f>IFERROR(BV12/BR12,"-")</f>
        <v>8056.1224489796</v>
      </c>
      <c r="BX12" s="124">
        <v>9</v>
      </c>
      <c r="BY12" s="124">
        <v>3</v>
      </c>
      <c r="BZ12" s="124">
        <v>13</v>
      </c>
      <c r="CA12" s="125">
        <v>44</v>
      </c>
      <c r="CB12" s="126">
        <f>IF(K12=0,"",IF(CA12=0,"",(CA12/K12)))</f>
        <v>0.09016393442623</v>
      </c>
      <c r="CC12" s="127">
        <v>10</v>
      </c>
      <c r="CD12" s="128">
        <f>IFERROR(CC12/CA12,"-")</f>
        <v>0.22727272727273</v>
      </c>
      <c r="CE12" s="129">
        <v>441560</v>
      </c>
      <c r="CF12" s="130">
        <f>IFERROR(CE12/CA12,"-")</f>
        <v>10035.454545455</v>
      </c>
      <c r="CG12" s="131">
        <v>3</v>
      </c>
      <c r="CH12" s="131">
        <v>3</v>
      </c>
      <c r="CI12" s="131">
        <v>4</v>
      </c>
      <c r="CJ12" s="132">
        <v>61</v>
      </c>
      <c r="CK12" s="133">
        <v>2634040</v>
      </c>
      <c r="CL12" s="133">
        <v>545000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1.443649022511</v>
      </c>
      <c r="B15" s="153"/>
      <c r="C15" s="153"/>
      <c r="D15" s="153"/>
      <c r="E15" s="154" t="s">
        <v>74</v>
      </c>
      <c r="F15" s="154"/>
      <c r="G15" s="203">
        <f>SUM(G6:G14)</f>
        <v>8894371</v>
      </c>
      <c r="H15" s="153">
        <f>SUM(H6:H14)</f>
        <v>8561</v>
      </c>
      <c r="I15" s="153">
        <f>SUM(I6:I14)</f>
        <v>0</v>
      </c>
      <c r="J15" s="153">
        <f>SUM(J6:J14)</f>
        <v>242492</v>
      </c>
      <c r="K15" s="153">
        <f>SUM(K6:K14)</f>
        <v>3172</v>
      </c>
      <c r="L15" s="155">
        <f>IFERROR(K15/J15,"-")</f>
        <v>0.013080843904129</v>
      </c>
      <c r="M15" s="156">
        <f>SUM(M6:M14)</f>
        <v>420</v>
      </c>
      <c r="N15" s="156">
        <f>SUM(N6:N14)</f>
        <v>870</v>
      </c>
      <c r="O15" s="155">
        <f>IFERROR(M15/K15,"-")</f>
        <v>0.13240857503153</v>
      </c>
      <c r="P15" s="157">
        <f>IFERROR(G15/K15,"-")</f>
        <v>2804.0261664565</v>
      </c>
      <c r="Q15" s="158">
        <f>SUM(Q6:Q14)</f>
        <v>347</v>
      </c>
      <c r="R15" s="155">
        <f>IFERROR(Q15/K15,"-")</f>
        <v>0.109394703657</v>
      </c>
      <c r="S15" s="203">
        <f>SUM(S6:S14)</f>
        <v>12840350</v>
      </c>
      <c r="T15" s="203">
        <f>IFERROR(S15/K15,"-")</f>
        <v>4048.0296343001</v>
      </c>
      <c r="U15" s="203">
        <f>IFERROR(S15/Q15,"-")</f>
        <v>37003.890489914</v>
      </c>
      <c r="V15" s="203">
        <f>S15-G15</f>
        <v>3945979</v>
      </c>
      <c r="W15" s="159">
        <f>S15/G15</f>
        <v>1.443649022511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