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<sst xmlns="http://schemas.openxmlformats.org/spreadsheetml/2006/main" uniqueCount="67">
  <si>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</si>
  <si>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</si>
  <si>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</si>
  <si>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</si>
  <si>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</si>
  <si>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</si>
  <si>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</si>
  <si>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</si>
  <si>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</si>
  <si>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</si>
  <si>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</si>
  <si>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</si>
  <si>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</si>
  <si>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</si>
  <si>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</si>
  <si>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</si>
  <si>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</si>
  <si>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</si>
  <si>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</si>
  <si>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</si>
  <si>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</si>
  <si>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</si>
  <si>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</si>
  <si>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</si>
  <si>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</si>
  <si>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</si>
  <si>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</si>
  <si>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</si>
  <si>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</si>
  <si>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</si>
  <si>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</si>
  <si>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</si>
  <si>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</si>
  <si>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</si>
  <si>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</si>
  <si>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</si>
  <si>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</si>
  <si>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</si>
  <si>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</si>
  <si>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</si>
  <si>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</si>
  <si>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</si>
  <si>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</si>
  <si>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</si>
  <si>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</si>
  <si>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</si>
  <si>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</si>
  <si>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</si>
  <si>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</si>
  <si>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</si>
  <si>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</si>
  <si>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</si>
  <si>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</si>
  <si>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</si>
  <si>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</si>
  <si>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</si>
  <si>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</si>
  <si>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</si>
  <si>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</si>
  <si>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</si>
  <si>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</si>
  <si>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9/1～9/30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</si>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</sst>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0</v>
      </c>
      <c r="E6" s="36">
        <v>5348</v>
      </c>
      <c r="F6" s="36">
        <v>0</v>
      </c>
      <c r="G6" s="36">
        <v>290709</v>
      </c>
      <c r="H6" s="43">
        <v>3016</v>
      </c>
      <c r="I6" s="44">
        <v>119</v>
      </c>
      <c r="J6" s="47">
        <f>H6+I6</f>
        <v>3135</v>
      </c>
      <c r="K6" s="37">
        <f>IFERROR(J6/G6,"-")</f>
        <v>0.010783979856145</v>
      </c>
      <c r="L6" s="36">
        <v>132</v>
      </c>
      <c r="M6" s="36">
        <v>981</v>
      </c>
      <c r="N6" s="37">
        <f>IFERROR(L6/J6,"-")</f>
        <v>0.042105263157895</v>
      </c>
      <c r="O6" s="38">
        <f>IFERROR(D6/J6,"-")</f>
        <v>0</v>
      </c>
      <c r="P6" s="39">
        <v>430</v>
      </c>
      <c r="Q6" s="37">
        <f>IFERROR(P6/J6,"-")</f>
        <v>0.13716108452951</v>
      </c>
      <c r="R6" s="213">
        <v>20173010</v>
      </c>
      <c r="S6" s="214">
        <f>IFERROR(R6/J6,"-")</f>
        <v>6434.7719298246</v>
      </c>
      <c r="T6" s="214">
        <f>IFERROR(R6/P6,"-")</f>
        <v>46913.976744186</v>
      </c>
      <c r="U6" s="208">
        <f>IFERROR(R6-D6,"-")</f>
        <v>20173010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5348</v>
      </c>
      <c r="F9" s="21">
        <f>SUM(F6:F7)</f>
        <v>0</v>
      </c>
      <c r="G9" s="21">
        <f>SUM(G6:G7)</f>
        <v>290709</v>
      </c>
      <c r="H9" s="21">
        <f>SUM(H6:H7)</f>
        <v>3016</v>
      </c>
      <c r="I9" s="21">
        <f>SUM(I6:I7)</f>
        <v>119</v>
      </c>
      <c r="J9" s="21">
        <f>SUM(J6:J7)</f>
        <v>3135</v>
      </c>
      <c r="K9" s="22">
        <f>IFERROR(J9/G9,"-")</f>
        <v>0.010783979856145</v>
      </c>
      <c r="L9" s="33">
        <f>SUM(L6:L7)</f>
        <v>132</v>
      </c>
      <c r="M9" s="33">
        <f>SUM(M6:M7)</f>
        <v>981</v>
      </c>
      <c r="N9" s="22">
        <f>IFERROR(L9/J9,"-")</f>
        <v>0.042105263157895</v>
      </c>
      <c r="O9" s="23">
        <f>IFERROR(D9/J9,"-")</f>
        <v>0</v>
      </c>
      <c r="P9" s="24">
        <f>SUM(P6:P7)</f>
        <v>430</v>
      </c>
      <c r="Q9" s="22">
        <f>IFERROR(P9/J9,"-")</f>
        <v>0.13716108452951</v>
      </c>
      <c r="R9" s="25">
        <f>SUM(R6:R7)</f>
        <v>20173010</v>
      </c>
      <c r="S9" s="25">
        <f>IFERROR(R9/J9,"-")</f>
        <v>6434.7719298246</v>
      </c>
      <c r="T9" s="25">
        <f>IFERROR(R9/P9,"-")</f>
        <v>46913.976744186</v>
      </c>
      <c r="U9" s="26">
        <f>SUM(U6:U7)</f>
        <v>20173010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2087</v>
      </c>
      <c r="I6" s="80">
        <v>0</v>
      </c>
      <c r="J6" s="80">
        <v>150547</v>
      </c>
      <c r="K6" s="81">
        <v>1320</v>
      </c>
      <c r="L6" s="82">
        <f>IFERROR(K6/J6,"-")</f>
        <v>0.0087680259321009</v>
      </c>
      <c r="M6" s="80">
        <v>56</v>
      </c>
      <c r="N6" s="80">
        <v>436</v>
      </c>
      <c r="O6" s="82">
        <f>IFERROR(M6/(K6),"-")</f>
        <v>0.042424242424242</v>
      </c>
      <c r="P6" s="83">
        <f>IFERROR(G6/SUM(K6:K6),"-")</f>
        <v>0</v>
      </c>
      <c r="Q6" s="84">
        <v>172</v>
      </c>
      <c r="R6" s="82">
        <f>IF(K6=0,"-",Q6/K6)</f>
        <v>0.13030303030303</v>
      </c>
      <c r="S6" s="200">
        <v>11278010</v>
      </c>
      <c r="T6" s="201">
        <f>IFERROR(S6/K6,"-")</f>
        <v>8543.946969697</v>
      </c>
      <c r="U6" s="201">
        <f>IFERROR(S6/Q6,"-")</f>
        <v>65569.825581395</v>
      </c>
      <c r="V6" s="202">
        <f>SUM(S6:S6)-SUM(G6:G6)</f>
        <v>11278010</v>
      </c>
      <c r="W6" s="86" t="str">
        <f>SUM(S6:S6)/SUM(G6:G6)</f>
        <v>0</v>
      </c>
      <c r="Y6" s="87">
        <v>1</v>
      </c>
      <c r="Z6" s="88">
        <f>IF(K6=0,"",IF(Y6=0,"",(Y6/K6)))</f>
        <v>0.00075757575757576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6</v>
      </c>
      <c r="AI6" s="94">
        <f>IF(K6=0,"",IF(AH6=0,"",(AH6/K6)))</f>
        <v>0.0045454545454545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28</v>
      </c>
      <c r="AR6" s="100">
        <f>IF(K6=0,"",IF(AQ6=0,"",(AQ6/K6)))</f>
        <v>0.021212121212121</v>
      </c>
      <c r="AS6" s="99"/>
      <c r="AT6" s="101">
        <f>IFERROR(AR6/AQ6,"-")</f>
        <v>0.00075757575757576</v>
      </c>
      <c r="AU6" s="102"/>
      <c r="AV6" s="103">
        <f>IFERROR(AU6/AQ6,"-")</f>
        <v>0</v>
      </c>
      <c r="AW6" s="104"/>
      <c r="AX6" s="104"/>
      <c r="AY6" s="104"/>
      <c r="AZ6" s="105">
        <v>629</v>
      </c>
      <c r="BA6" s="106">
        <f>IF(K6=0,"",IF(AZ6=0,"",(AZ6/K6)))</f>
        <v>0.47651515151515</v>
      </c>
      <c r="BB6" s="105">
        <v>52</v>
      </c>
      <c r="BC6" s="107">
        <f>IFERROR(BB6/AZ6,"-")</f>
        <v>0.082670906200318</v>
      </c>
      <c r="BD6" s="108">
        <v>1145000</v>
      </c>
      <c r="BE6" s="109">
        <f>IFERROR(BD6/AZ6,"-")</f>
        <v>1820.3497615262</v>
      </c>
      <c r="BF6" s="110">
        <v>24</v>
      </c>
      <c r="BG6" s="110">
        <v>14</v>
      </c>
      <c r="BH6" s="110">
        <v>14</v>
      </c>
      <c r="BI6" s="111">
        <v>436</v>
      </c>
      <c r="BJ6" s="112">
        <f>IF(K6=0,"",IF(BI6=0,"",(BI6/K6)))</f>
        <v>0.33030303030303</v>
      </c>
      <c r="BK6" s="113">
        <v>67</v>
      </c>
      <c r="BL6" s="114">
        <f>IFERROR(BK6/BI6,"-")</f>
        <v>0.15366972477064</v>
      </c>
      <c r="BM6" s="115">
        <v>3598000</v>
      </c>
      <c r="BN6" s="116">
        <f>IFERROR(BM6/BI6,"-")</f>
        <v>8252.2935779817</v>
      </c>
      <c r="BO6" s="117">
        <v>30</v>
      </c>
      <c r="BP6" s="117">
        <v>4</v>
      </c>
      <c r="BQ6" s="117">
        <v>33</v>
      </c>
      <c r="BR6" s="118">
        <v>185</v>
      </c>
      <c r="BS6" s="119">
        <f>IF(K6=0,"",IF(BR6=0,"",(BR6/K6)))</f>
        <v>0.14015151515152</v>
      </c>
      <c r="BT6" s="120">
        <v>40</v>
      </c>
      <c r="BU6" s="121">
        <f>IFERROR(BT6/BR6,"-")</f>
        <v>0.21621621621622</v>
      </c>
      <c r="BV6" s="122">
        <v>4272010</v>
      </c>
      <c r="BW6" s="123">
        <f>IFERROR(BV6/BR6,"-")</f>
        <v>23091.945945946</v>
      </c>
      <c r="BX6" s="124">
        <v>13</v>
      </c>
      <c r="BY6" s="124">
        <v>4</v>
      </c>
      <c r="BZ6" s="124">
        <v>23</v>
      </c>
      <c r="CA6" s="125">
        <v>35</v>
      </c>
      <c r="CB6" s="126">
        <f>IF(K6=0,"",IF(CA6=0,"",(CA6/K6)))</f>
        <v>0.026515151515152</v>
      </c>
      <c r="CC6" s="127">
        <v>13</v>
      </c>
      <c r="CD6" s="128">
        <f>IFERROR(CC6/CA6,"-")</f>
        <v>0.37142857142857</v>
      </c>
      <c r="CE6" s="129">
        <v>2263000</v>
      </c>
      <c r="CF6" s="130">
        <f>IFERROR(CE6/CA6,"-")</f>
        <v>64657.142857143</v>
      </c>
      <c r="CG6" s="131">
        <v>2</v>
      </c>
      <c r="CH6" s="131">
        <v>4</v>
      </c>
      <c r="CI6" s="131">
        <v>7</v>
      </c>
      <c r="CJ6" s="132">
        <v>172</v>
      </c>
      <c r="CK6" s="133">
        <v>11278010</v>
      </c>
      <c r="CL6" s="133">
        <v>1775000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0</v>
      </c>
      <c r="H7" s="80">
        <v>1221</v>
      </c>
      <c r="I7" s="80">
        <v>0</v>
      </c>
      <c r="J7" s="80">
        <v>98099</v>
      </c>
      <c r="K7" s="81">
        <v>652</v>
      </c>
      <c r="L7" s="82">
        <f>IFERROR(K7/J7,"-")</f>
        <v>0.0066463470575643</v>
      </c>
      <c r="M7" s="80">
        <v>33</v>
      </c>
      <c r="N7" s="80">
        <v>169</v>
      </c>
      <c r="O7" s="82">
        <f>IFERROR(M7/(K7),"-")</f>
        <v>0.050613496932515</v>
      </c>
      <c r="P7" s="83">
        <f>IFERROR(G7/SUM(K7:K7),"-")</f>
        <v>0</v>
      </c>
      <c r="Q7" s="84">
        <v>99</v>
      </c>
      <c r="R7" s="82">
        <f>IF(K7=0,"-",Q7/K7)</f>
        <v>0.15184049079755</v>
      </c>
      <c r="S7" s="200">
        <v>5375000</v>
      </c>
      <c r="T7" s="201">
        <f>IFERROR(S7/K7,"-")</f>
        <v>8243.8650306748</v>
      </c>
      <c r="U7" s="201">
        <f>IFERROR(S7/Q7,"-")</f>
        <v>54292.929292929</v>
      </c>
      <c r="V7" s="202">
        <f>SUM(S7:S7)-SUM(G7:G7)</f>
        <v>5375000</v>
      </c>
      <c r="W7" s="86" t="str">
        <f>SUM(S7:S7)/SUM(G7:G7)</f>
        <v>0</v>
      </c>
      <c r="Y7" s="87">
        <v>1</v>
      </c>
      <c r="Z7" s="88">
        <f>IF(K7=0,"",IF(Y7=0,"",(Y7/K7)))</f>
        <v>0.0015337423312883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</v>
      </c>
      <c r="AI7" s="94">
        <f>IF(K7=0,"",IF(AH7=0,"",(AH7/K7)))</f>
        <v>0.0015337423312883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11</v>
      </c>
      <c r="AR7" s="100">
        <f>IF(K7=0,"",IF(AQ7=0,"",(AQ7/K7)))</f>
        <v>0.016871165644172</v>
      </c>
      <c r="AS7" s="99"/>
      <c r="AT7" s="101">
        <f>IFERROR(AR7/AQ7,"-")</f>
        <v>0.0015337423312883</v>
      </c>
      <c r="AU7" s="102"/>
      <c r="AV7" s="103">
        <f>IFERROR(AU7/AQ7,"-")</f>
        <v>0</v>
      </c>
      <c r="AW7" s="104"/>
      <c r="AX7" s="104"/>
      <c r="AY7" s="104"/>
      <c r="AZ7" s="105">
        <v>70</v>
      </c>
      <c r="BA7" s="106">
        <f>IF(K7=0,"",IF(AZ7=0,"",(AZ7/K7)))</f>
        <v>0.10736196319018</v>
      </c>
      <c r="BB7" s="105">
        <v>7</v>
      </c>
      <c r="BC7" s="107">
        <f>IFERROR(BB7/AZ7,"-")</f>
        <v>0.1</v>
      </c>
      <c r="BD7" s="108">
        <v>128000</v>
      </c>
      <c r="BE7" s="109">
        <f>IFERROR(BD7/AZ7,"-")</f>
        <v>1828.5714285714</v>
      </c>
      <c r="BF7" s="110">
        <v>1</v>
      </c>
      <c r="BG7" s="110">
        <v>2</v>
      </c>
      <c r="BH7" s="110">
        <v>4</v>
      </c>
      <c r="BI7" s="111">
        <v>363</v>
      </c>
      <c r="BJ7" s="112">
        <f>IF(K7=0,"",IF(BI7=0,"",(BI7/K7)))</f>
        <v>0.55674846625767</v>
      </c>
      <c r="BK7" s="113">
        <v>50</v>
      </c>
      <c r="BL7" s="114">
        <f>IFERROR(BK7/BI7,"-")</f>
        <v>0.13774104683196</v>
      </c>
      <c r="BM7" s="115">
        <v>783000</v>
      </c>
      <c r="BN7" s="116">
        <f>IFERROR(BM7/BI7,"-")</f>
        <v>2157.0247933884</v>
      </c>
      <c r="BO7" s="117">
        <v>23</v>
      </c>
      <c r="BP7" s="117">
        <v>10</v>
      </c>
      <c r="BQ7" s="117">
        <v>17</v>
      </c>
      <c r="BR7" s="118">
        <v>172</v>
      </c>
      <c r="BS7" s="119">
        <f>IF(K7=0,"",IF(BR7=0,"",(BR7/K7)))</f>
        <v>0.2638036809816</v>
      </c>
      <c r="BT7" s="120">
        <v>30</v>
      </c>
      <c r="BU7" s="121">
        <f>IFERROR(BT7/BR7,"-")</f>
        <v>0.17441860465116</v>
      </c>
      <c r="BV7" s="122">
        <v>2976000</v>
      </c>
      <c r="BW7" s="123">
        <f>IFERROR(BV7/BR7,"-")</f>
        <v>17302.325581395</v>
      </c>
      <c r="BX7" s="124">
        <v>9</v>
      </c>
      <c r="BY7" s="124">
        <v>1</v>
      </c>
      <c r="BZ7" s="124">
        <v>20</v>
      </c>
      <c r="CA7" s="125">
        <v>34</v>
      </c>
      <c r="CB7" s="126">
        <f>IF(K7=0,"",IF(CA7=0,"",(CA7/K7)))</f>
        <v>0.052147239263804</v>
      </c>
      <c r="CC7" s="127">
        <v>12</v>
      </c>
      <c r="CD7" s="128">
        <f>IFERROR(CC7/CA7,"-")</f>
        <v>0.35294117647059</v>
      </c>
      <c r="CE7" s="129">
        <v>1488000</v>
      </c>
      <c r="CF7" s="130">
        <f>IFERROR(CE7/CA7,"-")</f>
        <v>43764.705882353</v>
      </c>
      <c r="CG7" s="131">
        <v>4</v>
      </c>
      <c r="CH7" s="131">
        <v>1</v>
      </c>
      <c r="CI7" s="131">
        <v>7</v>
      </c>
      <c r="CJ7" s="132">
        <v>99</v>
      </c>
      <c r="CK7" s="133">
        <v>5375000</v>
      </c>
      <c r="CL7" s="133">
        <v>651000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0</v>
      </c>
      <c r="H8" s="80">
        <v>2040</v>
      </c>
      <c r="I8" s="80">
        <v>0</v>
      </c>
      <c r="J8" s="80">
        <v>42063</v>
      </c>
      <c r="K8" s="81">
        <v>1163</v>
      </c>
      <c r="L8" s="82">
        <f>IFERROR(K8/J8,"-")</f>
        <v>0.027649002686447</v>
      </c>
      <c r="M8" s="80">
        <v>43</v>
      </c>
      <c r="N8" s="80">
        <v>376</v>
      </c>
      <c r="O8" s="82">
        <f>IFERROR(M8/(K8),"-")</f>
        <v>0.036973344797936</v>
      </c>
      <c r="P8" s="83">
        <f>IFERROR(G8/SUM(K8:K8),"-")</f>
        <v>0</v>
      </c>
      <c r="Q8" s="84">
        <v>159</v>
      </c>
      <c r="R8" s="82">
        <f>IF(K8=0,"-",Q8/K8)</f>
        <v>0.13671539122958</v>
      </c>
      <c r="S8" s="200">
        <v>3520000</v>
      </c>
      <c r="T8" s="201">
        <f>IFERROR(S8/K8,"-")</f>
        <v>3026.6552020636</v>
      </c>
      <c r="U8" s="201">
        <f>IFERROR(S8/Q8,"-")</f>
        <v>22138.364779874</v>
      </c>
      <c r="V8" s="202">
        <f>SUM(S8:S8)-SUM(G8:G8)</f>
        <v>3520000</v>
      </c>
      <c r="W8" s="86" t="str">
        <f>SUM(S8:S8)/SUM(G8:G8)</f>
        <v>0</v>
      </c>
      <c r="Y8" s="87">
        <v>20</v>
      </c>
      <c r="Z8" s="88">
        <f>IF(K8=0,"",IF(Y8=0,"",(Y8/K8)))</f>
        <v>0.01719690455718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93</v>
      </c>
      <c r="AI8" s="94">
        <f>IF(K8=0,"",IF(AH8=0,"",(AH8/K8)))</f>
        <v>0.079965606190886</v>
      </c>
      <c r="AJ8" s="93">
        <v>8</v>
      </c>
      <c r="AK8" s="95">
        <f>IFERROR(AJ8/AH8,"-")</f>
        <v>0.086021505376344</v>
      </c>
      <c r="AL8" s="96">
        <v>41000</v>
      </c>
      <c r="AM8" s="97">
        <f>IFERROR(AL8/AH8,"-")</f>
        <v>440.86021505376</v>
      </c>
      <c r="AN8" s="98">
        <v>7</v>
      </c>
      <c r="AO8" s="98"/>
      <c r="AP8" s="98">
        <v>1</v>
      </c>
      <c r="AQ8" s="99">
        <v>65</v>
      </c>
      <c r="AR8" s="100">
        <f>IF(K8=0,"",IF(AQ8=0,"",(AQ8/K8)))</f>
        <v>0.055889939810834</v>
      </c>
      <c r="AS8" s="99">
        <v>3</v>
      </c>
      <c r="AT8" s="101">
        <f>IFERROR(AR8/AQ8,"-")</f>
        <v>0.00085984522785899</v>
      </c>
      <c r="AU8" s="102">
        <v>9000</v>
      </c>
      <c r="AV8" s="103">
        <f>IFERROR(AU8/AQ8,"-")</f>
        <v>138.46153846154</v>
      </c>
      <c r="AW8" s="104">
        <v>3</v>
      </c>
      <c r="AX8" s="104"/>
      <c r="AY8" s="104"/>
      <c r="AZ8" s="105">
        <v>262</v>
      </c>
      <c r="BA8" s="106">
        <f>IF(K8=0,"",IF(AZ8=0,"",(AZ8/K8)))</f>
        <v>0.22527944969905</v>
      </c>
      <c r="BB8" s="105">
        <v>28</v>
      </c>
      <c r="BC8" s="107">
        <f>IFERROR(BB8/AZ8,"-")</f>
        <v>0.10687022900763</v>
      </c>
      <c r="BD8" s="108">
        <v>724000</v>
      </c>
      <c r="BE8" s="109">
        <f>IFERROR(BD8/AZ8,"-")</f>
        <v>2763.358778626</v>
      </c>
      <c r="BF8" s="110">
        <v>16</v>
      </c>
      <c r="BG8" s="110">
        <v>4</v>
      </c>
      <c r="BH8" s="110">
        <v>8</v>
      </c>
      <c r="BI8" s="111">
        <v>510</v>
      </c>
      <c r="BJ8" s="112">
        <f>IF(K8=0,"",IF(BI8=0,"",(BI8/K8)))</f>
        <v>0.43852106620808</v>
      </c>
      <c r="BK8" s="113">
        <v>70</v>
      </c>
      <c r="BL8" s="114">
        <f>IFERROR(BK8/BI8,"-")</f>
        <v>0.13725490196078</v>
      </c>
      <c r="BM8" s="115">
        <v>1436500</v>
      </c>
      <c r="BN8" s="116">
        <f>IFERROR(BM8/BI8,"-")</f>
        <v>2816.6666666667</v>
      </c>
      <c r="BO8" s="117">
        <v>38</v>
      </c>
      <c r="BP8" s="117">
        <v>11</v>
      </c>
      <c r="BQ8" s="117">
        <v>21</v>
      </c>
      <c r="BR8" s="118">
        <v>185</v>
      </c>
      <c r="BS8" s="119">
        <f>IF(K8=0,"",IF(BR8=0,"",(BR8/K8)))</f>
        <v>0.15907136715391</v>
      </c>
      <c r="BT8" s="120">
        <v>43</v>
      </c>
      <c r="BU8" s="121">
        <f>IFERROR(BT8/BR8,"-")</f>
        <v>0.23243243243243</v>
      </c>
      <c r="BV8" s="122">
        <v>1177500</v>
      </c>
      <c r="BW8" s="123">
        <f>IFERROR(BV8/BR8,"-")</f>
        <v>6364.8648648649</v>
      </c>
      <c r="BX8" s="124">
        <v>14</v>
      </c>
      <c r="BY8" s="124">
        <v>5</v>
      </c>
      <c r="BZ8" s="124">
        <v>24</v>
      </c>
      <c r="CA8" s="125">
        <v>28</v>
      </c>
      <c r="CB8" s="126">
        <f>IF(K8=0,"",IF(CA8=0,"",(CA8/K8)))</f>
        <v>0.024075666380052</v>
      </c>
      <c r="CC8" s="127">
        <v>7</v>
      </c>
      <c r="CD8" s="128">
        <f>IFERROR(CC8/CA8,"-")</f>
        <v>0.25</v>
      </c>
      <c r="CE8" s="129">
        <v>132000</v>
      </c>
      <c r="CF8" s="130">
        <f>IFERROR(CE8/CA8,"-")</f>
        <v>4714.2857142857</v>
      </c>
      <c r="CG8" s="131">
        <v>4</v>
      </c>
      <c r="CH8" s="131">
        <v>1</v>
      </c>
      <c r="CI8" s="131">
        <v>2</v>
      </c>
      <c r="CJ8" s="132">
        <v>159</v>
      </c>
      <c r="CK8" s="133">
        <v>3520000</v>
      </c>
      <c r="CL8" s="133">
        <v>650000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 t="str">
        <f>W11</f>
        <v>0</v>
      </c>
      <c r="B11" s="153"/>
      <c r="C11" s="153"/>
      <c r="D11" s="153"/>
      <c r="E11" s="154" t="s">
        <v>66</v>
      </c>
      <c r="F11" s="154"/>
      <c r="G11" s="203">
        <f>SUM(G6:G10)</f>
        <v>0</v>
      </c>
      <c r="H11" s="153">
        <f>SUM(H6:H10)</f>
        <v>5348</v>
      </c>
      <c r="I11" s="153">
        <f>SUM(I6:I10)</f>
        <v>0</v>
      </c>
      <c r="J11" s="153">
        <f>SUM(J6:J10)</f>
        <v>290709</v>
      </c>
      <c r="K11" s="153">
        <f>SUM(K6:K10)</f>
        <v>3135</v>
      </c>
      <c r="L11" s="155">
        <f>IFERROR(K11/J11,"-")</f>
        <v>0.010783979856145</v>
      </c>
      <c r="M11" s="156">
        <f>SUM(M6:M10)</f>
        <v>132</v>
      </c>
      <c r="N11" s="156">
        <f>SUM(N6:N10)</f>
        <v>981</v>
      </c>
      <c r="O11" s="155">
        <f>IFERROR(M11/K11,"-")</f>
        <v>0.042105263157895</v>
      </c>
      <c r="P11" s="157">
        <f>IFERROR(G11/K11,"-")</f>
        <v>0</v>
      </c>
      <c r="Q11" s="158">
        <f>SUM(Q6:Q10)</f>
        <v>430</v>
      </c>
      <c r="R11" s="155">
        <f>IFERROR(Q11/K11,"-")</f>
        <v>0.13716108452951</v>
      </c>
      <c r="S11" s="203">
        <f>SUM(S6:S10)</f>
        <v>20173010</v>
      </c>
      <c r="T11" s="203">
        <f>IFERROR(S11/K11,"-")</f>
        <v>6434.7719298246</v>
      </c>
      <c r="U11" s="203">
        <f>IFERROR(S11/Q11,"-")</f>
        <v>46913.976744186</v>
      </c>
      <c r="V11" s="203">
        <f>S11-G11</f>
        <v>20173010</v>
      </c>
      <c r="W11" s="159" t="str">
        <f>S11/G11</f>
        <v>0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