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<sst xmlns="http://schemas.openxmlformats.org/spreadsheetml/2006/main" uniqueCount="73">
  <si>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</si>
  <si>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</si>
  <si>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</si>
  <si>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</si>
  <si>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</si>
  <si>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</si>
  <si>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</si>
  <si>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</si>
  <si>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</si>
  <si>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</si>
  <si>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</si>
  <si>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</si>
  <si>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</si>
  <si>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</si>
  <si>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</si>
  <si>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</si>
  <si>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</si>
  <si>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</si>
  <si>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</si>
  <si>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</si>
  <si>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</si>
  <si>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</si>
  <si>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</si>
  <si>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</si>
  <si>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</si>
  <si>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</si>
  <si>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</si>
  <si>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</si>
  <si>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</si>
  <si>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</si>
  <si>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</si>
  <si>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</si>
  <si>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</si>
  <si>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</si>
  <si>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</si>
  <si>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</si>
  <si>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</si>
  <si>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</si>
  <si>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</si>
  <si>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</si>
  <si>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</si>
  <si>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</si>
  <si>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</si>
  <si>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</si>
  <si>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</si>
  <si>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</si>
  <si>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</si>
  <si>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</si>
  <si>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</si>
  <si>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</si>
  <si>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</si>
  <si>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</si>
  <si>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</si>
  <si>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</si>
  <si>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</si>
  <si>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</si>
  <si>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</si>
  <si>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</si>
  <si>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</si>
  <si>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</si>
  <si>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</si>
  <si>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</si>
  <si>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</si>
  <si>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2/1～2/28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</si>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</sst>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8</v>
      </c>
      <c r="I6" s="44">
        <v>0</v>
      </c>
      <c r="J6" s="47">
        <f>H6+I6</f>
        <v>8</v>
      </c>
      <c r="K6" s="37" t="str">
        <f>IFERROR(J6/G6,"-")</f>
        <v>-</v>
      </c>
      <c r="L6" s="36">
        <v>1</v>
      </c>
      <c r="M6" s="36">
        <v>3</v>
      </c>
      <c r="N6" s="37">
        <f>IFERROR(L6/J6,"-")</f>
        <v>0.125</v>
      </c>
      <c r="O6" s="38">
        <f>IFERROR(D6/J6,"-")</f>
        <v>0</v>
      </c>
      <c r="P6" s="39">
        <v>2</v>
      </c>
      <c r="Q6" s="37">
        <f>IFERROR(P6/J6,"-")</f>
        <v>0.25</v>
      </c>
      <c r="R6" s="219">
        <v>83000</v>
      </c>
      <c r="S6" s="220">
        <f>IFERROR(R6/J6,"-")</f>
        <v>10375</v>
      </c>
      <c r="T6" s="220">
        <f>IFERROR(R6/P6,"-")</f>
        <v>41500</v>
      </c>
      <c r="U6" s="214">
        <f>IFERROR(R6-D6,"-")</f>
        <v>83000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48</v>
      </c>
      <c r="I7" s="44">
        <v>2</v>
      </c>
      <c r="J7" s="47">
        <f>H7+I7</f>
        <v>50</v>
      </c>
      <c r="K7" s="37" t="str">
        <f>IFERROR(J7/G7,"-")</f>
        <v>-</v>
      </c>
      <c r="L7" s="36">
        <v>0</v>
      </c>
      <c r="M7" s="36">
        <v>13</v>
      </c>
      <c r="N7" s="37">
        <f>IFERROR(L7/J7,"-")</f>
        <v>0</v>
      </c>
      <c r="O7" s="38">
        <f>IFERROR(D7/J7,"-")</f>
        <v>0</v>
      </c>
      <c r="P7" s="39">
        <v>4</v>
      </c>
      <c r="Q7" s="37">
        <f>IFERROR(P7/J7,"-")</f>
        <v>0.08</v>
      </c>
      <c r="R7" s="219">
        <v>29600</v>
      </c>
      <c r="S7" s="220">
        <f>IFERROR(R7/J7,"-")</f>
        <v>592</v>
      </c>
      <c r="T7" s="220">
        <f>IFERROR(R7/P7,"-")</f>
        <v>7400</v>
      </c>
      <c r="U7" s="214">
        <f>IFERROR(R7-D7,"-")</f>
        <v>29600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56</v>
      </c>
      <c r="I10" s="21">
        <f>SUM(I6:I8)</f>
        <v>2</v>
      </c>
      <c r="J10" s="21">
        <f>SUM(J6:J8)</f>
        <v>58</v>
      </c>
      <c r="K10" s="22" t="str">
        <f>IFERROR(J10/G10,"-")</f>
        <v>-</v>
      </c>
      <c r="L10" s="33">
        <f>SUM(L6:L8)</f>
        <v>1</v>
      </c>
      <c r="M10" s="33">
        <f>SUM(M6:M8)</f>
        <v>16</v>
      </c>
      <c r="N10" s="22">
        <f>IFERROR(L10/J10,"-")</f>
        <v>0.017241379310345</v>
      </c>
      <c r="O10" s="23">
        <f>IFERROR(D10/J10,"-")</f>
        <v>0</v>
      </c>
      <c r="P10" s="24">
        <f>SUM(P6:P8)</f>
        <v>6</v>
      </c>
      <c r="Q10" s="22">
        <f>IFERROR(P10/J10,"-")</f>
        <v>0.10344827586207</v>
      </c>
      <c r="R10" s="25">
        <f>SUM(R6:R8)</f>
        <v>112600</v>
      </c>
      <c r="S10" s="25">
        <f>IFERROR(R10/J10,"-")</f>
        <v>1941.3793103448</v>
      </c>
      <c r="T10" s="25">
        <f>IFERROR(R10/P10,"-")</f>
        <v>18766.666666667</v>
      </c>
      <c r="U10" s="26">
        <f>SUM(U6:U8)</f>
        <v>112600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8</v>
      </c>
      <c r="M6" s="82">
        <v>8</v>
      </c>
      <c r="N6" s="83" t="str">
        <f>IFERROR(L6/K6,"-")</f>
        <v>-</v>
      </c>
      <c r="O6" s="80">
        <v>1</v>
      </c>
      <c r="P6" s="80">
        <v>3</v>
      </c>
      <c r="Q6" s="83">
        <f>IFERROR(O6/L6,"-")</f>
        <v>0.125</v>
      </c>
      <c r="R6" s="84">
        <f>IFERROR(G6/SUM(L6:L6),"-")</f>
        <v>0</v>
      </c>
      <c r="S6" s="85">
        <v>2</v>
      </c>
      <c r="T6" s="83">
        <f>IF(L6=0,"-",S6/L6)</f>
        <v>0.25</v>
      </c>
      <c r="U6" s="206">
        <v>83000</v>
      </c>
      <c r="V6" s="207">
        <f>IFERROR(U6/L6,"-")</f>
        <v>10375</v>
      </c>
      <c r="W6" s="207">
        <f>IFERROR(U6/S6,"-")</f>
        <v>41500</v>
      </c>
      <c r="X6" s="208">
        <f>SUM(U6:U6)-SUM(G6:G6)</f>
        <v>83000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2</v>
      </c>
      <c r="BC6" s="107">
        <f>IF(L6=0,"",IF(BB6=0,"",(BB6/L6)))</f>
        <v>0.25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2</v>
      </c>
      <c r="BL6" s="113">
        <f>IF(L6=0,"",IF(BK6=0,"",(BK6/L6)))</f>
        <v>0.25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4</v>
      </c>
      <c r="BU6" s="120">
        <f>IF(L6=0,"",IF(BT6=0,"",(BT6/L6)))</f>
        <v>0.5</v>
      </c>
      <c r="BV6" s="121">
        <v>2</v>
      </c>
      <c r="BW6" s="122">
        <f>IFERROR(BV6/BT6,"-")</f>
        <v>0.5</v>
      </c>
      <c r="BX6" s="123">
        <v>83000</v>
      </c>
      <c r="BY6" s="124">
        <f>IFERROR(BX6/BT6,"-")</f>
        <v>20750</v>
      </c>
      <c r="BZ6" s="125">
        <v>1</v>
      </c>
      <c r="CA6" s="125"/>
      <c r="CB6" s="125">
        <v>1</v>
      </c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2</v>
      </c>
      <c r="CM6" s="134">
        <v>83000</v>
      </c>
      <c r="CN6" s="134">
        <v>80000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8</v>
      </c>
      <c r="M9" s="154">
        <f>SUM(M6:M8)</f>
        <v>8</v>
      </c>
      <c r="N9" s="156" t="str">
        <f>IFERROR(L9/K9,"-")</f>
        <v>-</v>
      </c>
      <c r="O9" s="157">
        <f>SUM(O6:O8)</f>
        <v>1</v>
      </c>
      <c r="P9" s="157">
        <f>SUM(P6:P8)</f>
        <v>3</v>
      </c>
      <c r="Q9" s="156">
        <f>IFERROR(O9/L9,"-")</f>
        <v>0.125</v>
      </c>
      <c r="R9" s="158">
        <f>IFERROR(G9/L9,"-")</f>
        <v>0</v>
      </c>
      <c r="S9" s="159">
        <f>SUM(S6:S8)</f>
        <v>2</v>
      </c>
      <c r="T9" s="156">
        <f>IFERROR(S9/L9,"-")</f>
        <v>0.25</v>
      </c>
      <c r="U9" s="209">
        <f>SUM(U6:U8)</f>
        <v>83000</v>
      </c>
      <c r="V9" s="209">
        <f>IFERROR(U9/L9,"-")</f>
        <v>10375</v>
      </c>
      <c r="W9" s="209">
        <f>IFERROR(U9/S9,"-")</f>
        <v>41500</v>
      </c>
      <c r="X9" s="209">
        <f>U9-G9</f>
        <v>83000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15</v>
      </c>
      <c r="L6" s="83" t="str">
        <f>IFERROR(K6/J6,"-")</f>
        <v>-</v>
      </c>
      <c r="M6" s="80">
        <v>0</v>
      </c>
      <c r="N6" s="80">
        <v>8</v>
      </c>
      <c r="O6" s="83">
        <f>IFERROR(M6/(K6),"-")</f>
        <v>0</v>
      </c>
      <c r="P6" s="84">
        <f>IFERROR(G6/SUM(K6:K6),"-")</f>
        <v>0</v>
      </c>
      <c r="Q6" s="85">
        <v>2</v>
      </c>
      <c r="R6" s="83">
        <f>IF(K6=0,"-",Q6/K6)</f>
        <v>0.13333333333333</v>
      </c>
      <c r="S6" s="206">
        <v>12600</v>
      </c>
      <c r="T6" s="207">
        <f>IFERROR(S6/K6,"-")</f>
        <v>840</v>
      </c>
      <c r="U6" s="207">
        <f>IFERROR(S6/Q6,"-")</f>
        <v>6300</v>
      </c>
      <c r="V6" s="208">
        <f>SUM(S6:S6)-SUM(G6:G6)</f>
        <v>12600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9</v>
      </c>
      <c r="AI6" s="95">
        <f>IF(K6=0,"",IF(AH6=0,"",(AH6/K6)))</f>
        <v>0.6</v>
      </c>
      <c r="AJ6" s="94">
        <v>1</v>
      </c>
      <c r="AK6" s="96">
        <f>IFERROR(AJ6/AH6,"-")</f>
        <v>0.11111111111111</v>
      </c>
      <c r="AL6" s="97">
        <v>8600</v>
      </c>
      <c r="AM6" s="98">
        <f>IFERROR(AL6/AH6,"-")</f>
        <v>955.55555555556</v>
      </c>
      <c r="AN6" s="99"/>
      <c r="AO6" s="99"/>
      <c r="AP6" s="99">
        <v>1</v>
      </c>
      <c r="AQ6" s="100">
        <v>3</v>
      </c>
      <c r="AR6" s="101">
        <f>IF(K6=0,"",IF(AQ6=0,"",(AQ6/K6)))</f>
        <v>0.2</v>
      </c>
      <c r="AS6" s="100"/>
      <c r="AT6" s="102">
        <f>IFERROR(AR6/AQ6,"-")</f>
        <v>0.066666666666667</v>
      </c>
      <c r="AU6" s="103"/>
      <c r="AV6" s="104">
        <f>IFERROR(AU6/AQ6,"-")</f>
        <v>0</v>
      </c>
      <c r="AW6" s="105"/>
      <c r="AX6" s="105"/>
      <c r="AY6" s="105"/>
      <c r="AZ6" s="106">
        <v>3</v>
      </c>
      <c r="BA6" s="107">
        <f>IF(K6=0,"",IF(AZ6=0,"",(AZ6/K6)))</f>
        <v>0.2</v>
      </c>
      <c r="BB6" s="106">
        <v>1</v>
      </c>
      <c r="BC6" s="108">
        <f>IFERROR(BB6/AZ6,"-")</f>
        <v>0.33333333333333</v>
      </c>
      <c r="BD6" s="109">
        <v>4000</v>
      </c>
      <c r="BE6" s="110">
        <f>IFERROR(BD6/AZ6,"-")</f>
        <v>1333.3333333333</v>
      </c>
      <c r="BF6" s="111"/>
      <c r="BG6" s="111">
        <v>1</v>
      </c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2</v>
      </c>
      <c r="CK6" s="134">
        <v>12600</v>
      </c>
      <c r="CL6" s="134">
        <v>8600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35</v>
      </c>
      <c r="L7" s="83" t="str">
        <f>IFERROR(K7/J7,"-")</f>
        <v>-</v>
      </c>
      <c r="M7" s="80">
        <v>0</v>
      </c>
      <c r="N7" s="80">
        <v>5</v>
      </c>
      <c r="O7" s="83">
        <f>IFERROR(M7/(K7),"-")</f>
        <v>0</v>
      </c>
      <c r="P7" s="84">
        <f>IFERROR(G7/SUM(K7:K7),"-")</f>
        <v>0</v>
      </c>
      <c r="Q7" s="85">
        <v>2</v>
      </c>
      <c r="R7" s="83">
        <f>IF(K7=0,"-",Q7/K7)</f>
        <v>0.057142857142857</v>
      </c>
      <c r="S7" s="206">
        <v>17000</v>
      </c>
      <c r="T7" s="207">
        <f>IFERROR(S7/K7,"-")</f>
        <v>485.71428571429</v>
      </c>
      <c r="U7" s="207">
        <f>IFERROR(S7/Q7,"-")</f>
        <v>8500</v>
      </c>
      <c r="V7" s="208">
        <f>SUM(S7:S7)-SUM(G7:G7)</f>
        <v>17000</v>
      </c>
      <c r="W7" s="87" t="str">
        <f>SUM(S7:S7)/SUM(G7:G7)</f>
        <v>0</v>
      </c>
      <c r="Y7" s="88">
        <v>5</v>
      </c>
      <c r="Z7" s="89">
        <f>IF(K7=0,"",IF(Y7=0,"",(Y7/K7)))</f>
        <v>0.14285714285714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13</v>
      </c>
      <c r="AI7" s="95">
        <f>IF(K7=0,"",IF(AH7=0,"",(AH7/K7)))</f>
        <v>0.37142857142857</v>
      </c>
      <c r="AJ7" s="94">
        <v>1</v>
      </c>
      <c r="AK7" s="96">
        <f>IFERROR(AJ7/AH7,"-")</f>
        <v>0.076923076923077</v>
      </c>
      <c r="AL7" s="97">
        <v>6000</v>
      </c>
      <c r="AM7" s="98">
        <f>IFERROR(AL7/AH7,"-")</f>
        <v>461.53846153846</v>
      </c>
      <c r="AN7" s="99"/>
      <c r="AO7" s="99">
        <v>1</v>
      </c>
      <c r="AP7" s="99"/>
      <c r="AQ7" s="100">
        <v>7</v>
      </c>
      <c r="AR7" s="101">
        <f>IF(K7=0,"",IF(AQ7=0,"",(AQ7/K7)))</f>
        <v>0.2</v>
      </c>
      <c r="AS7" s="100">
        <v>1</v>
      </c>
      <c r="AT7" s="102">
        <f>IFERROR(AR7/AQ7,"-")</f>
        <v>0.028571428571429</v>
      </c>
      <c r="AU7" s="103">
        <v>11000</v>
      </c>
      <c r="AV7" s="104">
        <f>IFERROR(AU7/AQ7,"-")</f>
        <v>1571.4285714286</v>
      </c>
      <c r="AW7" s="105"/>
      <c r="AX7" s="105"/>
      <c r="AY7" s="105">
        <v>1</v>
      </c>
      <c r="AZ7" s="106">
        <v>6</v>
      </c>
      <c r="BA7" s="107">
        <f>IF(K7=0,"",IF(AZ7=0,"",(AZ7/K7)))</f>
        <v>0.17142857142857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3</v>
      </c>
      <c r="BJ7" s="113">
        <f>IF(K7=0,"",IF(BI7=0,"",(BI7/K7)))</f>
        <v>0.085714285714286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>
        <v>1</v>
      </c>
      <c r="CB7" s="127">
        <f>IF(K7=0,"",IF(CA7=0,"",(CA7/K7)))</f>
        <v>0.028571428571429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2</v>
      </c>
      <c r="CK7" s="134">
        <v>17000</v>
      </c>
      <c r="CL7" s="134">
        <v>11000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50</v>
      </c>
      <c r="L10" s="156" t="str">
        <f>IFERROR(K10/J10,"-")</f>
        <v>-</v>
      </c>
      <c r="M10" s="157">
        <f>SUM(M6:M9)</f>
        <v>0</v>
      </c>
      <c r="N10" s="157">
        <f>SUM(N6:N9)</f>
        <v>13</v>
      </c>
      <c r="O10" s="156">
        <f>IFERROR(M10/K10,"-")</f>
        <v>0</v>
      </c>
      <c r="P10" s="158">
        <f>IFERROR(G10/K10,"-")</f>
        <v>0</v>
      </c>
      <c r="Q10" s="159">
        <f>SUM(Q6:Q9)</f>
        <v>4</v>
      </c>
      <c r="R10" s="156">
        <f>IFERROR(Q10/K10,"-")</f>
        <v>0.08</v>
      </c>
      <c r="S10" s="209">
        <f>SUM(S6:S9)</f>
        <v>29600</v>
      </c>
      <c r="T10" s="209">
        <f>IFERROR(S10/K10,"-")</f>
        <v>592</v>
      </c>
      <c r="U10" s="209">
        <f>IFERROR(S10/Q10,"-")</f>
        <v>7400</v>
      </c>
      <c r="V10" s="209">
        <f>S10-G10</f>
        <v>29600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