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<sst xmlns="http://schemas.openxmlformats.org/spreadsheetml/2006/main" uniqueCount="62">
  <si>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</si>
  <si>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</si>
  <si>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</si>
  <si>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</si>
  <si>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</si>
  <si>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</si>
  <si>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</si>
  <si>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</si>
  <si>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</si>
  <si>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</si>
  <si>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</si>
  <si>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</si>
  <si>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</si>
  <si>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</si>
  <si>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</si>
  <si>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</si>
  <si>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</si>
  <si>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</si>
  <si>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</si>
  <si>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</si>
  <si>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</si>
  <si>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</si>
  <si>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</si>
  <si>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</si>
  <si>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</si>
  <si>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</si>
  <si>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</si>
  <si>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</si>
  <si>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</si>
  <si>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</si>
  <si>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</si>
  <si>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</si>
  <si>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</si>
  <si>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</si>
  <si>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</si>
  <si>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</si>
  <si>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</si>
  <si>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</si>
  <si>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</si>
  <si>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</si>
  <si>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</si>
  <si>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</si>
  <si>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</si>
  <si>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</si>
  <si>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</si>
  <si>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</si>
  <si>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</si>
  <si>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</si>
  <si>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</si>
  <si>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</si>
  <si>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</si>
  <si>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</si>
  <si>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</si>
  <si>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</si>
  <si>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</si>
  <si>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</si>
  <si>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</si>
  <si>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</si>
  <si>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</si>
  <si>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frk001</t>
  </si>
  <si>
    <t>KYLTG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</si>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</sst>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1</v>
      </c>
      <c r="D6" s="211">
        <v>222000</v>
      </c>
      <c r="E6" s="36">
        <v>293</v>
      </c>
      <c r="F6" s="36">
        <v>0</v>
      </c>
      <c r="G6" s="36">
        <v>1148</v>
      </c>
      <c r="H6" s="43">
        <v>147</v>
      </c>
      <c r="I6" s="44">
        <v>1</v>
      </c>
      <c r="J6" s="47">
        <f>H6+I6</f>
        <v>148</v>
      </c>
      <c r="K6" s="37">
        <f>IFERROR(J6/G6,"-")</f>
        <v>0.12891986062718</v>
      </c>
      <c r="L6" s="36">
        <v>2</v>
      </c>
      <c r="M6" s="36">
        <v>69</v>
      </c>
      <c r="N6" s="37">
        <f>IFERROR(L6/J6,"-")</f>
        <v>0.013513513513514</v>
      </c>
      <c r="O6" s="38">
        <f>IFERROR(D6/J6,"-")</f>
        <v>1500</v>
      </c>
      <c r="P6" s="39">
        <v>11</v>
      </c>
      <c r="Q6" s="37">
        <f>IFERROR(P6/J6,"-")</f>
        <v>0.074324324324324</v>
      </c>
      <c r="R6" s="216">
        <v>124000</v>
      </c>
      <c r="S6" s="217">
        <f>IFERROR(R6/J6,"-")</f>
        <v>837.83783783784</v>
      </c>
      <c r="T6" s="217">
        <f>IFERROR(R6/P6,"-")</f>
        <v>11272.727272727</v>
      </c>
      <c r="U6" s="211">
        <f>IFERROR(R6-D6,"-")</f>
        <v>-98000</v>
      </c>
      <c r="V6" s="40">
        <f>R6/D6</f>
        <v>0.55855855855856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222000</v>
      </c>
      <c r="E9" s="21">
        <f>SUM(E6:E7)</f>
        <v>293</v>
      </c>
      <c r="F9" s="21">
        <f>SUM(F6:F7)</f>
        <v>0</v>
      </c>
      <c r="G9" s="21">
        <f>SUM(G6:G7)</f>
        <v>1148</v>
      </c>
      <c r="H9" s="21">
        <f>SUM(H6:H7)</f>
        <v>147</v>
      </c>
      <c r="I9" s="21">
        <f>SUM(I6:I7)</f>
        <v>1</v>
      </c>
      <c r="J9" s="21">
        <f>SUM(J6:J7)</f>
        <v>148</v>
      </c>
      <c r="K9" s="22">
        <f>IFERROR(J9/G9,"-")</f>
        <v>0.12891986062718</v>
      </c>
      <c r="L9" s="33">
        <f>SUM(L6:L7)</f>
        <v>2</v>
      </c>
      <c r="M9" s="33">
        <f>SUM(M6:M7)</f>
        <v>69</v>
      </c>
      <c r="N9" s="22">
        <f>IFERROR(L9/J9,"-")</f>
        <v>0.013513513513514</v>
      </c>
      <c r="O9" s="23">
        <f>IFERROR(D9/J9,"-")</f>
        <v>1500</v>
      </c>
      <c r="P9" s="24">
        <f>SUM(P6:P7)</f>
        <v>11</v>
      </c>
      <c r="Q9" s="22">
        <f>IFERROR(P9/J9,"-")</f>
        <v>0.074324324324324</v>
      </c>
      <c r="R9" s="25">
        <f>SUM(R6:R7)</f>
        <v>124000</v>
      </c>
      <c r="S9" s="25">
        <f>IFERROR(R9/J9,"-")</f>
        <v>837.83783783784</v>
      </c>
      <c r="T9" s="25">
        <f>IFERROR(R9/P9,"-")</f>
        <v>11272.727272727</v>
      </c>
      <c r="U9" s="26">
        <f>SUM(U6:U7)</f>
        <v>-98000</v>
      </c>
      <c r="V9" s="27">
        <f>IFERROR(R9/D9,"-")</f>
        <v>0.55855855855856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>
        <f>Y6</f>
        <v>0.55855855855856</v>
      </c>
      <c r="B6" s="219" t="s">
        <v>59</v>
      </c>
      <c r="C6" s="219"/>
      <c r="D6" s="219"/>
      <c r="E6" s="79" t="s">
        <v>60</v>
      </c>
      <c r="F6" s="79"/>
      <c r="G6" s="201">
        <v>222000</v>
      </c>
      <c r="H6" s="201">
        <v>3</v>
      </c>
      <c r="I6" s="80">
        <v>293</v>
      </c>
      <c r="J6" s="80">
        <v>0</v>
      </c>
      <c r="K6" s="80">
        <v>1148</v>
      </c>
      <c r="L6" s="81">
        <v>148</v>
      </c>
      <c r="M6" s="82">
        <v>132</v>
      </c>
      <c r="N6" s="83">
        <f>IFERROR(L6/K6,"-")</f>
        <v>0.12891986062718</v>
      </c>
      <c r="O6" s="80">
        <v>2</v>
      </c>
      <c r="P6" s="80">
        <v>69</v>
      </c>
      <c r="Q6" s="83">
        <f>IFERROR(O6/L6,"-")</f>
        <v>0.013513513513514</v>
      </c>
      <c r="R6" s="84">
        <f>IFERROR(G6/SUM(L6:L6),"-")</f>
        <v>1500</v>
      </c>
      <c r="S6" s="85">
        <v>11</v>
      </c>
      <c r="T6" s="83">
        <f>IF(L6=0,"-",S6/L6)</f>
        <v>0.074324324324324</v>
      </c>
      <c r="U6" s="206">
        <v>124000</v>
      </c>
      <c r="V6" s="207">
        <f>IFERROR(U6/L6,"-")</f>
        <v>837.83783783784</v>
      </c>
      <c r="W6" s="207">
        <f>IFERROR(U6/S6,"-")</f>
        <v>11272.727272727</v>
      </c>
      <c r="X6" s="208">
        <f>SUM(U6:U6)-SUM(G6:G6)</f>
        <v>-98000</v>
      </c>
      <c r="Y6" s="87">
        <f>SUM(U6:U6)/SUM(G6:G6)</f>
        <v>0.55855855855856</v>
      </c>
      <c r="AA6" s="88">
        <v>16</v>
      </c>
      <c r="AB6" s="89">
        <f>IF(L6=0,"",IF(AA6=0,"",(AA6/L6)))</f>
        <v>0.10810810810811</v>
      </c>
      <c r="AC6" s="88"/>
      <c r="AD6" s="90">
        <f>IFERROR(AC6/AA6,"-")</f>
        <v>0</v>
      </c>
      <c r="AE6" s="91"/>
      <c r="AF6" s="92">
        <f>IFERROR(AE6/AA6,"-")</f>
        <v>0</v>
      </c>
      <c r="AG6" s="93"/>
      <c r="AH6" s="93"/>
      <c r="AI6" s="93"/>
      <c r="AJ6" s="94">
        <v>18</v>
      </c>
      <c r="AK6" s="95">
        <f>IF(L6=0,"",IF(AJ6=0,"",(AJ6/L6)))</f>
        <v>0.12162162162162</v>
      </c>
      <c r="AL6" s="94">
        <v>1</v>
      </c>
      <c r="AM6" s="96">
        <f>IFERROR(AL6/AJ6,"-")</f>
        <v>0.055555555555556</v>
      </c>
      <c r="AN6" s="97">
        <v>3000</v>
      </c>
      <c r="AO6" s="98">
        <f>IFERROR(AN6/AJ6,"-")</f>
        <v>166.66666666667</v>
      </c>
      <c r="AP6" s="99">
        <v>1</v>
      </c>
      <c r="AQ6" s="99"/>
      <c r="AR6" s="99"/>
      <c r="AS6" s="100">
        <v>18</v>
      </c>
      <c r="AT6" s="101">
        <f>IF(L6=0,"",IF(AS6=0,"",(AS6/L6)))</f>
        <v>0.12162162162162</v>
      </c>
      <c r="AU6" s="100"/>
      <c r="AV6" s="102">
        <f>IFERROR(AU6/AS6,"-")</f>
        <v>0</v>
      </c>
      <c r="AW6" s="103"/>
      <c r="AX6" s="104">
        <f>IFERROR(AW6/AS6,"-")</f>
        <v>0</v>
      </c>
      <c r="AY6" s="105"/>
      <c r="AZ6" s="105"/>
      <c r="BA6" s="105"/>
      <c r="BB6" s="106">
        <v>47</v>
      </c>
      <c r="BC6" s="107">
        <f>IF(L6=0,"",IF(BB6=0,"",(BB6/L6)))</f>
        <v>0.31756756756757</v>
      </c>
      <c r="BD6" s="106">
        <v>4</v>
      </c>
      <c r="BE6" s="108">
        <f>IFERROR(BD6/BB6,"-")</f>
        <v>0.085106382978723</v>
      </c>
      <c r="BF6" s="109">
        <v>68000</v>
      </c>
      <c r="BG6" s="110">
        <f>IFERROR(BF6/BB6,"-")</f>
        <v>1446.8085106383</v>
      </c>
      <c r="BH6" s="111">
        <v>2</v>
      </c>
      <c r="BI6" s="111">
        <v>1</v>
      </c>
      <c r="BJ6" s="111">
        <v>1</v>
      </c>
      <c r="BK6" s="112">
        <v>40</v>
      </c>
      <c r="BL6" s="113">
        <f>IF(L6=0,"",IF(BK6=0,"",(BK6/L6)))</f>
        <v>0.27027027027027</v>
      </c>
      <c r="BM6" s="114">
        <v>4</v>
      </c>
      <c r="BN6" s="115">
        <f>IFERROR(BM6/BK6,"-")</f>
        <v>0.1</v>
      </c>
      <c r="BO6" s="116">
        <v>32000</v>
      </c>
      <c r="BP6" s="117">
        <f>IFERROR(BO6/BK6,"-")</f>
        <v>800</v>
      </c>
      <c r="BQ6" s="118">
        <v>2</v>
      </c>
      <c r="BR6" s="118">
        <v>1</v>
      </c>
      <c r="BS6" s="118">
        <v>1</v>
      </c>
      <c r="BT6" s="119">
        <v>7</v>
      </c>
      <c r="BU6" s="120">
        <f>IF(L6=0,"",IF(BT6=0,"",(BT6/L6)))</f>
        <v>0.047297297297297</v>
      </c>
      <c r="BV6" s="121">
        <v>1</v>
      </c>
      <c r="BW6" s="122">
        <f>IFERROR(BV6/BT6,"-")</f>
        <v>0.14285714285714</v>
      </c>
      <c r="BX6" s="123">
        <v>18000</v>
      </c>
      <c r="BY6" s="124">
        <f>IFERROR(BX6/BT6,"-")</f>
        <v>2571.4285714286</v>
      </c>
      <c r="BZ6" s="125"/>
      <c r="CA6" s="125"/>
      <c r="CB6" s="125">
        <v>1</v>
      </c>
      <c r="CC6" s="126">
        <v>2</v>
      </c>
      <c r="CD6" s="127">
        <f>IF(L6=0,"",IF(CC6=0,"",(CC6/L6)))</f>
        <v>0.013513513513514</v>
      </c>
      <c r="CE6" s="128">
        <v>1</v>
      </c>
      <c r="CF6" s="129">
        <f>IFERROR(CE6/CC6,"-")</f>
        <v>0.5</v>
      </c>
      <c r="CG6" s="130">
        <v>3000</v>
      </c>
      <c r="CH6" s="131">
        <f>IFERROR(CG6/CC6,"-")</f>
        <v>1500</v>
      </c>
      <c r="CI6" s="132">
        <v>1</v>
      </c>
      <c r="CJ6" s="132"/>
      <c r="CK6" s="132"/>
      <c r="CL6" s="133">
        <v>11</v>
      </c>
      <c r="CM6" s="134">
        <v>124000</v>
      </c>
      <c r="CN6" s="134">
        <v>49000</v>
      </c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136"/>
      <c r="B7" s="55"/>
      <c r="C7" s="137"/>
      <c r="D7" s="138"/>
      <c r="E7" s="79"/>
      <c r="F7" s="79"/>
      <c r="G7" s="202"/>
      <c r="H7" s="202"/>
      <c r="I7" s="139"/>
      <c r="J7" s="139"/>
      <c r="K7" s="80"/>
      <c r="L7" s="80"/>
      <c r="M7" s="80"/>
      <c r="N7" s="140"/>
      <c r="O7" s="140"/>
      <c r="P7" s="80"/>
      <c r="Q7" s="140"/>
      <c r="R7" s="86"/>
      <c r="S7" s="86"/>
      <c r="T7" s="86"/>
      <c r="U7" s="206"/>
      <c r="V7" s="206"/>
      <c r="W7" s="206"/>
      <c r="X7" s="206"/>
      <c r="Y7" s="140"/>
      <c r="Z7" s="76"/>
      <c r="AA7" s="141"/>
      <c r="AB7" s="142"/>
      <c r="AC7" s="141"/>
      <c r="AD7" s="143"/>
      <c r="AE7" s="144"/>
      <c r="AF7" s="145"/>
      <c r="AG7" s="146"/>
      <c r="AH7" s="146"/>
      <c r="AI7" s="146"/>
      <c r="AJ7" s="141"/>
      <c r="AK7" s="142"/>
      <c r="AL7" s="141"/>
      <c r="AM7" s="143"/>
      <c r="AN7" s="144"/>
      <c r="AO7" s="145"/>
      <c r="AP7" s="146"/>
      <c r="AQ7" s="146"/>
      <c r="AR7" s="146"/>
      <c r="AS7" s="141"/>
      <c r="AT7" s="142"/>
      <c r="AU7" s="141"/>
      <c r="AV7" s="143"/>
      <c r="AW7" s="144"/>
      <c r="AX7" s="145"/>
      <c r="AY7" s="146"/>
      <c r="AZ7" s="146"/>
      <c r="BA7" s="146"/>
      <c r="BB7" s="141"/>
      <c r="BC7" s="142"/>
      <c r="BD7" s="141"/>
      <c r="BE7" s="143"/>
      <c r="BF7" s="144"/>
      <c r="BG7" s="145"/>
      <c r="BH7" s="146"/>
      <c r="BI7" s="146"/>
      <c r="BJ7" s="146"/>
      <c r="BK7" s="77"/>
      <c r="BL7" s="147"/>
      <c r="BM7" s="141"/>
      <c r="BN7" s="143"/>
      <c r="BO7" s="144"/>
      <c r="BP7" s="145"/>
      <c r="BQ7" s="146"/>
      <c r="BR7" s="146"/>
      <c r="BS7" s="146"/>
      <c r="BT7" s="77"/>
      <c r="BU7" s="147"/>
      <c r="BV7" s="141"/>
      <c r="BW7" s="143"/>
      <c r="BX7" s="144"/>
      <c r="BY7" s="145"/>
      <c r="BZ7" s="146"/>
      <c r="CA7" s="146"/>
      <c r="CB7" s="146"/>
      <c r="CC7" s="77"/>
      <c r="CD7" s="147"/>
      <c r="CE7" s="141"/>
      <c r="CF7" s="143"/>
      <c r="CG7" s="144"/>
      <c r="CH7" s="145"/>
      <c r="CI7" s="146"/>
      <c r="CJ7" s="146"/>
      <c r="CK7" s="146"/>
      <c r="CL7" s="148"/>
      <c r="CM7" s="144"/>
      <c r="CN7" s="144"/>
      <c r="CO7" s="144"/>
      <c r="CP7" s="149"/>
    </row>
    <row r="8" spans="1:96">
      <c r="A8" s="136"/>
      <c r="B8" s="150"/>
      <c r="C8" s="80"/>
      <c r="D8" s="80"/>
      <c r="E8" s="151"/>
      <c r="F8" s="152"/>
      <c r="G8" s="203"/>
      <c r="H8" s="203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153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70">
        <f>Y9</f>
        <v>0.55855855855856</v>
      </c>
      <c r="B9" s="154"/>
      <c r="C9" s="154"/>
      <c r="D9" s="154"/>
      <c r="E9" s="155" t="s">
        <v>61</v>
      </c>
      <c r="F9" s="155"/>
      <c r="G9" s="204">
        <f>SUM(G6:G8)</f>
        <v>222000</v>
      </c>
      <c r="H9" s="204"/>
      <c r="I9" s="154">
        <f>SUM(I6:I8)</f>
        <v>293</v>
      </c>
      <c r="J9" s="154">
        <f>SUM(J6:J8)</f>
        <v>0</v>
      </c>
      <c r="K9" s="154">
        <f>SUM(K6:K8)</f>
        <v>1148</v>
      </c>
      <c r="L9" s="154">
        <f>SUM(L6:L8)</f>
        <v>148</v>
      </c>
      <c r="M9" s="154">
        <f>SUM(M6:M8)</f>
        <v>132</v>
      </c>
      <c r="N9" s="156">
        <f>IFERROR(L9/K9,"-")</f>
        <v>0.12891986062718</v>
      </c>
      <c r="O9" s="157">
        <f>SUM(O6:O8)</f>
        <v>2</v>
      </c>
      <c r="P9" s="157">
        <f>SUM(P6:P8)</f>
        <v>69</v>
      </c>
      <c r="Q9" s="156">
        <f>IFERROR(O9/L9,"-")</f>
        <v>0.013513513513514</v>
      </c>
      <c r="R9" s="158">
        <f>IFERROR(G9/L9,"-")</f>
        <v>1500</v>
      </c>
      <c r="S9" s="159">
        <f>SUM(S6:S8)</f>
        <v>11</v>
      </c>
      <c r="T9" s="156">
        <f>IFERROR(S9/L9,"-")</f>
        <v>0.074324324324324</v>
      </c>
      <c r="U9" s="209">
        <f>SUM(U6:U8)</f>
        <v>124000</v>
      </c>
      <c r="V9" s="209">
        <f>IFERROR(U9/L9,"-")</f>
        <v>837.83783783784</v>
      </c>
      <c r="W9" s="209">
        <f>IFERROR(U9/S9,"-")</f>
        <v>11272.727272727</v>
      </c>
      <c r="X9" s="209">
        <f>U9-G9</f>
        <v>-98000</v>
      </c>
      <c r="Y9" s="160">
        <f>U9/G9</f>
        <v>0.55855855855856</v>
      </c>
      <c r="Z9" s="161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2"/>
      <c r="CB9" s="162"/>
      <c r="CC9" s="162"/>
      <c r="CD9" s="162"/>
      <c r="CE9" s="162"/>
      <c r="CF9" s="162"/>
      <c r="CG9" s="162"/>
      <c r="CH9" s="162"/>
      <c r="CI9" s="162"/>
      <c r="CJ9" s="162"/>
      <c r="CK9" s="162"/>
      <c r="CL9" s="162"/>
      <c r="CM9" s="162"/>
      <c r="CN9" s="162"/>
      <c r="CO9" s="162"/>
      <c r="CP9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