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<sst xmlns="http://schemas.openxmlformats.org/spreadsheetml/2006/main" uniqueCount="72">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</sst>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7182500</v>
      </c>
      <c r="E6" s="36">
        <v>165</v>
      </c>
      <c r="F6" s="36">
        <v>0</v>
      </c>
      <c r="G6" s="36">
        <v>1382</v>
      </c>
      <c r="H6" s="43">
        <v>65</v>
      </c>
      <c r="I6" s="44">
        <v>0</v>
      </c>
      <c r="J6" s="47">
        <f>H6+I6</f>
        <v>65</v>
      </c>
      <c r="K6" s="37">
        <f>IFERROR(J6/G6,"-")</f>
        <v>0.047033285094067</v>
      </c>
      <c r="L6" s="36">
        <v>0</v>
      </c>
      <c r="M6" s="36">
        <v>10</v>
      </c>
      <c r="N6" s="37">
        <f>IFERROR(L6/J6,"-")</f>
        <v>0</v>
      </c>
      <c r="O6" s="38">
        <f>IFERROR(D6/J6,"-")</f>
        <v>110500</v>
      </c>
      <c r="P6" s="39">
        <v>2</v>
      </c>
      <c r="Q6" s="37">
        <f>IFERROR(P6/J6,"-")</f>
        <v>0.030769230769231</v>
      </c>
      <c r="R6" s="216">
        <v>7000</v>
      </c>
      <c r="S6" s="217">
        <f>IFERROR(R6/J6,"-")</f>
        <v>107.69230769231</v>
      </c>
      <c r="T6" s="217">
        <f>IFERROR(R6/P6,"-")</f>
        <v>3500</v>
      </c>
      <c r="U6" s="211">
        <f>IFERROR(R6-D6,"-")</f>
        <v>-7175500</v>
      </c>
      <c r="V6" s="40">
        <f>R6/D6</f>
        <v>0.00097459101983989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7182500</v>
      </c>
      <c r="E9" s="21">
        <f>SUM(E6:E7)</f>
        <v>165</v>
      </c>
      <c r="F9" s="21">
        <f>SUM(F6:F7)</f>
        <v>0</v>
      </c>
      <c r="G9" s="21">
        <f>SUM(G6:G7)</f>
        <v>1382</v>
      </c>
      <c r="H9" s="21">
        <f>SUM(H6:H7)</f>
        <v>65</v>
      </c>
      <c r="I9" s="21">
        <f>SUM(I6:I7)</f>
        <v>0</v>
      </c>
      <c r="J9" s="21">
        <f>SUM(J6:J7)</f>
        <v>65</v>
      </c>
      <c r="K9" s="22">
        <f>IFERROR(J9/G9,"-")</f>
        <v>0.047033285094067</v>
      </c>
      <c r="L9" s="33">
        <f>SUM(L6:L7)</f>
        <v>0</v>
      </c>
      <c r="M9" s="33">
        <f>SUM(M6:M7)</f>
        <v>10</v>
      </c>
      <c r="N9" s="22">
        <f>IFERROR(L9/J9,"-")</f>
        <v>0</v>
      </c>
      <c r="O9" s="23">
        <f>IFERROR(D9/J9,"-")</f>
        <v>110500</v>
      </c>
      <c r="P9" s="24">
        <f>SUM(P6:P7)</f>
        <v>2</v>
      </c>
      <c r="Q9" s="22">
        <f>IFERROR(P9/J9,"-")</f>
        <v>0.030769230769231</v>
      </c>
      <c r="R9" s="25">
        <f>SUM(R6:R7)</f>
        <v>7000</v>
      </c>
      <c r="S9" s="25">
        <f>IFERROR(R9/J9,"-")</f>
        <v>107.69230769231</v>
      </c>
      <c r="T9" s="25">
        <f>IFERROR(R9/P9,"-")</f>
        <v>3500</v>
      </c>
      <c r="U9" s="26">
        <f>SUM(U6:U7)</f>
        <v>-7175500</v>
      </c>
      <c r="V9" s="27">
        <f>IFERROR(R9/D9,"-")</f>
        <v>0.00097459101983989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0.00097459101983989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7182500</v>
      </c>
      <c r="H8" s="201">
        <v>1700</v>
      </c>
      <c r="I8" s="80">
        <v>165</v>
      </c>
      <c r="J8" s="80">
        <v>0</v>
      </c>
      <c r="K8" s="80">
        <v>1382</v>
      </c>
      <c r="L8" s="81">
        <v>65</v>
      </c>
      <c r="M8" s="82">
        <v>57</v>
      </c>
      <c r="N8" s="83">
        <f>IFERROR(L8/K8,"-")</f>
        <v>0.047033285094067</v>
      </c>
      <c r="O8" s="80">
        <v>0</v>
      </c>
      <c r="P8" s="80">
        <v>10</v>
      </c>
      <c r="Q8" s="83">
        <f>IFERROR(O8/L8,"-")</f>
        <v>0</v>
      </c>
      <c r="R8" s="84">
        <f>IFERROR(G8/SUM(L8:L8),"-")</f>
        <v>110500</v>
      </c>
      <c r="S8" s="85">
        <v>2</v>
      </c>
      <c r="T8" s="83">
        <f>IF(L8=0,"-",S8/L8)</f>
        <v>0.030769230769231</v>
      </c>
      <c r="U8" s="206">
        <v>7000</v>
      </c>
      <c r="V8" s="207">
        <f>IFERROR(U8/L8,"-")</f>
        <v>107.69230769231</v>
      </c>
      <c r="W8" s="207">
        <f>IFERROR(U8/S8,"-")</f>
        <v>3500</v>
      </c>
      <c r="X8" s="208">
        <f>SUM(U8:U8)-SUM(G8:G8)</f>
        <v>-7175500</v>
      </c>
      <c r="Y8" s="87">
        <f>SUM(U8:U8)/SUM(G8:G8)</f>
        <v>0.00097459101983989</v>
      </c>
      <c r="AA8" s="88">
        <v>8</v>
      </c>
      <c r="AB8" s="89">
        <f>IF(L8=0,"",IF(AA8=0,"",(AA8/L8)))</f>
        <v>0.12307692307692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6</v>
      </c>
      <c r="AK8" s="95">
        <f>IF(L8=0,"",IF(AJ8=0,"",(AJ8/L8)))</f>
        <v>0.092307692307692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6</v>
      </c>
      <c r="AT8" s="101">
        <f>IF(L8=0,"",IF(AS8=0,"",(AS8/L8)))</f>
        <v>0.092307692307692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9</v>
      </c>
      <c r="BC8" s="107">
        <f>IF(L8=0,"",IF(BB8=0,"",(BB8/L8)))</f>
        <v>0.13846153846154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23</v>
      </c>
      <c r="BL8" s="113">
        <f>IF(L8=0,"",IF(BK8=0,"",(BK8/L8)))</f>
        <v>0.35384615384615</v>
      </c>
      <c r="BM8" s="114">
        <v>1</v>
      </c>
      <c r="BN8" s="115">
        <f>IFERROR(BM8/BK8,"-")</f>
        <v>0.043478260869565</v>
      </c>
      <c r="BO8" s="116">
        <v>3000</v>
      </c>
      <c r="BP8" s="117">
        <f>IFERROR(BO8/BK8,"-")</f>
        <v>130.4347826087</v>
      </c>
      <c r="BQ8" s="118"/>
      <c r="BR8" s="118">
        <v>1</v>
      </c>
      <c r="BS8" s="118"/>
      <c r="BT8" s="119">
        <v>10</v>
      </c>
      <c r="BU8" s="120">
        <f>IF(L8=0,"",IF(BT8=0,"",(BT8/L8)))</f>
        <v>0.15384615384615</v>
      </c>
      <c r="BV8" s="121">
        <v>1</v>
      </c>
      <c r="BW8" s="122">
        <f>IFERROR(BV8/BT8,"-")</f>
        <v>0.1</v>
      </c>
      <c r="BX8" s="123">
        <v>4000</v>
      </c>
      <c r="BY8" s="124">
        <f>IFERROR(BX8/BT8,"-")</f>
        <v>400</v>
      </c>
      <c r="BZ8" s="125"/>
      <c r="CA8" s="125">
        <v>1</v>
      </c>
      <c r="CB8" s="125"/>
      <c r="CC8" s="126">
        <v>3</v>
      </c>
      <c r="CD8" s="127">
        <f>IF(L8=0,"",IF(CC8=0,"",(CC8/L8)))</f>
        <v>0.046153846153846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2</v>
      </c>
      <c r="CM8" s="134">
        <v>7000</v>
      </c>
      <c r="CN8" s="134">
        <v>4000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0.00097459101983989</v>
      </c>
      <c r="B13" s="154"/>
      <c r="C13" s="154"/>
      <c r="D13" s="154"/>
      <c r="E13" s="155" t="s">
        <v>71</v>
      </c>
      <c r="F13" s="155"/>
      <c r="G13" s="204">
        <f>SUM(G6:G12)</f>
        <v>7182500</v>
      </c>
      <c r="H13" s="204"/>
      <c r="I13" s="154">
        <f>SUM(I6:I12)</f>
        <v>165</v>
      </c>
      <c r="J13" s="154">
        <f>SUM(J6:J12)</f>
        <v>0</v>
      </c>
      <c r="K13" s="154">
        <f>SUM(K6:K12)</f>
        <v>1382</v>
      </c>
      <c r="L13" s="154">
        <f>SUM(L6:L12)</f>
        <v>65</v>
      </c>
      <c r="M13" s="154">
        <f>SUM(M6:M12)</f>
        <v>57</v>
      </c>
      <c r="N13" s="156">
        <f>IFERROR(L13/K13,"-")</f>
        <v>0.047033285094067</v>
      </c>
      <c r="O13" s="157">
        <f>SUM(O6:O12)</f>
        <v>0</v>
      </c>
      <c r="P13" s="157">
        <f>SUM(P6:P12)</f>
        <v>10</v>
      </c>
      <c r="Q13" s="156">
        <f>IFERROR(O13/L13,"-")</f>
        <v>0</v>
      </c>
      <c r="R13" s="158">
        <f>IFERROR(G13/L13,"-")</f>
        <v>110500</v>
      </c>
      <c r="S13" s="159">
        <f>SUM(S6:S12)</f>
        <v>2</v>
      </c>
      <c r="T13" s="156">
        <f>IFERROR(S13/L13,"-")</f>
        <v>0.030769230769231</v>
      </c>
      <c r="U13" s="209">
        <f>SUM(U6:U12)</f>
        <v>7000</v>
      </c>
      <c r="V13" s="209">
        <f>IFERROR(U13/L13,"-")</f>
        <v>107.69230769231</v>
      </c>
      <c r="W13" s="209">
        <f>IFERROR(U13/S13,"-")</f>
        <v>3500</v>
      </c>
      <c r="X13" s="209">
        <f>U13-G13</f>
        <v>-7175500</v>
      </c>
      <c r="Y13" s="160">
        <f>U13/G13</f>
        <v>0.00097459101983989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