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<sst xmlns="http://schemas.openxmlformats.org/spreadsheetml/2006/main" uniqueCount="66">
  <si>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</si>
  <si>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</si>
  <si>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</si>
  <si>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</si>
  <si>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</si>
  <si>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</si>
  <si>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</si>
  <si>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</si>
  <si>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</si>
  <si>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</si>
  <si>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</si>
  <si>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</si>
  <si>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</si>
  <si>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</si>
  <si>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</si>
  <si>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</si>
  <si>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</si>
  <si>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</si>
  <si>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</si>
  <si>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</si>
  <si>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</si>
  <si>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</si>
  <si>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</si>
  <si>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</si>
  <si>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03月</t>
  </si>
  <si>
    <t>ヘスティア</t>
  </si>
  <si>
    <t>最終更新日</t>
  </si>
  <si>
    <t>04月17日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</si>
  <si>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</si>
  <si>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</si>
  <si>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</si>
  <si>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</si>
  <si>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</si>
  <si>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</si>
  <si>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</si>
  <si>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</si>
  <si>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</si>
  <si>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</si>
  <si>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</si>
  <si>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</si>
  <si>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</si>
  <si>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</si>
  <si>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</si>
  <si>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</si>
  <si>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</si>
  <si>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</si>
  <si>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</si>
  <si>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</si>
  <si>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</si>
  <si>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</si>
  <si>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</si>
  <si>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</si>
  <si>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</si>
  <si>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</si>
  <si>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</si>
  <si>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</si>
  <si>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</si>
  <si>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</si>
  <si>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</si>
  <si>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fr002</t>
  </si>
  <si>
    <t>lp07</t>
  </si>
  <si>
    <t>おまたせ出会いNavi</t>
  </si>
  <si>
    <t>3/1～3/31</t>
  </si>
  <si>
    <t>fr003</t>
  </si>
  <si>
    <t>おまたせ出会いNavi（通常ランキング枠）</t>
  </si>
  <si>
    <t>アフィリエイト TOTAL</t>
  </si>
</sst>
</file>

<file path=xl/styles.xml><?xml version="1.0" encoding="utf-8"?>
<styleSheet xmlns="http://schemas.openxmlformats.org/spreadsheetml/2006/main" xml:space="preserve">
  <numFmts count="7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  <numFmt numFmtId="170" formatCode="#,##0_);[Red]\(#,##0\)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FDE9D9"/>
        <bgColor rgb="FFFDE9D9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20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170" fillId="2" borderId="1" applyFont="1" applyNumberFormat="1" applyFill="0" applyBorder="1" applyAlignment="0">
      <alignment horizontal="general" vertical="center" textRotation="0" wrapText="false" shrinkToFit="false"/>
    </xf>
    <xf xfId="0" fontId="1" numFmtId="170" fillId="2" borderId="2" applyFont="1" applyNumberFormat="1" applyFill="0" applyBorder="1" applyAlignment="1">
      <alignment horizontal="right" vertical="center" textRotation="0" wrapText="false" shrinkToFit="false"/>
    </xf>
    <xf xfId="0" fontId="1" numFmtId="170" fillId="2" borderId="10" applyFont="1" applyNumberFormat="1" applyFill="0" applyBorder="1" applyAlignment="1">
      <alignment horizontal="general" vertical="bottom" textRotation="0" wrapText="false" shrinkToFit="false"/>
    </xf>
    <xf xfId="0" fontId="1" numFmtId="170" fillId="2" borderId="2" applyFont="1" applyNumberFormat="1" applyFill="0" applyBorder="1" applyAlignment="0">
      <alignment horizontal="general" vertical="center" textRotation="0" wrapText="false" shrinkToFit="false"/>
    </xf>
    <xf xfId="0" fontId="2" numFmtId="170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3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3" t="s">
        <v>1</v>
      </c>
      <c r="F3" s="16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10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5"/>
      <c r="S5" s="215"/>
      <c r="T5" s="215"/>
      <c r="U5" s="215"/>
      <c r="V5" s="4"/>
      <c r="W5" s="30"/>
      <c r="X5" s="46"/>
    </row>
    <row r="6" spans="1:24">
      <c r="A6" s="35"/>
      <c r="B6" s="41" t="s">
        <v>23</v>
      </c>
      <c r="C6" s="41">
        <v>2</v>
      </c>
      <c r="D6" s="211">
        <v>0</v>
      </c>
      <c r="E6" s="36">
        <v>0</v>
      </c>
      <c r="F6" s="36">
        <v>0</v>
      </c>
      <c r="G6" s="36">
        <v>1</v>
      </c>
      <c r="H6" s="43">
        <v>0</v>
      </c>
      <c r="I6" s="44">
        <v>0</v>
      </c>
      <c r="J6" s="47">
        <f>H6+I6</f>
        <v>0</v>
      </c>
      <c r="K6" s="37">
        <f>IFERROR(J6/G6,"-")</f>
        <v>0</v>
      </c>
      <c r="L6" s="36">
        <v>0</v>
      </c>
      <c r="M6" s="36">
        <v>0</v>
      </c>
      <c r="N6" s="37" t="str">
        <f>IFERROR(L6/J6,"-")</f>
        <v>-</v>
      </c>
      <c r="O6" s="38" t="str">
        <f>IFERROR(D6/J6,"-")</f>
        <v>-</v>
      </c>
      <c r="P6" s="39">
        <v>0</v>
      </c>
      <c r="Q6" s="37" t="str">
        <f>IFERROR(P6/J6,"-")</f>
        <v>-</v>
      </c>
      <c r="R6" s="216">
        <v>0</v>
      </c>
      <c r="S6" s="217" t="str">
        <f>IFERROR(R6/J6,"-")</f>
        <v>-</v>
      </c>
      <c r="T6" s="217" t="str">
        <f>IFERROR(R6/P6,"-")</f>
        <v>-</v>
      </c>
      <c r="U6" s="211">
        <f>IFERROR(R6-D6,"-")</f>
        <v>0</v>
      </c>
      <c r="V6" s="40" t="str">
        <f>R6/D6</f>
        <v>0</v>
      </c>
      <c r="W6" s="34"/>
      <c r="X6" s="46"/>
    </row>
    <row r="7" spans="1:24">
      <c r="A7" s="15"/>
      <c r="B7" s="42"/>
      <c r="C7" s="42"/>
      <c r="D7" s="212"/>
      <c r="E7" s="18"/>
      <c r="F7" s="18"/>
      <c r="G7" s="16"/>
      <c r="H7" s="16"/>
      <c r="I7" s="16"/>
      <c r="J7" s="16"/>
      <c r="K7" s="17"/>
      <c r="L7" s="17"/>
      <c r="M7" s="16"/>
      <c r="N7" s="17"/>
      <c r="O7" s="10"/>
      <c r="P7" s="10"/>
      <c r="Q7" s="10"/>
      <c r="R7" s="218"/>
      <c r="S7" s="218"/>
      <c r="T7" s="218"/>
      <c r="U7" s="218"/>
      <c r="V7" s="17"/>
      <c r="W7" s="30"/>
      <c r="X7" s="46"/>
    </row>
    <row r="8" spans="1:24">
      <c r="A8" s="15"/>
      <c r="B8" s="19"/>
      <c r="C8" s="19"/>
      <c r="D8" s="213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18"/>
      <c r="S8" s="218"/>
      <c r="T8" s="218"/>
      <c r="U8" s="218"/>
      <c r="V8" s="17"/>
      <c r="W8" s="30"/>
      <c r="X8" s="46"/>
    </row>
    <row r="9" spans="1:24">
      <c r="A9" s="8"/>
      <c r="B9" s="21"/>
      <c r="C9" s="21"/>
      <c r="D9" s="214">
        <f>SUM(D6:D7)</f>
        <v>0</v>
      </c>
      <c r="E9" s="21">
        <f>SUM(E6:E7)</f>
        <v>0</v>
      </c>
      <c r="F9" s="21">
        <f>SUM(F6:F7)</f>
        <v>0</v>
      </c>
      <c r="G9" s="21">
        <f>SUM(G6:G7)</f>
        <v>1</v>
      </c>
      <c r="H9" s="21">
        <f>SUM(H6:H7)</f>
        <v>0</v>
      </c>
      <c r="I9" s="21">
        <f>SUM(I6:I7)</f>
        <v>0</v>
      </c>
      <c r="J9" s="21">
        <f>SUM(J6:J7)</f>
        <v>0</v>
      </c>
      <c r="K9" s="22">
        <f>IFERROR(J9/G9,"-")</f>
        <v>0</v>
      </c>
      <c r="L9" s="33">
        <f>SUM(L6:L7)</f>
        <v>0</v>
      </c>
      <c r="M9" s="33">
        <f>SUM(M6:M7)</f>
        <v>0</v>
      </c>
      <c r="N9" s="22" t="str">
        <f>IFERROR(L9/J9,"-")</f>
        <v>-</v>
      </c>
      <c r="O9" s="23" t="str">
        <f>IFERROR(D9/J9,"-")</f>
        <v>-</v>
      </c>
      <c r="P9" s="24">
        <f>SUM(P6:P7)</f>
        <v>0</v>
      </c>
      <c r="Q9" s="22" t="str">
        <f>IFERROR(P9/J9,"-")</f>
        <v>-</v>
      </c>
      <c r="R9" s="25">
        <f>SUM(R6:R7)</f>
        <v>0</v>
      </c>
      <c r="S9" s="25" t="str">
        <f>IFERROR(R9/J9,"-")</f>
        <v>-</v>
      </c>
      <c r="T9" s="25" t="str">
        <f>IFERROR(R9/P9,"-")</f>
        <v>-</v>
      </c>
      <c r="U9" s="26">
        <f>SUM(U6:U7)</f>
        <v>0</v>
      </c>
      <c r="V9" s="27" t="str">
        <f>IFERROR(R9/D9,"-")</f>
        <v>-</v>
      </c>
      <c r="W9" s="29"/>
      <c r="X9" s="46"/>
    </row>
    <row r="10" spans="1:24">
      <c r="X10" s="46"/>
    </row>
    <row r="11" spans="1:24">
      <c r="X11" s="46"/>
    </row>
    <row r="12" spans="1:24">
      <c r="X12" s="46"/>
    </row>
    <row r="13" spans="1:24">
      <c r="X13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0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8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10.375" customWidth="true" style="50"/>
    <col min="15" max="15" width="10.375" customWidth="true" style="50"/>
    <col min="16" max="16" width="7.375" customWidth="true" style="50"/>
    <col min="17" max="17" width="9" customWidth="true" style="50"/>
    <col min="18" max="18" width="9" customWidth="true" style="50"/>
    <col min="19" max="19" width="6.75" customWidth="true" style="50"/>
    <col min="20" max="20" width="7.875" customWidth="true" style="50"/>
    <col min="21" max="21" width="10" customWidth="true" style="50"/>
    <col min="22" max="22" width="9" customWidth="true" style="50"/>
    <col min="23" max="23" width="9" customWidth="true" style="50"/>
    <col min="24" max="24" width="12.375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  <col min="95" max="95" width="9" customWidth="true" style="50"/>
    <col min="96" max="96" width="9" customWidth="true" style="50"/>
  </cols>
  <sheetData>
    <row r="2" spans="1:96" customHeight="1" ht="13.5">
      <c r="A2" s="48" t="s">
        <v>24</v>
      </c>
      <c r="B2" s="49" t="s">
        <v>25</v>
      </c>
      <c r="E2" s="51"/>
      <c r="F2" s="51"/>
      <c r="G2" s="51"/>
      <c r="H2" s="51"/>
      <c r="I2" s="51"/>
      <c r="J2" s="51"/>
      <c r="K2" s="52"/>
      <c r="L2" s="52" t="s">
        <v>26</v>
      </c>
      <c r="M2" s="52"/>
      <c r="N2" s="52"/>
      <c r="O2" s="52" t="s">
        <v>27</v>
      </c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175" t="s">
        <v>28</v>
      </c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6" t="s">
        <v>29</v>
      </c>
      <c r="CM2" s="178" t="s">
        <v>30</v>
      </c>
      <c r="CN2" s="181" t="s">
        <v>31</v>
      </c>
      <c r="CO2" s="182"/>
      <c r="CP2" s="183"/>
    </row>
    <row r="3" spans="1:96" customHeight="1" ht="14.25">
      <c r="A3" s="49" t="s">
        <v>32</v>
      </c>
      <c r="B3" s="53"/>
      <c r="C3" s="53"/>
      <c r="D3" s="53"/>
      <c r="E3" s="54"/>
      <c r="F3" s="52"/>
      <c r="G3" s="52"/>
      <c r="H3" s="52"/>
      <c r="I3" s="184" t="s">
        <v>1</v>
      </c>
      <c r="J3" s="185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52"/>
      <c r="W3" s="52"/>
      <c r="X3" s="52"/>
      <c r="Y3" s="52"/>
      <c r="Z3" s="52"/>
      <c r="AA3" s="186" t="s">
        <v>33</v>
      </c>
      <c r="AB3" s="187"/>
      <c r="AC3" s="187"/>
      <c r="AD3" s="187"/>
      <c r="AE3" s="187"/>
      <c r="AF3" s="187"/>
      <c r="AG3" s="187"/>
      <c r="AH3" s="187"/>
      <c r="AI3" s="187"/>
      <c r="AJ3" s="188" t="s">
        <v>34</v>
      </c>
      <c r="AK3" s="189"/>
      <c r="AL3" s="189"/>
      <c r="AM3" s="189"/>
      <c r="AN3" s="189"/>
      <c r="AO3" s="189"/>
      <c r="AP3" s="189"/>
      <c r="AQ3" s="189"/>
      <c r="AR3" s="190"/>
      <c r="AS3" s="191" t="s">
        <v>35</v>
      </c>
      <c r="AT3" s="192"/>
      <c r="AU3" s="192"/>
      <c r="AV3" s="192"/>
      <c r="AW3" s="192"/>
      <c r="AX3" s="192"/>
      <c r="AY3" s="192"/>
      <c r="AZ3" s="192"/>
      <c r="BA3" s="193"/>
      <c r="BB3" s="194" t="s">
        <v>36</v>
      </c>
      <c r="BC3" s="195"/>
      <c r="BD3" s="195"/>
      <c r="BE3" s="195"/>
      <c r="BF3" s="195"/>
      <c r="BG3" s="195"/>
      <c r="BH3" s="195"/>
      <c r="BI3" s="195"/>
      <c r="BJ3" s="196"/>
      <c r="BK3" s="197" t="s">
        <v>37</v>
      </c>
      <c r="BL3" s="198"/>
      <c r="BM3" s="198"/>
      <c r="BN3" s="198"/>
      <c r="BO3" s="198"/>
      <c r="BP3" s="198"/>
      <c r="BQ3" s="198"/>
      <c r="BR3" s="198"/>
      <c r="BS3" s="199"/>
      <c r="BT3" s="165" t="s">
        <v>38</v>
      </c>
      <c r="BU3" s="166"/>
      <c r="BV3" s="166"/>
      <c r="BW3" s="166"/>
      <c r="BX3" s="166"/>
      <c r="BY3" s="166"/>
      <c r="BZ3" s="166"/>
      <c r="CA3" s="166"/>
      <c r="CB3" s="167"/>
      <c r="CC3" s="168" t="s">
        <v>39</v>
      </c>
      <c r="CD3" s="169"/>
      <c r="CE3" s="169"/>
      <c r="CF3" s="169"/>
      <c r="CG3" s="169"/>
      <c r="CH3" s="169"/>
      <c r="CI3" s="169"/>
      <c r="CJ3" s="169"/>
      <c r="CK3" s="170"/>
      <c r="CL3" s="176"/>
      <c r="CM3" s="179"/>
      <c r="CN3" s="171" t="s">
        <v>40</v>
      </c>
      <c r="CO3" s="172"/>
      <c r="CP3" s="173" t="s">
        <v>41</v>
      </c>
    </row>
    <row r="4" spans="1:96">
      <c r="A4" s="55"/>
      <c r="B4" s="56" t="s">
        <v>42</v>
      </c>
      <c r="C4" s="56" t="s">
        <v>43</v>
      </c>
      <c r="D4" s="57" t="s">
        <v>44</v>
      </c>
      <c r="E4" s="56" t="s">
        <v>45</v>
      </c>
      <c r="F4" s="58" t="s">
        <v>46</v>
      </c>
      <c r="G4" s="56" t="s">
        <v>4</v>
      </c>
      <c r="H4" s="56" t="s">
        <v>47</v>
      </c>
      <c r="I4" s="59" t="s">
        <v>5</v>
      </c>
      <c r="J4" s="59" t="s">
        <v>6</v>
      </c>
      <c r="K4" s="59" t="s">
        <v>7</v>
      </c>
      <c r="L4" s="60" t="s">
        <v>10</v>
      </c>
      <c r="M4" s="56" t="s">
        <v>48</v>
      </c>
      <c r="N4" s="56" t="s">
        <v>11</v>
      </c>
      <c r="O4" s="59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6" t="s">
        <v>17</v>
      </c>
      <c r="U4" s="59" t="s">
        <v>18</v>
      </c>
      <c r="V4" s="56" t="s">
        <v>19</v>
      </c>
      <c r="W4" s="56" t="s">
        <v>20</v>
      </c>
      <c r="X4" s="56" t="s">
        <v>21</v>
      </c>
      <c r="Y4" s="56" t="s">
        <v>22</v>
      </c>
      <c r="Z4" s="61"/>
      <c r="AA4" s="62" t="s">
        <v>49</v>
      </c>
      <c r="AB4" s="62" t="s">
        <v>50</v>
      </c>
      <c r="AC4" s="62" t="s">
        <v>51</v>
      </c>
      <c r="AD4" s="62" t="s">
        <v>17</v>
      </c>
      <c r="AE4" s="62" t="s">
        <v>52</v>
      </c>
      <c r="AF4" s="62" t="s">
        <v>53</v>
      </c>
      <c r="AG4" s="62" t="s">
        <v>54</v>
      </c>
      <c r="AH4" s="62" t="s">
        <v>55</v>
      </c>
      <c r="AI4" s="62" t="s">
        <v>56</v>
      </c>
      <c r="AJ4" s="63" t="s">
        <v>49</v>
      </c>
      <c r="AK4" s="63" t="s">
        <v>50</v>
      </c>
      <c r="AL4" s="63" t="s">
        <v>51</v>
      </c>
      <c r="AM4" s="63" t="s">
        <v>17</v>
      </c>
      <c r="AN4" s="63" t="s">
        <v>52</v>
      </c>
      <c r="AO4" s="63" t="s">
        <v>53</v>
      </c>
      <c r="AP4" s="63" t="s">
        <v>54</v>
      </c>
      <c r="AQ4" s="63" t="s">
        <v>55</v>
      </c>
      <c r="AR4" s="63" t="s">
        <v>56</v>
      </c>
      <c r="AS4" s="64" t="s">
        <v>49</v>
      </c>
      <c r="AT4" s="64" t="s">
        <v>50</v>
      </c>
      <c r="AU4" s="64" t="s">
        <v>51</v>
      </c>
      <c r="AV4" s="64" t="s">
        <v>17</v>
      </c>
      <c r="AW4" s="64" t="s">
        <v>52</v>
      </c>
      <c r="AX4" s="64" t="s">
        <v>53</v>
      </c>
      <c r="AY4" s="64" t="s">
        <v>54</v>
      </c>
      <c r="AZ4" s="64" t="s">
        <v>55</v>
      </c>
      <c r="BA4" s="64" t="s">
        <v>56</v>
      </c>
      <c r="BB4" s="65" t="s">
        <v>49</v>
      </c>
      <c r="BC4" s="65" t="s">
        <v>50</v>
      </c>
      <c r="BD4" s="65" t="s">
        <v>51</v>
      </c>
      <c r="BE4" s="65" t="s">
        <v>17</v>
      </c>
      <c r="BF4" s="65" t="s">
        <v>52</v>
      </c>
      <c r="BG4" s="65" t="s">
        <v>53</v>
      </c>
      <c r="BH4" s="65" t="s">
        <v>54</v>
      </c>
      <c r="BI4" s="65" t="s">
        <v>55</v>
      </c>
      <c r="BJ4" s="65" t="s">
        <v>56</v>
      </c>
      <c r="BK4" s="66" t="s">
        <v>49</v>
      </c>
      <c r="BL4" s="66" t="s">
        <v>50</v>
      </c>
      <c r="BM4" s="66" t="s">
        <v>51</v>
      </c>
      <c r="BN4" s="66" t="s">
        <v>17</v>
      </c>
      <c r="BO4" s="66" t="s">
        <v>52</v>
      </c>
      <c r="BP4" s="66" t="s">
        <v>53</v>
      </c>
      <c r="BQ4" s="66" t="s">
        <v>54</v>
      </c>
      <c r="BR4" s="66" t="s">
        <v>55</v>
      </c>
      <c r="BS4" s="66" t="s">
        <v>56</v>
      </c>
      <c r="BT4" s="67" t="s">
        <v>49</v>
      </c>
      <c r="BU4" s="67" t="s">
        <v>50</v>
      </c>
      <c r="BV4" s="67" t="s">
        <v>51</v>
      </c>
      <c r="BW4" s="67" t="s">
        <v>17</v>
      </c>
      <c r="BX4" s="67" t="s">
        <v>52</v>
      </c>
      <c r="BY4" s="67" t="s">
        <v>53</v>
      </c>
      <c r="BZ4" s="67" t="s">
        <v>54</v>
      </c>
      <c r="CA4" s="67" t="s">
        <v>55</v>
      </c>
      <c r="CB4" s="67" t="s">
        <v>56</v>
      </c>
      <c r="CC4" s="68" t="s">
        <v>49</v>
      </c>
      <c r="CD4" s="68" t="s">
        <v>50</v>
      </c>
      <c r="CE4" s="68" t="s">
        <v>51</v>
      </c>
      <c r="CF4" s="68" t="s">
        <v>17</v>
      </c>
      <c r="CG4" s="68" t="s">
        <v>52</v>
      </c>
      <c r="CH4" s="68" t="s">
        <v>53</v>
      </c>
      <c r="CI4" s="68" t="s">
        <v>54</v>
      </c>
      <c r="CJ4" s="68" t="s">
        <v>55</v>
      </c>
      <c r="CK4" s="68" t="s">
        <v>56</v>
      </c>
      <c r="CL4" s="177"/>
      <c r="CM4" s="180"/>
      <c r="CN4" s="69" t="s">
        <v>57</v>
      </c>
      <c r="CO4" s="69" t="s">
        <v>58</v>
      </c>
      <c r="CP4" s="174"/>
    </row>
    <row r="5" spans="1:96">
      <c r="A5" s="70"/>
      <c r="B5" s="71"/>
      <c r="C5" s="55"/>
      <c r="D5" s="55"/>
      <c r="E5" s="55"/>
      <c r="F5" s="72"/>
      <c r="G5" s="200"/>
      <c r="H5" s="200"/>
      <c r="I5" s="73"/>
      <c r="J5" s="55"/>
      <c r="K5" s="55"/>
      <c r="L5" s="55"/>
      <c r="M5" s="55"/>
      <c r="N5" s="74"/>
      <c r="O5" s="74"/>
      <c r="P5" s="55"/>
      <c r="Q5" s="74"/>
      <c r="R5" s="75"/>
      <c r="S5" s="75"/>
      <c r="T5" s="75"/>
      <c r="U5" s="205"/>
      <c r="V5" s="205"/>
      <c r="W5" s="205"/>
      <c r="X5" s="205"/>
      <c r="Y5" s="74"/>
      <c r="Z5" s="76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</row>
    <row r="6" spans="1:96">
      <c r="A6" s="78" t="str">
        <f>Y6</f>
        <v>0</v>
      </c>
      <c r="B6" s="219" t="s">
        <v>59</v>
      </c>
      <c r="C6" s="219"/>
      <c r="D6" s="219" t="s">
        <v>60</v>
      </c>
      <c r="E6" s="79" t="s">
        <v>61</v>
      </c>
      <c r="F6" s="79" t="s">
        <v>62</v>
      </c>
      <c r="G6" s="201">
        <v>0</v>
      </c>
      <c r="H6" s="201">
        <v>1500</v>
      </c>
      <c r="I6" s="80">
        <v>0</v>
      </c>
      <c r="J6" s="80">
        <v>0</v>
      </c>
      <c r="K6" s="80">
        <v>1</v>
      </c>
      <c r="L6" s="81">
        <v>0</v>
      </c>
      <c r="M6" s="82">
        <v>0</v>
      </c>
      <c r="N6" s="83">
        <f>IFERROR(L6/K6,"-")</f>
        <v>0</v>
      </c>
      <c r="O6" s="80">
        <v>0</v>
      </c>
      <c r="P6" s="80">
        <v>0</v>
      </c>
      <c r="Q6" s="83" t="str">
        <f>IFERROR(O6/L6,"-")</f>
        <v>-</v>
      </c>
      <c r="R6" s="84" t="str">
        <f>IFERROR(G6/SUM(L6:L6),"-")</f>
        <v>-</v>
      </c>
      <c r="S6" s="85">
        <v>0</v>
      </c>
      <c r="T6" s="83" t="str">
        <f>IF(L6=0,"-",S6/L6)</f>
        <v>-</v>
      </c>
      <c r="U6" s="206"/>
      <c r="V6" s="207" t="str">
        <f>IFERROR(U6/L6,"-")</f>
        <v>-</v>
      </c>
      <c r="W6" s="207" t="str">
        <f>IFERROR(U6/S6,"-")</f>
        <v>-</v>
      </c>
      <c r="X6" s="208">
        <f>SUM(U6:U6)-SUM(G6:G6)</f>
        <v>0</v>
      </c>
      <c r="Y6" s="87" t="str">
        <f>SUM(U6:U6)/SUM(G6:G6)</f>
        <v>0</v>
      </c>
      <c r="AA6" s="88"/>
      <c r="AB6" s="89" t="str">
        <f>IF(L6=0,"",IF(AA6=0,"",(AA6/L6)))</f>
        <v/>
      </c>
      <c r="AC6" s="88"/>
      <c r="AD6" s="90" t="str">
        <f>IFERROR(AC6/AA6,"-")</f>
        <v>-</v>
      </c>
      <c r="AE6" s="91"/>
      <c r="AF6" s="92" t="str">
        <f>IFERROR(AE6/AA6,"-")</f>
        <v>-</v>
      </c>
      <c r="AG6" s="93"/>
      <c r="AH6" s="93"/>
      <c r="AI6" s="93"/>
      <c r="AJ6" s="94"/>
      <c r="AK6" s="95" t="str">
        <f>IF(L6=0,"",IF(AJ6=0,"",(AJ6/L6)))</f>
        <v/>
      </c>
      <c r="AL6" s="94"/>
      <c r="AM6" s="96" t="str">
        <f>IFERROR(AL6/AJ6,"-")</f>
        <v>-</v>
      </c>
      <c r="AN6" s="97"/>
      <c r="AO6" s="98" t="str">
        <f>IFERROR(AN6/AJ6,"-")</f>
        <v>-</v>
      </c>
      <c r="AP6" s="99"/>
      <c r="AQ6" s="99"/>
      <c r="AR6" s="99"/>
      <c r="AS6" s="100"/>
      <c r="AT6" s="101" t="str">
        <f>IF(L6=0,"",IF(AS6=0,"",(AS6/L6)))</f>
        <v/>
      </c>
      <c r="AU6" s="100"/>
      <c r="AV6" s="102" t="str">
        <f>IFERROR(AU6/AS6,"-")</f>
        <v>-</v>
      </c>
      <c r="AW6" s="103"/>
      <c r="AX6" s="104" t="str">
        <f>IFERROR(AW6/AS6,"-")</f>
        <v>-</v>
      </c>
      <c r="AY6" s="105"/>
      <c r="AZ6" s="105"/>
      <c r="BA6" s="105"/>
      <c r="BB6" s="106"/>
      <c r="BC6" s="107" t="str">
        <f>IF(L6=0,"",IF(BB6=0,"",(BB6/L6)))</f>
        <v/>
      </c>
      <c r="BD6" s="106"/>
      <c r="BE6" s="108" t="str">
        <f>IFERROR(BD6/BB6,"-")</f>
        <v>-</v>
      </c>
      <c r="BF6" s="109"/>
      <c r="BG6" s="110" t="str">
        <f>IFERROR(BF6/BB6,"-")</f>
        <v>-</v>
      </c>
      <c r="BH6" s="111"/>
      <c r="BI6" s="111"/>
      <c r="BJ6" s="111"/>
      <c r="BK6" s="112"/>
      <c r="BL6" s="113" t="str">
        <f>IF(L6=0,"",IF(BK6=0,"",(BK6/L6)))</f>
        <v/>
      </c>
      <c r="BM6" s="114"/>
      <c r="BN6" s="115" t="str">
        <f>IFERROR(BM6/BK6,"-")</f>
        <v>-</v>
      </c>
      <c r="BO6" s="116"/>
      <c r="BP6" s="117" t="str">
        <f>IFERROR(BO6/BK6,"-")</f>
        <v>-</v>
      </c>
      <c r="BQ6" s="118"/>
      <c r="BR6" s="118"/>
      <c r="BS6" s="118"/>
      <c r="BT6" s="119"/>
      <c r="BU6" s="120" t="str">
        <f>IF(L6=0,"",IF(BT6=0,"",(BT6/L6)))</f>
        <v/>
      </c>
      <c r="BV6" s="121"/>
      <c r="BW6" s="122" t="str">
        <f>IFERROR(BV6/BT6,"-")</f>
        <v>-</v>
      </c>
      <c r="BX6" s="123"/>
      <c r="BY6" s="124" t="str">
        <f>IFERROR(BX6/BT6,"-")</f>
        <v>-</v>
      </c>
      <c r="BZ6" s="125"/>
      <c r="CA6" s="125"/>
      <c r="CB6" s="125"/>
      <c r="CC6" s="126"/>
      <c r="CD6" s="127" t="str">
        <f>IF(L6=0,"",IF(CC6=0,"",(CC6/L6)))</f>
        <v/>
      </c>
      <c r="CE6" s="128"/>
      <c r="CF6" s="129" t="str">
        <f>IFERROR(CE6/CC6,"-")</f>
        <v>-</v>
      </c>
      <c r="CG6" s="130"/>
      <c r="CH6" s="131" t="str">
        <f>IFERROR(CG6/CC6,"-")</f>
        <v>-</v>
      </c>
      <c r="CI6" s="132"/>
      <c r="CJ6" s="132"/>
      <c r="CK6" s="132"/>
      <c r="CL6" s="133">
        <v>0</v>
      </c>
      <c r="CM6" s="134"/>
      <c r="CN6" s="134"/>
      <c r="CO6" s="134"/>
      <c r="CP6" s="135" t="str">
        <f>IF(AND(CN6=0,CO6=0),"",IF(AND(CN6&lt;=100000,CO6&lt;=100000),"",IF(CN6/CM6&gt;0.7,"男高",IF(CO6/CM6&gt;0.7,"女高",""))))</f>
        <v/>
      </c>
    </row>
    <row r="7" spans="1:96">
      <c r="A7" s="78" t="str">
        <f>Y7</f>
        <v>0</v>
      </c>
      <c r="B7" s="219" t="s">
        <v>63</v>
      </c>
      <c r="C7" s="219"/>
      <c r="D7" s="219" t="s">
        <v>60</v>
      </c>
      <c r="E7" s="79" t="s">
        <v>64</v>
      </c>
      <c r="F7" s="79" t="s">
        <v>62</v>
      </c>
      <c r="G7" s="201">
        <v>0</v>
      </c>
      <c r="H7" s="201">
        <v>1500</v>
      </c>
      <c r="I7" s="80">
        <v>0</v>
      </c>
      <c r="J7" s="80">
        <v>0</v>
      </c>
      <c r="K7" s="80">
        <v>0</v>
      </c>
      <c r="L7" s="81">
        <v>0</v>
      </c>
      <c r="M7" s="82">
        <v>0</v>
      </c>
      <c r="N7" s="83" t="str">
        <f>IFERROR(L7/K7,"-")</f>
        <v>-</v>
      </c>
      <c r="O7" s="80">
        <v>0</v>
      </c>
      <c r="P7" s="80">
        <v>0</v>
      </c>
      <c r="Q7" s="83" t="str">
        <f>IFERROR(O7/L7,"-")</f>
        <v>-</v>
      </c>
      <c r="R7" s="84" t="str">
        <f>IFERROR(G7/SUM(L7:L7),"-")</f>
        <v>-</v>
      </c>
      <c r="S7" s="85">
        <v>0</v>
      </c>
      <c r="T7" s="83" t="str">
        <f>IF(L7=0,"-",S7/L7)</f>
        <v>-</v>
      </c>
      <c r="U7" s="206"/>
      <c r="V7" s="207" t="str">
        <f>IFERROR(U7/L7,"-")</f>
        <v>-</v>
      </c>
      <c r="W7" s="207" t="str">
        <f>IFERROR(U7/S7,"-")</f>
        <v>-</v>
      </c>
      <c r="X7" s="208">
        <f>SUM(U7:U7)-SUM(G7:G7)</f>
        <v>0</v>
      </c>
      <c r="Y7" s="87" t="str">
        <f>SUM(U7:U7)/SUM(G7:G7)</f>
        <v>0</v>
      </c>
      <c r="AA7" s="88"/>
      <c r="AB7" s="89" t="str">
        <f>IF(L7=0,"",IF(AA7=0,"",(AA7/L7)))</f>
        <v/>
      </c>
      <c r="AC7" s="88"/>
      <c r="AD7" s="90" t="str">
        <f>IFERROR(AC7/AA7,"-")</f>
        <v>-</v>
      </c>
      <c r="AE7" s="91"/>
      <c r="AF7" s="92" t="str">
        <f>IFERROR(AE7/AA7,"-")</f>
        <v>-</v>
      </c>
      <c r="AG7" s="93"/>
      <c r="AH7" s="93"/>
      <c r="AI7" s="93"/>
      <c r="AJ7" s="94"/>
      <c r="AK7" s="95" t="str">
        <f>IF(L7=0,"",IF(AJ7=0,"",(AJ7/L7)))</f>
        <v/>
      </c>
      <c r="AL7" s="94"/>
      <c r="AM7" s="96" t="str">
        <f>IFERROR(AL7/AJ7,"-")</f>
        <v>-</v>
      </c>
      <c r="AN7" s="97"/>
      <c r="AO7" s="98" t="str">
        <f>IFERROR(AN7/AJ7,"-")</f>
        <v>-</v>
      </c>
      <c r="AP7" s="99"/>
      <c r="AQ7" s="99"/>
      <c r="AR7" s="99"/>
      <c r="AS7" s="100"/>
      <c r="AT7" s="101" t="str">
        <f>IF(L7=0,"",IF(AS7=0,"",(AS7/L7)))</f>
        <v/>
      </c>
      <c r="AU7" s="100"/>
      <c r="AV7" s="102" t="str">
        <f>IFERROR(AU7/AS7,"-")</f>
        <v>-</v>
      </c>
      <c r="AW7" s="103"/>
      <c r="AX7" s="104" t="str">
        <f>IFERROR(AW7/AS7,"-")</f>
        <v>-</v>
      </c>
      <c r="AY7" s="105"/>
      <c r="AZ7" s="105"/>
      <c r="BA7" s="105"/>
      <c r="BB7" s="106"/>
      <c r="BC7" s="107" t="str">
        <f>IF(L7=0,"",IF(BB7=0,"",(BB7/L7)))</f>
        <v/>
      </c>
      <c r="BD7" s="106"/>
      <c r="BE7" s="108" t="str">
        <f>IFERROR(BD7/BB7,"-")</f>
        <v>-</v>
      </c>
      <c r="BF7" s="109"/>
      <c r="BG7" s="110" t="str">
        <f>IFERROR(BF7/BB7,"-")</f>
        <v>-</v>
      </c>
      <c r="BH7" s="111"/>
      <c r="BI7" s="111"/>
      <c r="BJ7" s="111"/>
      <c r="BK7" s="112"/>
      <c r="BL7" s="113" t="str">
        <f>IF(L7=0,"",IF(BK7=0,"",(BK7/L7)))</f>
        <v/>
      </c>
      <c r="BM7" s="114"/>
      <c r="BN7" s="115" t="str">
        <f>IFERROR(BM7/BK7,"-")</f>
        <v>-</v>
      </c>
      <c r="BO7" s="116"/>
      <c r="BP7" s="117" t="str">
        <f>IFERROR(BO7/BK7,"-")</f>
        <v>-</v>
      </c>
      <c r="BQ7" s="118"/>
      <c r="BR7" s="118"/>
      <c r="BS7" s="118"/>
      <c r="BT7" s="119"/>
      <c r="BU7" s="120" t="str">
        <f>IF(L7=0,"",IF(BT7=0,"",(BT7/L7)))</f>
        <v/>
      </c>
      <c r="BV7" s="121"/>
      <c r="BW7" s="122" t="str">
        <f>IFERROR(BV7/BT7,"-")</f>
        <v>-</v>
      </c>
      <c r="BX7" s="123"/>
      <c r="BY7" s="124" t="str">
        <f>IFERROR(BX7/BT7,"-")</f>
        <v>-</v>
      </c>
      <c r="BZ7" s="125"/>
      <c r="CA7" s="125"/>
      <c r="CB7" s="125"/>
      <c r="CC7" s="126"/>
      <c r="CD7" s="127" t="str">
        <f>IF(L7=0,"",IF(CC7=0,"",(CC7/L7)))</f>
        <v/>
      </c>
      <c r="CE7" s="128"/>
      <c r="CF7" s="129" t="str">
        <f>IFERROR(CE7/CC7,"-")</f>
        <v>-</v>
      </c>
      <c r="CG7" s="130"/>
      <c r="CH7" s="131" t="str">
        <f>IFERROR(CG7/CC7,"-")</f>
        <v>-</v>
      </c>
      <c r="CI7" s="132"/>
      <c r="CJ7" s="132"/>
      <c r="CK7" s="132"/>
      <c r="CL7" s="133">
        <v>0</v>
      </c>
      <c r="CM7" s="134"/>
      <c r="CN7" s="134"/>
      <c r="CO7" s="134"/>
      <c r="CP7" s="135" t="str">
        <f>IF(AND(CN7=0,CO7=0),"",IF(AND(CN7&lt;=100000,CO7&lt;=100000),"",IF(CN7/CM7&gt;0.7,"男高",IF(CO7/CM7&gt;0.7,"女高",""))))</f>
        <v/>
      </c>
    </row>
    <row r="8" spans="1:96">
      <c r="A8" s="136"/>
      <c r="B8" s="55"/>
      <c r="C8" s="137"/>
      <c r="D8" s="138"/>
      <c r="E8" s="79"/>
      <c r="F8" s="79"/>
      <c r="G8" s="202"/>
      <c r="H8" s="202"/>
      <c r="I8" s="139"/>
      <c r="J8" s="139"/>
      <c r="K8" s="80"/>
      <c r="L8" s="80"/>
      <c r="M8" s="80"/>
      <c r="N8" s="140"/>
      <c r="O8" s="140"/>
      <c r="P8" s="80"/>
      <c r="Q8" s="140"/>
      <c r="R8" s="86"/>
      <c r="S8" s="86"/>
      <c r="T8" s="86"/>
      <c r="U8" s="206"/>
      <c r="V8" s="206"/>
      <c r="W8" s="206"/>
      <c r="X8" s="206"/>
      <c r="Y8" s="140"/>
      <c r="Z8" s="76"/>
      <c r="AA8" s="141"/>
      <c r="AB8" s="142"/>
      <c r="AC8" s="141"/>
      <c r="AD8" s="143"/>
      <c r="AE8" s="144"/>
      <c r="AF8" s="145"/>
      <c r="AG8" s="146"/>
      <c r="AH8" s="146"/>
      <c r="AI8" s="146"/>
      <c r="AJ8" s="141"/>
      <c r="AK8" s="142"/>
      <c r="AL8" s="141"/>
      <c r="AM8" s="143"/>
      <c r="AN8" s="144"/>
      <c r="AO8" s="145"/>
      <c r="AP8" s="146"/>
      <c r="AQ8" s="146"/>
      <c r="AR8" s="146"/>
      <c r="AS8" s="141"/>
      <c r="AT8" s="142"/>
      <c r="AU8" s="141"/>
      <c r="AV8" s="143"/>
      <c r="AW8" s="144"/>
      <c r="AX8" s="145"/>
      <c r="AY8" s="146"/>
      <c r="AZ8" s="146"/>
      <c r="BA8" s="146"/>
      <c r="BB8" s="141"/>
      <c r="BC8" s="142"/>
      <c r="BD8" s="141"/>
      <c r="BE8" s="143"/>
      <c r="BF8" s="144"/>
      <c r="BG8" s="145"/>
      <c r="BH8" s="146"/>
      <c r="BI8" s="146"/>
      <c r="BJ8" s="146"/>
      <c r="BK8" s="77"/>
      <c r="BL8" s="147"/>
      <c r="BM8" s="141"/>
      <c r="BN8" s="143"/>
      <c r="BO8" s="144"/>
      <c r="BP8" s="145"/>
      <c r="BQ8" s="146"/>
      <c r="BR8" s="146"/>
      <c r="BS8" s="146"/>
      <c r="BT8" s="77"/>
      <c r="BU8" s="147"/>
      <c r="BV8" s="141"/>
      <c r="BW8" s="143"/>
      <c r="BX8" s="144"/>
      <c r="BY8" s="145"/>
      <c r="BZ8" s="146"/>
      <c r="CA8" s="146"/>
      <c r="CB8" s="146"/>
      <c r="CC8" s="77"/>
      <c r="CD8" s="147"/>
      <c r="CE8" s="141"/>
      <c r="CF8" s="143"/>
      <c r="CG8" s="144"/>
      <c r="CH8" s="145"/>
      <c r="CI8" s="146"/>
      <c r="CJ8" s="146"/>
      <c r="CK8" s="146"/>
      <c r="CL8" s="148"/>
      <c r="CM8" s="144"/>
      <c r="CN8" s="144"/>
      <c r="CO8" s="144"/>
      <c r="CP8" s="149"/>
    </row>
    <row r="9" spans="1:96">
      <c r="A9" s="136"/>
      <c r="B9" s="150"/>
      <c r="C9" s="80"/>
      <c r="D9" s="80"/>
      <c r="E9" s="151"/>
      <c r="F9" s="152"/>
      <c r="G9" s="203"/>
      <c r="H9" s="203"/>
      <c r="I9" s="139"/>
      <c r="J9" s="139"/>
      <c r="K9" s="80"/>
      <c r="L9" s="80"/>
      <c r="M9" s="80"/>
      <c r="N9" s="140"/>
      <c r="O9" s="140"/>
      <c r="P9" s="80"/>
      <c r="Q9" s="140"/>
      <c r="R9" s="86"/>
      <c r="S9" s="86"/>
      <c r="T9" s="86"/>
      <c r="U9" s="206"/>
      <c r="V9" s="206"/>
      <c r="W9" s="206"/>
      <c r="X9" s="206"/>
      <c r="Y9" s="140"/>
      <c r="Z9" s="153"/>
      <c r="AA9" s="141"/>
      <c r="AB9" s="142"/>
      <c r="AC9" s="141"/>
      <c r="AD9" s="143"/>
      <c r="AE9" s="144"/>
      <c r="AF9" s="145"/>
      <c r="AG9" s="146"/>
      <c r="AH9" s="146"/>
      <c r="AI9" s="146"/>
      <c r="AJ9" s="141"/>
      <c r="AK9" s="142"/>
      <c r="AL9" s="141"/>
      <c r="AM9" s="143"/>
      <c r="AN9" s="144"/>
      <c r="AO9" s="145"/>
      <c r="AP9" s="146"/>
      <c r="AQ9" s="146"/>
      <c r="AR9" s="146"/>
      <c r="AS9" s="141"/>
      <c r="AT9" s="142"/>
      <c r="AU9" s="141"/>
      <c r="AV9" s="143"/>
      <c r="AW9" s="144"/>
      <c r="AX9" s="145"/>
      <c r="AY9" s="146"/>
      <c r="AZ9" s="146"/>
      <c r="BA9" s="146"/>
      <c r="BB9" s="141"/>
      <c r="BC9" s="142"/>
      <c r="BD9" s="141"/>
      <c r="BE9" s="143"/>
      <c r="BF9" s="144"/>
      <c r="BG9" s="145"/>
      <c r="BH9" s="146"/>
      <c r="BI9" s="146"/>
      <c r="BJ9" s="146"/>
      <c r="BK9" s="77"/>
      <c r="BL9" s="147"/>
      <c r="BM9" s="141"/>
      <c r="BN9" s="143"/>
      <c r="BO9" s="144"/>
      <c r="BP9" s="145"/>
      <c r="BQ9" s="146"/>
      <c r="BR9" s="146"/>
      <c r="BS9" s="146"/>
      <c r="BT9" s="77"/>
      <c r="BU9" s="147"/>
      <c r="BV9" s="141"/>
      <c r="BW9" s="143"/>
      <c r="BX9" s="144"/>
      <c r="BY9" s="145"/>
      <c r="BZ9" s="146"/>
      <c r="CA9" s="146"/>
      <c r="CB9" s="146"/>
      <c r="CC9" s="77"/>
      <c r="CD9" s="147"/>
      <c r="CE9" s="141"/>
      <c r="CF9" s="143"/>
      <c r="CG9" s="144"/>
      <c r="CH9" s="145"/>
      <c r="CI9" s="146"/>
      <c r="CJ9" s="146"/>
      <c r="CK9" s="146"/>
      <c r="CL9" s="148"/>
      <c r="CM9" s="144"/>
      <c r="CN9" s="144"/>
      <c r="CO9" s="144"/>
      <c r="CP9" s="149"/>
    </row>
    <row r="10" spans="1:96">
      <c r="A10" s="70" t="str">
        <f>Y10</f>
        <v>0</v>
      </c>
      <c r="B10" s="154"/>
      <c r="C10" s="154"/>
      <c r="D10" s="154"/>
      <c r="E10" s="155" t="s">
        <v>65</v>
      </c>
      <c r="F10" s="155"/>
      <c r="G10" s="204">
        <f>SUM(G6:G9)</f>
        <v>0</v>
      </c>
      <c r="H10" s="204"/>
      <c r="I10" s="154">
        <f>SUM(I6:I9)</f>
        <v>0</v>
      </c>
      <c r="J10" s="154">
        <f>SUM(J6:J9)</f>
        <v>0</v>
      </c>
      <c r="K10" s="154">
        <f>SUM(K6:K9)</f>
        <v>1</v>
      </c>
      <c r="L10" s="154">
        <f>SUM(L6:L9)</f>
        <v>0</v>
      </c>
      <c r="M10" s="154">
        <f>SUM(M6:M9)</f>
        <v>0</v>
      </c>
      <c r="N10" s="156">
        <f>IFERROR(L10/K10,"-")</f>
        <v>0</v>
      </c>
      <c r="O10" s="157">
        <f>SUM(O6:O9)</f>
        <v>0</v>
      </c>
      <c r="P10" s="157">
        <f>SUM(P6:P9)</f>
        <v>0</v>
      </c>
      <c r="Q10" s="156" t="str">
        <f>IFERROR(O10/L10,"-")</f>
        <v>-</v>
      </c>
      <c r="R10" s="158" t="str">
        <f>IFERROR(G10/L10,"-")</f>
        <v>-</v>
      </c>
      <c r="S10" s="159">
        <f>SUM(S6:S9)</f>
        <v>0</v>
      </c>
      <c r="T10" s="156" t="str">
        <f>IFERROR(S10/L10,"-")</f>
        <v>-</v>
      </c>
      <c r="U10" s="209">
        <f>SUM(U6:U9)</f>
        <v>0</v>
      </c>
      <c r="V10" s="209" t="str">
        <f>IFERROR(U10/L10,"-")</f>
        <v>-</v>
      </c>
      <c r="W10" s="209" t="str">
        <f>IFERROR(U10/S10,"-")</f>
        <v>-</v>
      </c>
      <c r="X10" s="209">
        <f>U10-G10</f>
        <v>0</v>
      </c>
      <c r="Y10" s="160" t="str">
        <f>U10/G10</f>
        <v>0</v>
      </c>
      <c r="Z10" s="161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162"/>
      <c r="CD10" s="162"/>
      <c r="CE10" s="162"/>
      <c r="CF10" s="162"/>
      <c r="CG10" s="162"/>
      <c r="CH10" s="162"/>
      <c r="CI10" s="162"/>
      <c r="CJ10" s="162"/>
      <c r="CK10" s="162"/>
      <c r="CL10" s="162"/>
      <c r="CM10" s="162"/>
      <c r="CN10" s="162"/>
      <c r="CO10" s="162"/>
      <c r="CP10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</vt:lpstr>
      <vt:lpstr>アフィリエイト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