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<sst xmlns="http://schemas.openxmlformats.org/spreadsheetml/2006/main" uniqueCount="66">
  <si>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</si>
  <si>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</si>
  <si>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</si>
  <si>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</si>
  <si>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</si>
  <si>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</si>
  <si>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</si>
  <si>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</si>
  <si>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</si>
  <si>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</si>
  <si>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</si>
  <si>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</si>
  <si>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</si>
  <si>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</si>
  <si>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</si>
  <si>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</si>
  <si>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</si>
  <si>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</si>
  <si>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</si>
  <si>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</si>
  <si>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</si>
  <si>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</si>
  <si>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</si>
  <si>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</si>
  <si>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10月</t>
  </si>
  <si>
    <t>アイメール</t>
  </si>
  <si>
    <t>最終更新日</t>
  </si>
  <si>
    <t>01月31日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</si>
  <si>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</si>
  <si>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</si>
  <si>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</si>
  <si>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</si>
  <si>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</si>
  <si>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</si>
  <si>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</si>
  <si>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</si>
  <si>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</si>
  <si>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</si>
  <si>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</si>
  <si>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</si>
  <si>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</si>
  <si>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</si>
  <si>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</si>
  <si>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</si>
  <si>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</si>
  <si>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</si>
  <si>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</si>
  <si>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</si>
  <si>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</si>
  <si>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</si>
  <si>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</si>
  <si>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</si>
  <si>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</si>
  <si>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</si>
  <si>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</si>
  <si>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</si>
  <si>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</si>
  <si>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</si>
  <si>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</si>
  <si>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frk005</t>
  </si>
  <si>
    <t>MB</t>
  </si>
  <si>
    <t>ドコモ公式SEO</t>
  </si>
  <si>
    <t>10/1～10/31</t>
  </si>
  <si>
    <t>frk007</t>
  </si>
  <si>
    <t>KY-LINE＠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</si>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</sst>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10000</v>
      </c>
      <c r="E6" s="36">
        <v>0</v>
      </c>
      <c r="F6" s="36">
        <v>0</v>
      </c>
      <c r="G6" s="36">
        <v>232</v>
      </c>
      <c r="H6" s="43">
        <v>4</v>
      </c>
      <c r="I6" s="44">
        <v>0</v>
      </c>
      <c r="J6" s="47">
        <f>H6+I6</f>
        <v>4</v>
      </c>
      <c r="K6" s="37">
        <f>IFERROR(J6/G6,"-")</f>
        <v>0.017241379310345</v>
      </c>
      <c r="L6" s="36">
        <v>0</v>
      </c>
      <c r="M6" s="36">
        <v>0</v>
      </c>
      <c r="N6" s="37">
        <f>IFERROR(L6/J6,"-")</f>
        <v>0</v>
      </c>
      <c r="O6" s="38">
        <f>IFERROR(D6/J6,"-")</f>
        <v>2500</v>
      </c>
      <c r="P6" s="39">
        <v>0</v>
      </c>
      <c r="Q6" s="37">
        <f>IFERROR(P6/J6,"-")</f>
        <v>0</v>
      </c>
      <c r="R6" s="216">
        <v>0</v>
      </c>
      <c r="S6" s="217">
        <f>IFERROR(R6/J6,"-")</f>
        <v>0</v>
      </c>
      <c r="T6" s="217" t="str">
        <f>IFERROR(R6/P6,"-")</f>
        <v>-</v>
      </c>
      <c r="U6" s="211">
        <f>IFERROR(R6-D6,"-")</f>
        <v>-10000</v>
      </c>
      <c r="V6" s="40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10000</v>
      </c>
      <c r="E9" s="21">
        <f>SUM(E6:E7)</f>
        <v>0</v>
      </c>
      <c r="F9" s="21">
        <f>SUM(F6:F7)</f>
        <v>0</v>
      </c>
      <c r="G9" s="21">
        <f>SUM(G6:G7)</f>
        <v>232</v>
      </c>
      <c r="H9" s="21">
        <f>SUM(H6:H7)</f>
        <v>4</v>
      </c>
      <c r="I9" s="21">
        <f>SUM(I6:I7)</f>
        <v>0</v>
      </c>
      <c r="J9" s="21">
        <f>SUM(J6:J7)</f>
        <v>4</v>
      </c>
      <c r="K9" s="22">
        <f>IFERROR(J9/G9,"-")</f>
        <v>0.017241379310345</v>
      </c>
      <c r="L9" s="33">
        <f>SUM(L6:L7)</f>
        <v>0</v>
      </c>
      <c r="M9" s="33">
        <f>SUM(M6:M7)</f>
        <v>0</v>
      </c>
      <c r="N9" s="22">
        <f>IFERROR(L9/J9,"-")</f>
        <v>0</v>
      </c>
      <c r="O9" s="23">
        <f>IFERROR(D9/J9,"-")</f>
        <v>2500</v>
      </c>
      <c r="P9" s="24">
        <f>SUM(P6:P7)</f>
        <v>0</v>
      </c>
      <c r="Q9" s="22">
        <f>IFERROR(P9/J9,"-")</f>
        <v>0</v>
      </c>
      <c r="R9" s="25">
        <f>SUM(R6:R7)</f>
        <v>0</v>
      </c>
      <c r="S9" s="25">
        <f>IFERROR(R9/J9,"-")</f>
        <v>0</v>
      </c>
      <c r="T9" s="25" t="str">
        <f>IFERROR(R9/P9,"-")</f>
        <v>-</v>
      </c>
      <c r="U9" s="26">
        <f>SUM(U6:U7)</f>
        <v>-10000</v>
      </c>
      <c r="V9" s="27">
        <f>IFERROR(R9/D9,"-")</f>
        <v>0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</v>
      </c>
      <c r="B6" s="219" t="s">
        <v>59</v>
      </c>
      <c r="C6" s="219" t="s">
        <v>60</v>
      </c>
      <c r="D6" s="219">
        <v>25</v>
      </c>
      <c r="E6" s="79" t="s">
        <v>61</v>
      </c>
      <c r="F6" s="79" t="s">
        <v>62</v>
      </c>
      <c r="G6" s="201">
        <v>5400</v>
      </c>
      <c r="H6" s="201">
        <v>2700</v>
      </c>
      <c r="I6" s="80">
        <v>0</v>
      </c>
      <c r="J6" s="80">
        <v>0</v>
      </c>
      <c r="K6" s="80">
        <v>99</v>
      </c>
      <c r="L6" s="81">
        <v>2</v>
      </c>
      <c r="M6" s="82">
        <v>2</v>
      </c>
      <c r="N6" s="83">
        <f>IFERROR(L6/K6,"-")</f>
        <v>0.02020202020202</v>
      </c>
      <c r="O6" s="80">
        <v>0</v>
      </c>
      <c r="P6" s="80">
        <v>0</v>
      </c>
      <c r="Q6" s="83">
        <f>IFERROR(O6/L6,"-")</f>
        <v>0</v>
      </c>
      <c r="R6" s="84">
        <f>IFERROR(G6/SUM(L6:L6),"-")</f>
        <v>2700</v>
      </c>
      <c r="S6" s="85">
        <v>0</v>
      </c>
      <c r="T6" s="83">
        <f>IF(L6=0,"-",S6/L6)</f>
        <v>0</v>
      </c>
      <c r="U6" s="206"/>
      <c r="V6" s="207">
        <f>IFERROR(U6/L6,"-")</f>
        <v>0</v>
      </c>
      <c r="W6" s="207" t="str">
        <f>IFERROR(U6/S6,"-")</f>
        <v>-</v>
      </c>
      <c r="X6" s="208">
        <f>SUM(U6:U6)-SUM(G6:G6)</f>
        <v>-5400</v>
      </c>
      <c r="Y6" s="87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>
        <v>2</v>
      </c>
      <c r="BC6" s="107">
        <f>IF(L6=0,"",IF(BB6=0,"",(BB6/L6)))</f>
        <v>1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/>
      <c r="BL6" s="113">
        <f>IF(L6=0,"",IF(BK6=0,"",(BK6/L6)))</f>
        <v>0</v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>
        <f>IF(L6=0,"",IF(BT6=0,"",(BT6/L6)))</f>
        <v>0</v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>
        <f>Y7</f>
        <v>0</v>
      </c>
      <c r="B7" s="219" t="s">
        <v>63</v>
      </c>
      <c r="C7" s="219" t="s">
        <v>60</v>
      </c>
      <c r="D7" s="219">
        <v>25</v>
      </c>
      <c r="E7" s="79" t="s">
        <v>64</v>
      </c>
      <c r="F7" s="79" t="s">
        <v>62</v>
      </c>
      <c r="G7" s="201">
        <v>4600</v>
      </c>
      <c r="H7" s="201">
        <v>2300</v>
      </c>
      <c r="I7" s="80">
        <v>0</v>
      </c>
      <c r="J7" s="80">
        <v>0</v>
      </c>
      <c r="K7" s="80">
        <v>133</v>
      </c>
      <c r="L7" s="81">
        <v>2</v>
      </c>
      <c r="M7" s="82">
        <v>2</v>
      </c>
      <c r="N7" s="83">
        <f>IFERROR(L7/K7,"-")</f>
        <v>0.015037593984962</v>
      </c>
      <c r="O7" s="80">
        <v>0</v>
      </c>
      <c r="P7" s="80">
        <v>0</v>
      </c>
      <c r="Q7" s="83">
        <f>IFERROR(O7/L7,"-")</f>
        <v>0</v>
      </c>
      <c r="R7" s="84">
        <f>IFERROR(G7/SUM(L7:L7),"-")</f>
        <v>2300</v>
      </c>
      <c r="S7" s="85">
        <v>0</v>
      </c>
      <c r="T7" s="83">
        <f>IF(L7=0,"-",S7/L7)</f>
        <v>0</v>
      </c>
      <c r="U7" s="206"/>
      <c r="V7" s="207">
        <f>IFERROR(U7/L7,"-")</f>
        <v>0</v>
      </c>
      <c r="W7" s="207" t="str">
        <f>IFERROR(U7/S7,"-")</f>
        <v>-</v>
      </c>
      <c r="X7" s="208">
        <f>SUM(U7:U7)-SUM(G7:G7)</f>
        <v>-4600</v>
      </c>
      <c r="Y7" s="87">
        <f>SUM(U7:U7)/SUM(G7:G7)</f>
        <v>0</v>
      </c>
      <c r="AA7" s="88"/>
      <c r="AB7" s="89">
        <f>IF(L7=0,"",IF(AA7=0,"",(AA7/L7)))</f>
        <v>0</v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>
        <v>1</v>
      </c>
      <c r="AK7" s="95">
        <f>IF(L7=0,"",IF(AJ7=0,"",(AJ7/L7)))</f>
        <v>0.5</v>
      </c>
      <c r="AL7" s="94"/>
      <c r="AM7" s="96">
        <f>IFERROR(AL7/AJ7,"-")</f>
        <v>0</v>
      </c>
      <c r="AN7" s="97"/>
      <c r="AO7" s="98">
        <f>IFERROR(AN7/AJ7,"-")</f>
        <v>0</v>
      </c>
      <c r="AP7" s="99"/>
      <c r="AQ7" s="99"/>
      <c r="AR7" s="99"/>
      <c r="AS7" s="100"/>
      <c r="AT7" s="101">
        <f>IF(L7=0,"",IF(AS7=0,"",(AS7/L7)))</f>
        <v>0</v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>
        <v>1</v>
      </c>
      <c r="BC7" s="107">
        <f>IF(L7=0,"",IF(BB7=0,"",(BB7/L7)))</f>
        <v>0.5</v>
      </c>
      <c r="BD7" s="106"/>
      <c r="BE7" s="108">
        <f>IFERROR(BD7/BB7,"-")</f>
        <v>0</v>
      </c>
      <c r="BF7" s="109"/>
      <c r="BG7" s="110">
        <f>IFERROR(BF7/BB7,"-")</f>
        <v>0</v>
      </c>
      <c r="BH7" s="111"/>
      <c r="BI7" s="111"/>
      <c r="BJ7" s="111"/>
      <c r="BK7" s="112"/>
      <c r="BL7" s="113">
        <f>IF(L7=0,"",IF(BK7=0,"",(BK7/L7)))</f>
        <v>0</v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>
        <f>IF(L7=0,"",IF(BT7=0,"",(BT7/L7)))</f>
        <v>0</v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>
        <f>IF(L7=0,"",IF(CC7=0,"",(CC7/L7)))</f>
        <v>0</v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10000</v>
      </c>
      <c r="H10" s="204"/>
      <c r="I10" s="154">
        <f>SUM(I6:I9)</f>
        <v>0</v>
      </c>
      <c r="J10" s="154">
        <f>SUM(J6:J9)</f>
        <v>0</v>
      </c>
      <c r="K10" s="154">
        <f>SUM(K6:K9)</f>
        <v>232</v>
      </c>
      <c r="L10" s="154">
        <f>SUM(L6:L9)</f>
        <v>4</v>
      </c>
      <c r="M10" s="154">
        <f>SUM(M6:M9)</f>
        <v>4</v>
      </c>
      <c r="N10" s="156">
        <f>IFERROR(L10/K10,"-")</f>
        <v>0.017241379310345</v>
      </c>
      <c r="O10" s="157">
        <f>SUM(O6:O9)</f>
        <v>0</v>
      </c>
      <c r="P10" s="157">
        <f>SUM(P6:P9)</f>
        <v>0</v>
      </c>
      <c r="Q10" s="156">
        <f>IFERROR(O10/L10,"-")</f>
        <v>0</v>
      </c>
      <c r="R10" s="158">
        <f>IFERROR(G10/L10,"-")</f>
        <v>2500</v>
      </c>
      <c r="S10" s="159">
        <f>SUM(S6:S9)</f>
        <v>0</v>
      </c>
      <c r="T10" s="156">
        <f>IFERROR(S10/L10,"-")</f>
        <v>0</v>
      </c>
      <c r="U10" s="209">
        <f>SUM(U6:U9)</f>
        <v>0</v>
      </c>
      <c r="V10" s="209">
        <f>IFERROR(U10/L10,"-")</f>
        <v>0</v>
      </c>
      <c r="W10" s="209" t="str">
        <f>IFERROR(U10/S10,"-")</f>
        <v>-</v>
      </c>
      <c r="X10" s="209">
        <f>U10-G10</f>
        <v>-10000</v>
      </c>
      <c r="Y10" s="160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