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<sst xmlns="http://schemas.openxmlformats.org/spreadsheetml/2006/main" uniqueCount="64">
  <si>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</si>
  <si>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</si>
  <si>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</si>
  <si>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</si>
  <si>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</si>
  <si>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</si>
  <si>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</si>
  <si>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</si>
  <si>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</si>
  <si>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</si>
  <si>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</si>
  <si>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</si>
  <si>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</si>
  <si>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</si>
  <si>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</si>
  <si>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</si>
  <si>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</si>
  <si>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</si>
  <si>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</si>
  <si>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</si>
  <si>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</si>
  <si>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</si>
  <si>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</si>
  <si>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</si>
  <si>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</si>
  <si>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</si>
  <si>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</si>
  <si>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</si>
  <si>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</si>
  <si>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</si>
  <si>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</si>
  <si>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</si>
  <si>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</si>
  <si>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</si>
  <si>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</si>
  <si>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</si>
  <si>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</si>
  <si>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</si>
  <si>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</si>
  <si>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</si>
  <si>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</si>
  <si>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</si>
  <si>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</si>
  <si>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</si>
  <si>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</si>
  <si>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</si>
  <si>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</si>
  <si>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</si>
  <si>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</si>
  <si>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</si>
  <si>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</si>
  <si>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</si>
  <si>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</si>
  <si>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</si>
  <si>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</si>
  <si>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</si>
  <si>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</si>
  <si>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</si>
  <si>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</si>
  <si>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frk005</t>
  </si>
  <si>
    <t>MB</t>
  </si>
  <si>
    <t>ドコモ公式SEO</t>
  </si>
  <si>
    <t>6/1～6/30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</si>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</sst>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8100</v>
      </c>
      <c r="E6" s="36">
        <v>0</v>
      </c>
      <c r="F6" s="36">
        <v>0</v>
      </c>
      <c r="G6" s="36">
        <v>126</v>
      </c>
      <c r="H6" s="43">
        <v>3</v>
      </c>
      <c r="I6" s="44">
        <v>0</v>
      </c>
      <c r="J6" s="47">
        <f>H6+I6</f>
        <v>3</v>
      </c>
      <c r="K6" s="37">
        <f>IFERROR(J6/G6,"-")</f>
        <v>0.023809523809524</v>
      </c>
      <c r="L6" s="36">
        <v>0</v>
      </c>
      <c r="M6" s="36">
        <v>1</v>
      </c>
      <c r="N6" s="37">
        <f>IFERROR(L6/J6,"-")</f>
        <v>0</v>
      </c>
      <c r="O6" s="38">
        <f>IFERROR(D6/J6,"-")</f>
        <v>2700</v>
      </c>
      <c r="P6" s="39">
        <v>1</v>
      </c>
      <c r="Q6" s="37">
        <f>IFERROR(P6/J6,"-")</f>
        <v>0.33333333333333</v>
      </c>
      <c r="R6" s="216">
        <v>8000</v>
      </c>
      <c r="S6" s="217">
        <f>IFERROR(R6/J6,"-")</f>
        <v>2666.6666666667</v>
      </c>
      <c r="T6" s="217">
        <f>IFERROR(R6/P6,"-")</f>
        <v>8000</v>
      </c>
      <c r="U6" s="211">
        <f>IFERROR(R6-D6,"-")</f>
        <v>-100</v>
      </c>
      <c r="V6" s="40">
        <f>R6/D6</f>
        <v>0.98765432098765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8100</v>
      </c>
      <c r="E9" s="21">
        <f>SUM(E6:E7)</f>
        <v>0</v>
      </c>
      <c r="F9" s="21">
        <f>SUM(F6:F7)</f>
        <v>0</v>
      </c>
      <c r="G9" s="21">
        <f>SUM(G6:G7)</f>
        <v>126</v>
      </c>
      <c r="H9" s="21">
        <f>SUM(H6:H7)</f>
        <v>3</v>
      </c>
      <c r="I9" s="21">
        <f>SUM(I6:I7)</f>
        <v>0</v>
      </c>
      <c r="J9" s="21">
        <f>SUM(J6:J7)</f>
        <v>3</v>
      </c>
      <c r="K9" s="22">
        <f>IFERROR(J9/G9,"-")</f>
        <v>0.023809523809524</v>
      </c>
      <c r="L9" s="33">
        <f>SUM(L6:L7)</f>
        <v>0</v>
      </c>
      <c r="M9" s="33">
        <f>SUM(M6:M7)</f>
        <v>1</v>
      </c>
      <c r="N9" s="22">
        <f>IFERROR(L9/J9,"-")</f>
        <v>0</v>
      </c>
      <c r="O9" s="23">
        <f>IFERROR(D9/J9,"-")</f>
        <v>2700</v>
      </c>
      <c r="P9" s="24">
        <f>SUM(P6:P7)</f>
        <v>1</v>
      </c>
      <c r="Q9" s="22">
        <f>IFERROR(P9/J9,"-")</f>
        <v>0.33333333333333</v>
      </c>
      <c r="R9" s="25">
        <f>SUM(R6:R7)</f>
        <v>8000</v>
      </c>
      <c r="S9" s="25">
        <f>IFERROR(R9/J9,"-")</f>
        <v>2666.6666666667</v>
      </c>
      <c r="T9" s="25">
        <f>IFERROR(R9/P9,"-")</f>
        <v>8000</v>
      </c>
      <c r="U9" s="26">
        <f>SUM(U6:U7)</f>
        <v>-100</v>
      </c>
      <c r="V9" s="27">
        <f>IFERROR(R9/D9,"-")</f>
        <v>0.98765432098765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0.98765432098765</v>
      </c>
      <c r="B6" s="219" t="s">
        <v>59</v>
      </c>
      <c r="C6" s="219" t="s">
        <v>60</v>
      </c>
      <c r="D6" s="219">
        <v>25</v>
      </c>
      <c r="E6" s="79" t="s">
        <v>61</v>
      </c>
      <c r="F6" s="79" t="s">
        <v>62</v>
      </c>
      <c r="G6" s="201">
        <v>8100</v>
      </c>
      <c r="H6" s="201">
        <v>2700</v>
      </c>
      <c r="I6" s="80">
        <v>0</v>
      </c>
      <c r="J6" s="80">
        <v>0</v>
      </c>
      <c r="K6" s="80">
        <v>126</v>
      </c>
      <c r="L6" s="81">
        <v>3</v>
      </c>
      <c r="M6" s="82">
        <v>3</v>
      </c>
      <c r="N6" s="83">
        <f>IFERROR(L6/K6,"-")</f>
        <v>0.023809523809524</v>
      </c>
      <c r="O6" s="80">
        <v>0</v>
      </c>
      <c r="P6" s="80">
        <v>1</v>
      </c>
      <c r="Q6" s="83">
        <f>IFERROR(O6/L6,"-")</f>
        <v>0</v>
      </c>
      <c r="R6" s="84">
        <f>IFERROR(G6/SUM(L6:L6),"-")</f>
        <v>2700</v>
      </c>
      <c r="S6" s="85">
        <v>1</v>
      </c>
      <c r="T6" s="83">
        <f>IF(L6=0,"-",S6/L6)</f>
        <v>0.33333333333333</v>
      </c>
      <c r="U6" s="206">
        <v>8000</v>
      </c>
      <c r="V6" s="207">
        <f>IFERROR(U6/L6,"-")</f>
        <v>2666.6666666667</v>
      </c>
      <c r="W6" s="207">
        <f>IFERROR(U6/S6,"-")</f>
        <v>8000</v>
      </c>
      <c r="X6" s="208">
        <f>SUM(U6:U6)-SUM(G6:G6)</f>
        <v>-100</v>
      </c>
      <c r="Y6" s="87">
        <f>SUM(U6:U6)/SUM(G6:G6)</f>
        <v>0.98765432098765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>
        <f>IF(L6=0,"",IF(BB6=0,"",(BB6/L6)))</f>
        <v>0</v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>
        <v>2</v>
      </c>
      <c r="BL6" s="113">
        <f>IF(L6=0,"",IF(BK6=0,"",(BK6/L6)))</f>
        <v>0.66666666666667</v>
      </c>
      <c r="BM6" s="114">
        <v>1</v>
      </c>
      <c r="BN6" s="115">
        <f>IFERROR(BM6/BK6,"-")</f>
        <v>0.5</v>
      </c>
      <c r="BO6" s="116">
        <v>8000</v>
      </c>
      <c r="BP6" s="117">
        <f>IFERROR(BO6/BK6,"-")</f>
        <v>4000</v>
      </c>
      <c r="BQ6" s="118"/>
      <c r="BR6" s="118">
        <v>1</v>
      </c>
      <c r="BS6" s="118"/>
      <c r="BT6" s="119">
        <v>1</v>
      </c>
      <c r="BU6" s="120">
        <f>IF(L6=0,"",IF(BT6=0,"",(BT6/L6)))</f>
        <v>0.33333333333333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1</v>
      </c>
      <c r="CM6" s="134">
        <v>8000</v>
      </c>
      <c r="CN6" s="134">
        <v>8000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0.98765432098765</v>
      </c>
      <c r="B9" s="154"/>
      <c r="C9" s="154"/>
      <c r="D9" s="154"/>
      <c r="E9" s="155" t="s">
        <v>63</v>
      </c>
      <c r="F9" s="155"/>
      <c r="G9" s="204">
        <f>SUM(G6:G8)</f>
        <v>8100</v>
      </c>
      <c r="H9" s="204"/>
      <c r="I9" s="154">
        <f>SUM(I6:I8)</f>
        <v>0</v>
      </c>
      <c r="J9" s="154">
        <f>SUM(J6:J8)</f>
        <v>0</v>
      </c>
      <c r="K9" s="154">
        <f>SUM(K6:K8)</f>
        <v>126</v>
      </c>
      <c r="L9" s="154">
        <f>SUM(L6:L8)</f>
        <v>3</v>
      </c>
      <c r="M9" s="154">
        <f>SUM(M6:M8)</f>
        <v>3</v>
      </c>
      <c r="N9" s="156">
        <f>IFERROR(L9/K9,"-")</f>
        <v>0.023809523809524</v>
      </c>
      <c r="O9" s="157">
        <f>SUM(O6:O8)</f>
        <v>0</v>
      </c>
      <c r="P9" s="157">
        <f>SUM(P6:P8)</f>
        <v>1</v>
      </c>
      <c r="Q9" s="156">
        <f>IFERROR(O9/L9,"-")</f>
        <v>0</v>
      </c>
      <c r="R9" s="158">
        <f>IFERROR(G9/L9,"-")</f>
        <v>2700</v>
      </c>
      <c r="S9" s="159">
        <f>SUM(S6:S8)</f>
        <v>1</v>
      </c>
      <c r="T9" s="156">
        <f>IFERROR(S9/L9,"-")</f>
        <v>0.33333333333333</v>
      </c>
      <c r="U9" s="209">
        <f>SUM(U6:U8)</f>
        <v>8000</v>
      </c>
      <c r="V9" s="209">
        <f>IFERROR(U9/L9,"-")</f>
        <v>2666.6666666667</v>
      </c>
      <c r="W9" s="209">
        <f>IFERROR(U9/S9,"-")</f>
        <v>8000</v>
      </c>
      <c r="X9" s="209">
        <f>U9-G9</f>
        <v>-100</v>
      </c>
      <c r="Y9" s="160">
        <f>U9/G9</f>
        <v>0.98765432098765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