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<sst xmlns="http://schemas.openxmlformats.org/spreadsheetml/2006/main" uniqueCount="70">
  <si>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</si>
  <si>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</si>
  <si>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</si>
  <si>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</si>
  <si>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</si>
  <si>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</si>
  <si>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</si>
  <si>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</si>
  <si>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</si>
  <si>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</si>
  <si>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</si>
  <si>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</si>
  <si>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</si>
  <si>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</si>
  <si>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</si>
  <si>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</si>
  <si>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</si>
  <si>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</si>
  <si>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</si>
  <si>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</si>
  <si>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</si>
  <si>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</si>
  <si>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</si>
  <si>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</si>
  <si>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</si>
  <si>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</si>
  <si>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</si>
  <si>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</si>
  <si>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</si>
  <si>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</si>
  <si>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</si>
  <si>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</si>
  <si>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</si>
  <si>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</si>
  <si>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</si>
  <si>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</si>
  <si>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</si>
  <si>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</si>
  <si>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</si>
  <si>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</si>
  <si>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</si>
  <si>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</si>
  <si>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</si>
  <si>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</si>
  <si>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</si>
  <si>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</si>
  <si>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</si>
  <si>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</si>
  <si>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</si>
  <si>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</si>
  <si>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</si>
  <si>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</si>
  <si>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</si>
  <si>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</si>
  <si>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</si>
  <si>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</si>
  <si>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</si>
  <si>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</si>
  <si>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</si>
  <si>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</si>
  <si>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sms_a1100</t>
  </si>
  <si>
    <t>徳間書店</t>
  </si>
  <si>
    <t>DVD4コマ_DVDとは違います</t>
  </si>
  <si>
    <t>i38</t>
  </si>
  <si>
    <t>アサヒ芸能.1W火</t>
  </si>
  <si>
    <t>DVD袋裏4C</t>
  </si>
  <si>
    <t>1月04日(火)</t>
  </si>
  <si>
    <t>smss2361</t>
  </si>
  <si>
    <t>空電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</si>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</sst>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75000</v>
      </c>
      <c r="E6" s="81">
        <v>0</v>
      </c>
      <c r="F6" s="81">
        <v>0</v>
      </c>
      <c r="G6" s="81">
        <v>103</v>
      </c>
      <c r="H6" s="91">
        <v>27</v>
      </c>
      <c r="I6" s="92">
        <v>0</v>
      </c>
      <c r="J6" s="145">
        <f>H6+I6</f>
        <v>27</v>
      </c>
      <c r="K6" s="82">
        <f>IFERROR(J6/G6,"-")</f>
        <v>0.2621359223301</v>
      </c>
      <c r="L6" s="81">
        <v>0</v>
      </c>
      <c r="M6" s="81">
        <v>6</v>
      </c>
      <c r="N6" s="82">
        <f>IFERROR(L6/J6,"-")</f>
        <v>0</v>
      </c>
      <c r="O6" s="83">
        <f>IFERROR(D6/J6,"-")</f>
        <v>2777.7777777778</v>
      </c>
      <c r="P6" s="84">
        <v>0</v>
      </c>
      <c r="Q6" s="82">
        <f>IFERROR(P6/J6,"-")</f>
        <v>0</v>
      </c>
      <c r="R6" s="200">
        <v>0</v>
      </c>
      <c r="S6" s="201">
        <f>IFERROR(R6/J6,"-")</f>
        <v>0</v>
      </c>
      <c r="T6" s="201" t="str">
        <f>IFERROR(R6/P6,"-")</f>
        <v>-</v>
      </c>
      <c r="U6" s="195">
        <f>IFERROR(R6-D6,"-")</f>
        <v>-75000</v>
      </c>
      <c r="V6" s="85">
        <f>R6/D6</f>
        <v>0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75000</v>
      </c>
      <c r="E9" s="41">
        <f>SUM(E6:E7)</f>
        <v>0</v>
      </c>
      <c r="F9" s="41">
        <f>SUM(F6:F7)</f>
        <v>0</v>
      </c>
      <c r="G9" s="41">
        <f>SUM(G6:G7)</f>
        <v>103</v>
      </c>
      <c r="H9" s="41">
        <f>SUM(H6:H7)</f>
        <v>27</v>
      </c>
      <c r="I9" s="41">
        <f>SUM(I6:I7)</f>
        <v>0</v>
      </c>
      <c r="J9" s="41">
        <f>SUM(J6:J7)</f>
        <v>27</v>
      </c>
      <c r="K9" s="42">
        <f>IFERROR(J9/G9,"-")</f>
        <v>0.2621359223301</v>
      </c>
      <c r="L9" s="78">
        <f>SUM(L6:L7)</f>
        <v>0</v>
      </c>
      <c r="M9" s="78">
        <f>SUM(M6:M7)</f>
        <v>6</v>
      </c>
      <c r="N9" s="42">
        <f>IFERROR(L9/J9,"-")</f>
        <v>0</v>
      </c>
      <c r="O9" s="43">
        <f>IFERROR(D9/J9,"-")</f>
        <v>2777.7777777778</v>
      </c>
      <c r="P9" s="44">
        <f>SUM(P6:P7)</f>
        <v>0</v>
      </c>
      <c r="Q9" s="42">
        <f>IFERROR(P9/J9,"-")</f>
        <v>0</v>
      </c>
      <c r="R9" s="45">
        <f>SUM(R6:R7)</f>
        <v>0</v>
      </c>
      <c r="S9" s="45">
        <f>IFERROR(R9/J9,"-")</f>
        <v>0</v>
      </c>
      <c r="T9" s="45" t="str">
        <f>IFERROR(R9/P9,"-")</f>
        <v>-</v>
      </c>
      <c r="U9" s="46">
        <f>SUM(U6:U7)</f>
        <v>-75000</v>
      </c>
      <c r="V9" s="47">
        <f>IFERROR(R9/D9,"-")</f>
        <v>0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75000</v>
      </c>
      <c r="K6" s="81">
        <v>0</v>
      </c>
      <c r="L6" s="81">
        <v>0</v>
      </c>
      <c r="M6" s="81">
        <v>81</v>
      </c>
      <c r="N6" s="91">
        <v>11</v>
      </c>
      <c r="O6" s="92">
        <v>0</v>
      </c>
      <c r="P6" s="93">
        <f>N6+O6</f>
        <v>11</v>
      </c>
      <c r="Q6" s="82">
        <f>IFERROR(P6/M6,"-")</f>
        <v>0.1358024691358</v>
      </c>
      <c r="R6" s="81">
        <v>0</v>
      </c>
      <c r="S6" s="81">
        <v>4</v>
      </c>
      <c r="T6" s="82">
        <f>IFERROR(S6/(O6+P6),"-")</f>
        <v>0.36363636363636</v>
      </c>
      <c r="U6" s="182">
        <f>IFERROR(J6/SUM(P6:P7),"-")</f>
        <v>2777.7777777778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-75000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0.18181818181818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0.18181818181818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0.090909090909091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5</v>
      </c>
      <c r="BX6" s="127">
        <f>IF(P6=0,"",IF(BW6=0,"",(BW6/P6)))</f>
        <v>0.45454545454545</v>
      </c>
      <c r="BY6" s="128">
        <v>1</v>
      </c>
      <c r="BZ6" s="129">
        <f>IFERROR(BY6/BW6,"-")</f>
        <v>0.2</v>
      </c>
      <c r="CA6" s="130">
        <v>3000</v>
      </c>
      <c r="CB6" s="131">
        <f>IFERROR(CA6/BW6,"-")</f>
        <v>600</v>
      </c>
      <c r="CC6" s="132">
        <v>1</v>
      </c>
      <c r="CD6" s="132"/>
      <c r="CE6" s="132"/>
      <c r="CF6" s="133">
        <v>1</v>
      </c>
      <c r="CG6" s="134">
        <f>IF(P6=0,"",IF(CF6=0,"",(CF6/P6)))</f>
        <v>0.090909090909091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0</v>
      </c>
      <c r="L7" s="81">
        <v>0</v>
      </c>
      <c r="M7" s="81">
        <v>22</v>
      </c>
      <c r="N7" s="91">
        <v>16</v>
      </c>
      <c r="O7" s="92">
        <v>0</v>
      </c>
      <c r="P7" s="93">
        <f>N7+O7</f>
        <v>16</v>
      </c>
      <c r="Q7" s="82">
        <f>IFERROR(P7/M7,"-")</f>
        <v>0.72727272727273</v>
      </c>
      <c r="R7" s="81">
        <v>0</v>
      </c>
      <c r="S7" s="81">
        <v>2</v>
      </c>
      <c r="T7" s="82">
        <f>IFERROR(S7/(O7+P7),"-")</f>
        <v>0.125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0.1875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0.0625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7</v>
      </c>
      <c r="BO7" s="120">
        <f>IF(P7=0,"",IF(BN7=0,"",(BN7/P7)))</f>
        <v>0.4375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0.0625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4</v>
      </c>
      <c r="CG7" s="134">
        <f>IF(P7=0,"",IF(CF7=0,"",(CF7/P7)))</f>
        <v>0.25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</v>
      </c>
      <c r="B10" s="39"/>
      <c r="C10" s="39"/>
      <c r="D10" s="39"/>
      <c r="E10" s="39"/>
      <c r="F10" s="39"/>
      <c r="G10" s="40" t="s">
        <v>69</v>
      </c>
      <c r="H10" s="40"/>
      <c r="I10" s="40"/>
      <c r="J10" s="190">
        <f>SUM(J6:J9)</f>
        <v>75000</v>
      </c>
      <c r="K10" s="41">
        <f>SUM(K6:K9)</f>
        <v>0</v>
      </c>
      <c r="L10" s="41">
        <f>SUM(L6:L9)</f>
        <v>0</v>
      </c>
      <c r="M10" s="41">
        <f>SUM(M6:M9)</f>
        <v>103</v>
      </c>
      <c r="N10" s="41">
        <f>SUM(N6:N9)</f>
        <v>27</v>
      </c>
      <c r="O10" s="41">
        <f>SUM(O6:O9)</f>
        <v>0</v>
      </c>
      <c r="P10" s="41">
        <f>SUM(P6:P9)</f>
        <v>27</v>
      </c>
      <c r="Q10" s="42">
        <f>IFERROR(P10/M10,"-")</f>
        <v>0.2621359223301</v>
      </c>
      <c r="R10" s="78">
        <f>SUM(R6:R9)</f>
        <v>0</v>
      </c>
      <c r="S10" s="78">
        <f>SUM(S6:S9)</f>
        <v>6</v>
      </c>
      <c r="T10" s="42">
        <f>IFERROR(R10/P10,"-")</f>
        <v>0</v>
      </c>
      <c r="U10" s="184">
        <f>IFERROR(J10/P10,"-")</f>
        <v>2777.7777777778</v>
      </c>
      <c r="V10" s="44">
        <f>SUM(V6:V9)</f>
        <v>0</v>
      </c>
      <c r="W10" s="42">
        <f>IFERROR(V10/P10,"-")</f>
        <v>0</v>
      </c>
      <c r="X10" s="190">
        <f>SUM(X6:X9)</f>
        <v>0</v>
      </c>
      <c r="Y10" s="190">
        <f>IFERROR(X10/P10,"-")</f>
        <v>0</v>
      </c>
      <c r="Z10" s="190" t="str">
        <f>IFERROR(X10/V10,"-")</f>
        <v>-</v>
      </c>
      <c r="AA10" s="190">
        <f>X10-J10</f>
        <v>-75000</v>
      </c>
      <c r="AB10" s="47">
        <f>X10/J10</f>
        <v>0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