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<sst xmlns="http://schemas.openxmlformats.org/spreadsheetml/2006/main" uniqueCount="221">
  <si>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</si>
  <si>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</si>
  <si>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</si>
  <si>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</si>
  <si>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</si>
  <si>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</si>
  <si>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</si>
  <si>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</si>
  <si>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</si>
  <si>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</si>
  <si>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</si>
  <si>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</si>
  <si>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</si>
  <si>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</si>
  <si>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</si>
  <si>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</si>
  <si>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</si>
  <si>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</si>
  <si>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</si>
  <si>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</si>
  <si>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</si>
  <si>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</si>
  <si>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</si>
  <si>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</si>
  <si>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12月</t>
  </si>
  <si>
    <t>わくドキ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</si>
  <si>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</si>
  <si>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</si>
  <si>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</si>
  <si>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</si>
  <si>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</si>
  <si>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</si>
  <si>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</si>
  <si>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</si>
  <si>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</si>
  <si>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</si>
  <si>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</si>
  <si>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</si>
  <si>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</si>
  <si>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</si>
  <si>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</si>
  <si>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</si>
  <si>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</si>
  <si>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</si>
  <si>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</si>
  <si>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</si>
  <si>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</si>
  <si>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</si>
  <si>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</si>
  <si>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</si>
  <si>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</si>
  <si>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</si>
  <si>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</si>
  <si>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</si>
  <si>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</si>
  <si>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</si>
  <si>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</si>
  <si>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</si>
  <si>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</si>
  <si>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</si>
  <si>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np2819</t>
  </si>
  <si>
    <t>デリヘル版（緒方泰子）</t>
  </si>
  <si>
    <t>普通の出会い系なら広告に載せていません</t>
  </si>
  <si>
    <t>lp03_g</t>
  </si>
  <si>
    <t>サンスポ関西</t>
  </si>
  <si>
    <t>4C終面全5段</t>
  </si>
  <si>
    <t>12月05日(土)</t>
  </si>
  <si>
    <t>np2820</t>
  </si>
  <si>
    <t>空電</t>
  </si>
  <si>
    <t>np2821</t>
  </si>
  <si>
    <t>昭和レトロ版（緒方泰子）</t>
  </si>
  <si>
    <t>求む！50歳以上の女性好き男性</t>
  </si>
  <si>
    <t>サンスポ関東</t>
  </si>
  <si>
    <t>全5段</t>
  </si>
  <si>
    <t>12月13日(日)</t>
  </si>
  <si>
    <t>np2822</t>
  </si>
  <si>
    <t>np2823</t>
  </si>
  <si>
    <t>デリヘル版（赤い服女性）</t>
  </si>
  <si>
    <t>冬は女性会員が増えるから出会い率が倍</t>
  </si>
  <si>
    <t>12月19日(土)</t>
  </si>
  <si>
    <t>np2824</t>
  </si>
  <si>
    <t>np2825</t>
  </si>
  <si>
    <t>右女3（緒方泰子）</t>
  </si>
  <si>
    <t>やってみてダメならすぐ退会OK</t>
  </si>
  <si>
    <t>ニッカン関西</t>
  </si>
  <si>
    <t>4C全面</t>
  </si>
  <si>
    <t>12月11日(金)</t>
  </si>
  <si>
    <t>np2826</t>
  </si>
  <si>
    <t>np2827</t>
  </si>
  <si>
    <t>スポーツ報知関西</t>
  </si>
  <si>
    <t>np2828</t>
  </si>
  <si>
    <t>np2829</t>
  </si>
  <si>
    <t>デイリースポーツ関西</t>
  </si>
  <si>
    <t>全5段・半5段段つかみ10段保証</t>
  </si>
  <si>
    <t>10段保証</t>
  </si>
  <si>
    <t>np2830</t>
  </si>
  <si>
    <t>デリヘル版2（緒方泰子）</t>
  </si>
  <si>
    <t>np2831</t>
  </si>
  <si>
    <t>デリヘル版3（赤い服女性）</t>
  </si>
  <si>
    <t>ドンドン出会える</t>
  </si>
  <si>
    <t>np2832</t>
  </si>
  <si>
    <t>記者取材風版（緒方泰子）</t>
  </si>
  <si>
    <t>男性求む</t>
  </si>
  <si>
    <t>np2833</t>
  </si>
  <si>
    <t>記事風版（赤い服女性）</t>
  </si>
  <si>
    <t>もし出会系大賞があったら、このサイトが受賞しているでしょう</t>
  </si>
  <si>
    <t>np2834</t>
  </si>
  <si>
    <t>(空電共通)</t>
  </si>
  <si>
    <t>np2835</t>
  </si>
  <si>
    <t>①求人風（緒方泰子）</t>
  </si>
  <si>
    <t>147「クリスマスの予定が無いならウチで一緒に食事しない？」</t>
  </si>
  <si>
    <t>半2段・半3段つかみ10段保証</t>
  </si>
  <si>
    <t>1～10日</t>
  </si>
  <si>
    <t>np2836</t>
  </si>
  <si>
    <t>②旧デイリー風（赤い服女性）</t>
  </si>
  <si>
    <t>148「日本の出会い系番付第1位！に推薦します」</t>
  </si>
  <si>
    <t>11～20日</t>
  </si>
  <si>
    <t>np2837</t>
  </si>
  <si>
    <t>③大正版（緒方泰子）</t>
  </si>
  <si>
    <t>149「年間10回以上使う人のための出会い系です」</t>
  </si>
  <si>
    <t>21～31日</t>
  </si>
  <si>
    <t>np2838</t>
  </si>
  <si>
    <t>np2839</t>
  </si>
  <si>
    <t>np2840</t>
  </si>
  <si>
    <t>np2841</t>
  </si>
  <si>
    <t>np2842</t>
  </si>
  <si>
    <t>np2843</t>
  </si>
  <si>
    <t>ニッカン西部</t>
  </si>
  <si>
    <t>半2段つかみ20段保証</t>
  </si>
  <si>
    <t>np2844</t>
  </si>
  <si>
    <t>np2845</t>
  </si>
  <si>
    <t>np2846</t>
  </si>
  <si>
    <t>np2847</t>
  </si>
  <si>
    <t>大正版（緒方泰子）</t>
  </si>
  <si>
    <t>スポーツ報知関西　1回目</t>
  </si>
  <si>
    <t>4C終面雑報</t>
  </si>
  <si>
    <t>12月08日(火)</t>
  </si>
  <si>
    <t>np2848</t>
  </si>
  <si>
    <t>面白⑧（フリー女性⑤）</t>
  </si>
  <si>
    <t>目が会いましたね</t>
  </si>
  <si>
    <t>スポーツ報知関西　2回目</t>
  </si>
  <si>
    <t>12月10日(木)</t>
  </si>
  <si>
    <t>np2849</t>
  </si>
  <si>
    <t>コンパニオン版（緒方泰子）</t>
  </si>
  <si>
    <t>食事の後に、お持ち帰りしたぜ！</t>
  </si>
  <si>
    <t>スポーツ報知関西　3回目</t>
  </si>
  <si>
    <t>12月12日(土)</t>
  </si>
  <si>
    <t>np2850</t>
  </si>
  <si>
    <t>旧デイリー風（赤い服女性）</t>
  </si>
  <si>
    <t>スポーツ報知関西　4回目</t>
  </si>
  <si>
    <t>np2851</t>
  </si>
  <si>
    <t>スポーツ報知関西　5回目</t>
  </si>
  <si>
    <t>12月15日(火)</t>
  </si>
  <si>
    <t>np2852</t>
  </si>
  <si>
    <t>スポーツ報知関西　6回目</t>
  </si>
  <si>
    <t>12月18日(金)</t>
  </si>
  <si>
    <t>np2853</t>
  </si>
  <si>
    <t>スポーツ報知関西　7回目</t>
  </si>
  <si>
    <t>np2854</t>
  </si>
  <si>
    <t>スポーツ報知関西　8回目</t>
  </si>
  <si>
    <t>12月20日(日)</t>
  </si>
  <si>
    <t>np2855</t>
  </si>
  <si>
    <t>スポーツ報知関西　9回目</t>
  </si>
  <si>
    <t>np2856</t>
  </si>
  <si>
    <t>スポーツ報知関西　10回目</t>
  </si>
  <si>
    <t>np2857</t>
  </si>
  <si>
    <t>スポーツ報知関西　11回目</t>
  </si>
  <si>
    <t>np2858</t>
  </si>
  <si>
    <t>スポーツ報知関西　12回目</t>
  </si>
  <si>
    <t>np2859</t>
  </si>
  <si>
    <t>スポーツ報知関西　13回目</t>
  </si>
  <si>
    <t>np2860</t>
  </si>
  <si>
    <t>共通</t>
  </si>
  <si>
    <t>np2861</t>
  </si>
  <si>
    <t>スポニチ関東</t>
  </si>
  <si>
    <t>np2862</t>
  </si>
  <si>
    <t>np2863</t>
  </si>
  <si>
    <t>黒：右女3（赤い服女性）</t>
  </si>
  <si>
    <t>もう50代の熟女だけど</t>
  </si>
  <si>
    <t>12月27日(日)</t>
  </si>
  <si>
    <t>np2864</t>
  </si>
  <si>
    <t>np2865</t>
  </si>
  <si>
    <t>スポニチ関西</t>
  </si>
  <si>
    <t>12月06日(日)</t>
  </si>
  <si>
    <t>np2866</t>
  </si>
  <si>
    <t>np2867</t>
  </si>
  <si>
    <t>np2868</t>
  </si>
  <si>
    <t>np2869</t>
  </si>
  <si>
    <t>デリヘル版2（赤い服女性）</t>
  </si>
  <si>
    <t>np2870</t>
  </si>
  <si>
    <t>np2871</t>
  </si>
  <si>
    <t>ニコ動画版（緒方泰子）</t>
  </si>
  <si>
    <t>いろいろ</t>
  </si>
  <si>
    <t>12月25日(金)</t>
  </si>
  <si>
    <t>np2872</t>
  </si>
  <si>
    <t>np2873</t>
  </si>
  <si>
    <t>スポーツ報知関東</t>
  </si>
  <si>
    <t>np2874</t>
  </si>
  <si>
    <t>np2875</t>
  </si>
  <si>
    <t>np2876</t>
  </si>
  <si>
    <t>np2877</t>
  </si>
  <si>
    <t>np2878</t>
  </si>
  <si>
    <t>np2879</t>
  </si>
  <si>
    <t>中京スポーツ</t>
  </si>
  <si>
    <t>np2880</t>
  </si>
  <si>
    <t>np2881</t>
  </si>
  <si>
    <t>np2882</t>
  </si>
  <si>
    <t>np2883</t>
  </si>
  <si>
    <t>半5段</t>
  </si>
  <si>
    <t>np2884</t>
  </si>
  <si>
    <t>np2885</t>
  </si>
  <si>
    <t>np2886</t>
  </si>
  <si>
    <t>np2887</t>
  </si>
  <si>
    <t>大正版（赤い服女性）</t>
  </si>
  <si>
    <t>np2888</t>
  </si>
  <si>
    <t>np2889</t>
  </si>
  <si>
    <t>12月03日(木)</t>
  </si>
  <si>
    <t>np2890</t>
  </si>
  <si>
    <t>np2891</t>
  </si>
  <si>
    <t>np2892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</si>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</sst>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74</v>
      </c>
      <c r="D6" s="195">
        <v>4140000</v>
      </c>
      <c r="E6" s="81">
        <v>1450</v>
      </c>
      <c r="F6" s="81">
        <v>700</v>
      </c>
      <c r="G6" s="81">
        <v>2182</v>
      </c>
      <c r="H6" s="91">
        <v>274</v>
      </c>
      <c r="I6" s="92">
        <v>0</v>
      </c>
      <c r="J6" s="145">
        <f>H6+I6</f>
        <v>274</v>
      </c>
      <c r="K6" s="82">
        <f>IFERROR(J6/G6,"-")</f>
        <v>0.12557286892759</v>
      </c>
      <c r="L6" s="81">
        <v>29</v>
      </c>
      <c r="M6" s="81">
        <v>101</v>
      </c>
      <c r="N6" s="82">
        <f>IFERROR(L6/J6,"-")</f>
        <v>0.10583941605839</v>
      </c>
      <c r="O6" s="83">
        <f>IFERROR(D6/J6,"-")</f>
        <v>15109.489051095</v>
      </c>
      <c r="P6" s="84">
        <v>74</v>
      </c>
      <c r="Q6" s="82">
        <f>IFERROR(P6/J6,"-")</f>
        <v>0.27007299270073</v>
      </c>
      <c r="R6" s="200">
        <v>6599120</v>
      </c>
      <c r="S6" s="201">
        <f>IFERROR(R6/J6,"-")</f>
        <v>24084.379562044</v>
      </c>
      <c r="T6" s="201">
        <f>IFERROR(R6/P6,"-")</f>
        <v>89177.297297297</v>
      </c>
      <c r="U6" s="195">
        <f>IFERROR(R6-D6,"-")</f>
        <v>2459120</v>
      </c>
      <c r="V6" s="85">
        <f>R6/D6</f>
        <v>1.5939903381643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4140000</v>
      </c>
      <c r="E9" s="41">
        <f>SUM(E6:E7)</f>
        <v>1450</v>
      </c>
      <c r="F9" s="41">
        <f>SUM(F6:F7)</f>
        <v>700</v>
      </c>
      <c r="G9" s="41">
        <f>SUM(G6:G7)</f>
        <v>2182</v>
      </c>
      <c r="H9" s="41">
        <f>SUM(H6:H7)</f>
        <v>274</v>
      </c>
      <c r="I9" s="41">
        <f>SUM(I6:I7)</f>
        <v>0</v>
      </c>
      <c r="J9" s="41">
        <f>SUM(J6:J7)</f>
        <v>274</v>
      </c>
      <c r="K9" s="42">
        <f>IFERROR(J9/G9,"-")</f>
        <v>0.12557286892759</v>
      </c>
      <c r="L9" s="78">
        <f>SUM(L6:L7)</f>
        <v>29</v>
      </c>
      <c r="M9" s="78">
        <f>SUM(M6:M7)</f>
        <v>101</v>
      </c>
      <c r="N9" s="42">
        <f>IFERROR(L9/J9,"-")</f>
        <v>0.10583941605839</v>
      </c>
      <c r="O9" s="43">
        <f>IFERROR(D9/J9,"-")</f>
        <v>15109.489051095</v>
      </c>
      <c r="P9" s="44">
        <f>SUM(P6:P7)</f>
        <v>74</v>
      </c>
      <c r="Q9" s="42">
        <f>IFERROR(P9/J9,"-")</f>
        <v>0.27007299270073</v>
      </c>
      <c r="R9" s="45">
        <f>SUM(R6:R7)</f>
        <v>6599120</v>
      </c>
      <c r="S9" s="45">
        <f>IFERROR(R9/J9,"-")</f>
        <v>24084.379562044</v>
      </c>
      <c r="T9" s="45">
        <f>IFERROR(R9/P9,"-")</f>
        <v>89177.297297297</v>
      </c>
      <c r="U9" s="46">
        <f>SUM(U6:U7)</f>
        <v>2459120</v>
      </c>
      <c r="V9" s="47">
        <f>IFERROR(R9/D9,"-")</f>
        <v>1.5939903381643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0.27543859649123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204" t="s">
        <v>66</v>
      </c>
      <c r="J6" s="188">
        <v>570000</v>
      </c>
      <c r="K6" s="81">
        <v>25</v>
      </c>
      <c r="L6" s="81">
        <v>0</v>
      </c>
      <c r="M6" s="81">
        <v>110</v>
      </c>
      <c r="N6" s="91">
        <v>10</v>
      </c>
      <c r="O6" s="92">
        <v>0</v>
      </c>
      <c r="P6" s="93">
        <f>N6+O6</f>
        <v>10</v>
      </c>
      <c r="Q6" s="82">
        <f>IFERROR(P6/M6,"-")</f>
        <v>0.090909090909091</v>
      </c>
      <c r="R6" s="81">
        <v>2</v>
      </c>
      <c r="S6" s="81">
        <v>3</v>
      </c>
      <c r="T6" s="82">
        <f>IFERROR(S6/(O6+P6),"-")</f>
        <v>0.3</v>
      </c>
      <c r="U6" s="182">
        <f>IFERROR(J6/SUM(P6:P11),"-")</f>
        <v>16285.714285714</v>
      </c>
      <c r="V6" s="84">
        <v>3</v>
      </c>
      <c r="W6" s="82">
        <f>IF(P6=0,"-",V6/P6)</f>
        <v>0.3</v>
      </c>
      <c r="X6" s="186">
        <v>112000</v>
      </c>
      <c r="Y6" s="187">
        <f>IFERROR(X6/P6,"-")</f>
        <v>11200</v>
      </c>
      <c r="Z6" s="187">
        <f>IFERROR(X6/V6,"-")</f>
        <v>37333.333333333</v>
      </c>
      <c r="AA6" s="188">
        <f>SUM(X6:X11)-SUM(J6:J11)</f>
        <v>-413000</v>
      </c>
      <c r="AB6" s="85">
        <f>SUM(X6:X11)/SUM(J6:J11)</f>
        <v>0.27543859649123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0.1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3</v>
      </c>
      <c r="BO6" s="120">
        <f>IF(P6=0,"",IF(BN6=0,"",(BN6/P6)))</f>
        <v>0.3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6</v>
      </c>
      <c r="BX6" s="127">
        <f>IF(P6=0,"",IF(BW6=0,"",(BW6/P6)))</f>
        <v>0.6</v>
      </c>
      <c r="BY6" s="128">
        <v>3</v>
      </c>
      <c r="BZ6" s="129">
        <f>IFERROR(BY6/BW6,"-")</f>
        <v>0.5</v>
      </c>
      <c r="CA6" s="130">
        <v>112000</v>
      </c>
      <c r="CB6" s="131">
        <f>IFERROR(CA6/BW6,"-")</f>
        <v>18666.666666667</v>
      </c>
      <c r="CC6" s="132">
        <v>2</v>
      </c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3</v>
      </c>
      <c r="CP6" s="141">
        <v>112000</v>
      </c>
      <c r="CQ6" s="141">
        <v>110000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68</v>
      </c>
      <c r="G7" s="203"/>
      <c r="H7" s="90"/>
      <c r="I7" s="90"/>
      <c r="J7" s="188"/>
      <c r="K7" s="81">
        <v>61</v>
      </c>
      <c r="L7" s="81">
        <v>43</v>
      </c>
      <c r="M7" s="81">
        <v>50</v>
      </c>
      <c r="N7" s="91">
        <v>8</v>
      </c>
      <c r="O7" s="92">
        <v>0</v>
      </c>
      <c r="P7" s="93">
        <f>N7+O7</f>
        <v>8</v>
      </c>
      <c r="Q7" s="82">
        <f>IFERROR(P7/M7,"-")</f>
        <v>0.16</v>
      </c>
      <c r="R7" s="81">
        <v>2</v>
      </c>
      <c r="S7" s="81">
        <v>5</v>
      </c>
      <c r="T7" s="82">
        <f>IFERROR(S7/(O7+P7),"-")</f>
        <v>0.625</v>
      </c>
      <c r="U7" s="182"/>
      <c r="V7" s="84">
        <v>2</v>
      </c>
      <c r="W7" s="82">
        <f>IF(P7=0,"-",V7/P7)</f>
        <v>0.25</v>
      </c>
      <c r="X7" s="186">
        <v>32000</v>
      </c>
      <c r="Y7" s="187">
        <f>IFERROR(X7/P7,"-")</f>
        <v>4000</v>
      </c>
      <c r="Z7" s="187">
        <f>IFERROR(X7/V7,"-")</f>
        <v>16000</v>
      </c>
      <c r="AA7" s="188"/>
      <c r="AB7" s="85"/>
      <c r="AC7" s="79"/>
      <c r="AD7" s="94">
        <v>1</v>
      </c>
      <c r="AE7" s="95">
        <f>IF(P7=0,"",IF(AD7=0,"",(AD7/P7)))</f>
        <v>0.125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0.125</v>
      </c>
      <c r="BG7" s="112">
        <v>1</v>
      </c>
      <c r="BH7" s="114">
        <f>IFERROR(BG7/BE7,"-")</f>
        <v>1</v>
      </c>
      <c r="BI7" s="115">
        <v>9000</v>
      </c>
      <c r="BJ7" s="116">
        <f>IFERROR(BI7/BE7,"-")</f>
        <v>9000</v>
      </c>
      <c r="BK7" s="117"/>
      <c r="BL7" s="117"/>
      <c r="BM7" s="117">
        <v>1</v>
      </c>
      <c r="BN7" s="119">
        <v>3</v>
      </c>
      <c r="BO7" s="120">
        <f>IF(P7=0,"",IF(BN7=0,"",(BN7/P7)))</f>
        <v>0.375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2</v>
      </c>
      <c r="BX7" s="127">
        <f>IF(P7=0,"",IF(BW7=0,"",(BW7/P7)))</f>
        <v>0.25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0.125</v>
      </c>
      <c r="CH7" s="135">
        <v>1</v>
      </c>
      <c r="CI7" s="136">
        <f>IFERROR(CH7/CF7,"-")</f>
        <v>1</v>
      </c>
      <c r="CJ7" s="137">
        <v>23000</v>
      </c>
      <c r="CK7" s="138">
        <f>IFERROR(CJ7/CF7,"-")</f>
        <v>23000</v>
      </c>
      <c r="CL7" s="139"/>
      <c r="CM7" s="139"/>
      <c r="CN7" s="139">
        <v>1</v>
      </c>
      <c r="CO7" s="140">
        <v>2</v>
      </c>
      <c r="CP7" s="141">
        <v>32000</v>
      </c>
      <c r="CQ7" s="141">
        <v>23000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69</v>
      </c>
      <c r="C8" s="203"/>
      <c r="D8" s="203" t="s">
        <v>70</v>
      </c>
      <c r="E8" s="203" t="s">
        <v>71</v>
      </c>
      <c r="F8" s="203" t="s">
        <v>63</v>
      </c>
      <c r="G8" s="203" t="s">
        <v>72</v>
      </c>
      <c r="H8" s="90" t="s">
        <v>73</v>
      </c>
      <c r="I8" s="205" t="s">
        <v>74</v>
      </c>
      <c r="J8" s="188"/>
      <c r="K8" s="81">
        <v>21</v>
      </c>
      <c r="L8" s="81">
        <v>0</v>
      </c>
      <c r="M8" s="81">
        <v>99</v>
      </c>
      <c r="N8" s="91">
        <v>6</v>
      </c>
      <c r="O8" s="92">
        <v>0</v>
      </c>
      <c r="P8" s="93">
        <f>N8+O8</f>
        <v>6</v>
      </c>
      <c r="Q8" s="82">
        <f>IFERROR(P8/M8,"-")</f>
        <v>0.060606060606061</v>
      </c>
      <c r="R8" s="81">
        <v>0</v>
      </c>
      <c r="S8" s="81">
        <v>4</v>
      </c>
      <c r="T8" s="82">
        <f>IFERROR(S8/(O8+P8),"-")</f>
        <v>0.66666666666667</v>
      </c>
      <c r="U8" s="182"/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2</v>
      </c>
      <c r="BF8" s="113">
        <f>IF(P8=0,"",IF(BE8=0,"",(BE8/P8)))</f>
        <v>0.33333333333333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3</v>
      </c>
      <c r="BO8" s="120">
        <f>IF(P8=0,"",IF(BN8=0,"",(BN8/P8)))</f>
        <v>0.5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0.16666666666667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75</v>
      </c>
      <c r="C9" s="203"/>
      <c r="D9" s="203" t="s">
        <v>70</v>
      </c>
      <c r="E9" s="203" t="s">
        <v>71</v>
      </c>
      <c r="F9" s="203" t="s">
        <v>68</v>
      </c>
      <c r="G9" s="203"/>
      <c r="H9" s="90"/>
      <c r="I9" s="90"/>
      <c r="J9" s="188"/>
      <c r="K9" s="81">
        <v>38</v>
      </c>
      <c r="L9" s="81">
        <v>28</v>
      </c>
      <c r="M9" s="81">
        <v>31</v>
      </c>
      <c r="N9" s="91">
        <v>8</v>
      </c>
      <c r="O9" s="92">
        <v>0</v>
      </c>
      <c r="P9" s="93">
        <f>N9+O9</f>
        <v>8</v>
      </c>
      <c r="Q9" s="82">
        <f>IFERROR(P9/M9,"-")</f>
        <v>0.25806451612903</v>
      </c>
      <c r="R9" s="81">
        <v>0</v>
      </c>
      <c r="S9" s="81">
        <v>1</v>
      </c>
      <c r="T9" s="82">
        <f>IFERROR(S9/(O9+P9),"-")</f>
        <v>0.125</v>
      </c>
      <c r="U9" s="182"/>
      <c r="V9" s="84">
        <v>1</v>
      </c>
      <c r="W9" s="82">
        <f>IF(P9=0,"-",V9/P9)</f>
        <v>0.125</v>
      </c>
      <c r="X9" s="186">
        <v>5000</v>
      </c>
      <c r="Y9" s="187">
        <f>IFERROR(X9/P9,"-")</f>
        <v>625</v>
      </c>
      <c r="Z9" s="187">
        <f>IFERROR(X9/V9,"-")</f>
        <v>5000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0.125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3</v>
      </c>
      <c r="BO9" s="120">
        <f>IF(P9=0,"",IF(BN9=0,"",(BN9/P9)))</f>
        <v>0.375</v>
      </c>
      <c r="BP9" s="121">
        <v>1</v>
      </c>
      <c r="BQ9" s="122">
        <f>IFERROR(BP9/BN9,"-")</f>
        <v>0.33333333333333</v>
      </c>
      <c r="BR9" s="123">
        <v>5000</v>
      </c>
      <c r="BS9" s="124">
        <f>IFERROR(BR9/BN9,"-")</f>
        <v>1666.6666666667</v>
      </c>
      <c r="BT9" s="125">
        <v>1</v>
      </c>
      <c r="BU9" s="125"/>
      <c r="BV9" s="125"/>
      <c r="BW9" s="126">
        <v>2</v>
      </c>
      <c r="BX9" s="127">
        <f>IF(P9=0,"",IF(BW9=0,"",(BW9/P9)))</f>
        <v>0.25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>
        <v>2</v>
      </c>
      <c r="CG9" s="134">
        <f>IF(P9=0,"",IF(CF9=0,"",(CF9/P9)))</f>
        <v>0.25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1</v>
      </c>
      <c r="CP9" s="141">
        <v>5000</v>
      </c>
      <c r="CQ9" s="141">
        <v>5000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76</v>
      </c>
      <c r="C10" s="203"/>
      <c r="D10" s="203" t="s">
        <v>77</v>
      </c>
      <c r="E10" s="203" t="s">
        <v>78</v>
      </c>
      <c r="F10" s="203" t="s">
        <v>63</v>
      </c>
      <c r="G10" s="203" t="s">
        <v>72</v>
      </c>
      <c r="H10" s="90" t="s">
        <v>73</v>
      </c>
      <c r="I10" s="204" t="s">
        <v>79</v>
      </c>
      <c r="J10" s="188"/>
      <c r="K10" s="81">
        <v>4</v>
      </c>
      <c r="L10" s="81">
        <v>0</v>
      </c>
      <c r="M10" s="81">
        <v>35</v>
      </c>
      <c r="N10" s="91">
        <v>2</v>
      </c>
      <c r="O10" s="92">
        <v>0</v>
      </c>
      <c r="P10" s="93">
        <f>N10+O10</f>
        <v>2</v>
      </c>
      <c r="Q10" s="82">
        <f>IFERROR(P10/M10,"-")</f>
        <v>0.057142857142857</v>
      </c>
      <c r="R10" s="81">
        <v>0</v>
      </c>
      <c r="S10" s="81">
        <v>1</v>
      </c>
      <c r="T10" s="82">
        <f>IFERROR(S10/(O10+P10),"-")</f>
        <v>0.5</v>
      </c>
      <c r="U10" s="182"/>
      <c r="V10" s="84">
        <v>1</v>
      </c>
      <c r="W10" s="82">
        <f>IF(P10=0,"-",V10/P10)</f>
        <v>0.5</v>
      </c>
      <c r="X10" s="186">
        <v>3000</v>
      </c>
      <c r="Y10" s="187">
        <f>IFERROR(X10/P10,"-")</f>
        <v>1500</v>
      </c>
      <c r="Z10" s="187">
        <f>IFERROR(X10/V10,"-")</f>
        <v>3000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0.5</v>
      </c>
      <c r="BG10" s="112">
        <v>1</v>
      </c>
      <c r="BH10" s="114">
        <f>IFERROR(BG10/BE10,"-")</f>
        <v>1</v>
      </c>
      <c r="BI10" s="115">
        <v>3000</v>
      </c>
      <c r="BJ10" s="116">
        <f>IFERROR(BI10/BE10,"-")</f>
        <v>3000</v>
      </c>
      <c r="BK10" s="117">
        <v>1</v>
      </c>
      <c r="BL10" s="117"/>
      <c r="BM10" s="117"/>
      <c r="BN10" s="119">
        <v>1</v>
      </c>
      <c r="BO10" s="120">
        <f>IF(P10=0,"",IF(BN10=0,"",(BN10/P10)))</f>
        <v>0.5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1</v>
      </c>
      <c r="CP10" s="141">
        <v>3000</v>
      </c>
      <c r="CQ10" s="141">
        <v>3000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80</v>
      </c>
      <c r="C11" s="203"/>
      <c r="D11" s="203" t="s">
        <v>77</v>
      </c>
      <c r="E11" s="203" t="s">
        <v>78</v>
      </c>
      <c r="F11" s="203" t="s">
        <v>68</v>
      </c>
      <c r="G11" s="203"/>
      <c r="H11" s="90"/>
      <c r="I11" s="90"/>
      <c r="J11" s="188"/>
      <c r="K11" s="81">
        <v>43</v>
      </c>
      <c r="L11" s="81">
        <v>26</v>
      </c>
      <c r="M11" s="81">
        <v>1</v>
      </c>
      <c r="N11" s="91">
        <v>1</v>
      </c>
      <c r="O11" s="92">
        <v>0</v>
      </c>
      <c r="P11" s="93">
        <f>N11+O11</f>
        <v>1</v>
      </c>
      <c r="Q11" s="82">
        <f>IFERROR(P11/M11,"-")</f>
        <v>1</v>
      </c>
      <c r="R11" s="81">
        <v>0</v>
      </c>
      <c r="S11" s="81">
        <v>0</v>
      </c>
      <c r="T11" s="82">
        <f>IFERROR(S11/(O11+P11),"-")</f>
        <v>0</v>
      </c>
      <c r="U11" s="182"/>
      <c r="V11" s="84">
        <v>1</v>
      </c>
      <c r="W11" s="82">
        <f>IF(P11=0,"-",V11/P11)</f>
        <v>1</v>
      </c>
      <c r="X11" s="186">
        <v>5000</v>
      </c>
      <c r="Y11" s="187">
        <f>IFERROR(X11/P11,"-")</f>
        <v>5000</v>
      </c>
      <c r="Z11" s="187">
        <f>IFERROR(X11/V11,"-")</f>
        <v>5000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>
        <f>IF(P11=0,"",IF(BN11=0,"",(BN11/P11)))</f>
        <v>0</v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>
        <v>1</v>
      </c>
      <c r="BX11" s="127">
        <f>IF(P11=0,"",IF(BW11=0,"",(BW11/P11)))</f>
        <v>1</v>
      </c>
      <c r="BY11" s="128">
        <v>1</v>
      </c>
      <c r="BZ11" s="129">
        <f>IFERROR(BY11/BW11,"-")</f>
        <v>1</v>
      </c>
      <c r="CA11" s="130">
        <v>5000</v>
      </c>
      <c r="CB11" s="131">
        <f>IFERROR(CA11/BW11,"-")</f>
        <v>5000</v>
      </c>
      <c r="CC11" s="132">
        <v>1</v>
      </c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1</v>
      </c>
      <c r="CP11" s="141">
        <v>5000</v>
      </c>
      <c r="CQ11" s="141">
        <v>5000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0.025</v>
      </c>
      <c r="B12" s="203" t="s">
        <v>81</v>
      </c>
      <c r="C12" s="203"/>
      <c r="D12" s="203" t="s">
        <v>82</v>
      </c>
      <c r="E12" s="203" t="s">
        <v>83</v>
      </c>
      <c r="F12" s="203" t="s">
        <v>63</v>
      </c>
      <c r="G12" s="203" t="s">
        <v>84</v>
      </c>
      <c r="H12" s="90" t="s">
        <v>85</v>
      </c>
      <c r="I12" s="90" t="s">
        <v>86</v>
      </c>
      <c r="J12" s="188">
        <v>320000</v>
      </c>
      <c r="K12" s="81">
        <v>17</v>
      </c>
      <c r="L12" s="81">
        <v>0</v>
      </c>
      <c r="M12" s="81">
        <v>61</v>
      </c>
      <c r="N12" s="91">
        <v>4</v>
      </c>
      <c r="O12" s="92">
        <v>0</v>
      </c>
      <c r="P12" s="93">
        <f>N12+O12</f>
        <v>4</v>
      </c>
      <c r="Q12" s="82">
        <f>IFERROR(P12/M12,"-")</f>
        <v>0.065573770491803</v>
      </c>
      <c r="R12" s="81">
        <v>0</v>
      </c>
      <c r="S12" s="81">
        <v>1</v>
      </c>
      <c r="T12" s="82">
        <f>IFERROR(S12/(O12+P12),"-")</f>
        <v>0.25</v>
      </c>
      <c r="U12" s="182">
        <f>IFERROR(J12/SUM(P12:P13),"-")</f>
        <v>29090.909090909</v>
      </c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>
        <f>SUM(X12:X13)-SUM(J12:J13)</f>
        <v>-312000</v>
      </c>
      <c r="AB12" s="85">
        <f>SUM(X12:X13)/SUM(J12:J13)</f>
        <v>0.025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>
        <v>4</v>
      </c>
      <c r="BO12" s="120">
        <f>IF(P12=0,"",IF(BN12=0,"",(BN12/P12)))</f>
        <v>1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87</v>
      </c>
      <c r="C13" s="203"/>
      <c r="D13" s="203" t="s">
        <v>82</v>
      </c>
      <c r="E13" s="203" t="s">
        <v>83</v>
      </c>
      <c r="F13" s="203" t="s">
        <v>68</v>
      </c>
      <c r="G13" s="203"/>
      <c r="H13" s="90"/>
      <c r="I13" s="90"/>
      <c r="J13" s="188"/>
      <c r="K13" s="81">
        <v>31</v>
      </c>
      <c r="L13" s="81">
        <v>25</v>
      </c>
      <c r="M13" s="81">
        <v>31</v>
      </c>
      <c r="N13" s="91">
        <v>7</v>
      </c>
      <c r="O13" s="92">
        <v>0</v>
      </c>
      <c r="P13" s="93">
        <f>N13+O13</f>
        <v>7</v>
      </c>
      <c r="Q13" s="82">
        <f>IFERROR(P13/M13,"-")</f>
        <v>0.2258064516129</v>
      </c>
      <c r="R13" s="81">
        <v>1</v>
      </c>
      <c r="S13" s="81">
        <v>3</v>
      </c>
      <c r="T13" s="82">
        <f>IFERROR(S13/(O13+P13),"-")</f>
        <v>0.42857142857143</v>
      </c>
      <c r="U13" s="182"/>
      <c r="V13" s="84">
        <v>1</v>
      </c>
      <c r="W13" s="82">
        <f>IF(P13=0,"-",V13/P13)</f>
        <v>0.14285714285714</v>
      </c>
      <c r="X13" s="186">
        <v>8000</v>
      </c>
      <c r="Y13" s="187">
        <f>IFERROR(X13/P13,"-")</f>
        <v>1142.8571428571</v>
      </c>
      <c r="Z13" s="187">
        <f>IFERROR(X13/V13,"-")</f>
        <v>8000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0.14285714285714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4</v>
      </c>
      <c r="BO13" s="120">
        <f>IF(P13=0,"",IF(BN13=0,"",(BN13/P13)))</f>
        <v>0.57142857142857</v>
      </c>
      <c r="BP13" s="121">
        <v>2</v>
      </c>
      <c r="BQ13" s="122">
        <f>IFERROR(BP13/BN13,"-")</f>
        <v>0.5</v>
      </c>
      <c r="BR13" s="123">
        <v>10000</v>
      </c>
      <c r="BS13" s="124">
        <f>IFERROR(BR13/BN13,"-")</f>
        <v>2500</v>
      </c>
      <c r="BT13" s="125">
        <v>1</v>
      </c>
      <c r="BU13" s="125">
        <v>1</v>
      </c>
      <c r="BV13" s="125"/>
      <c r="BW13" s="126">
        <v>2</v>
      </c>
      <c r="BX13" s="127">
        <f>IF(P13=0,"",IF(BW13=0,"",(BW13/P13)))</f>
        <v>0.28571428571429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1</v>
      </c>
      <c r="CP13" s="141">
        <v>8000</v>
      </c>
      <c r="CQ13" s="141">
        <v>8000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0.466</v>
      </c>
      <c r="B14" s="203" t="s">
        <v>88</v>
      </c>
      <c r="C14" s="203"/>
      <c r="D14" s="203" t="s">
        <v>82</v>
      </c>
      <c r="E14" s="203" t="s">
        <v>83</v>
      </c>
      <c r="F14" s="203" t="s">
        <v>63</v>
      </c>
      <c r="G14" s="203" t="s">
        <v>89</v>
      </c>
      <c r="H14" s="90" t="s">
        <v>85</v>
      </c>
      <c r="I14" s="204" t="s">
        <v>66</v>
      </c>
      <c r="J14" s="188">
        <v>320000</v>
      </c>
      <c r="K14" s="81">
        <v>15</v>
      </c>
      <c r="L14" s="81">
        <v>0</v>
      </c>
      <c r="M14" s="81">
        <v>66</v>
      </c>
      <c r="N14" s="91">
        <v>7</v>
      </c>
      <c r="O14" s="92">
        <v>0</v>
      </c>
      <c r="P14" s="93">
        <f>N14+O14</f>
        <v>7</v>
      </c>
      <c r="Q14" s="82">
        <f>IFERROR(P14/M14,"-")</f>
        <v>0.10606060606061</v>
      </c>
      <c r="R14" s="81">
        <v>0</v>
      </c>
      <c r="S14" s="81">
        <v>5</v>
      </c>
      <c r="T14" s="82">
        <f>IFERROR(S14/(O14+P14),"-")</f>
        <v>0.71428571428571</v>
      </c>
      <c r="U14" s="182">
        <f>IFERROR(J14/SUM(P14:P15),"-")</f>
        <v>21333.333333333</v>
      </c>
      <c r="V14" s="84">
        <v>1</v>
      </c>
      <c r="W14" s="82">
        <f>IF(P14=0,"-",V14/P14)</f>
        <v>0.14285714285714</v>
      </c>
      <c r="X14" s="186">
        <v>3000</v>
      </c>
      <c r="Y14" s="187">
        <f>IFERROR(X14/P14,"-")</f>
        <v>428.57142857143</v>
      </c>
      <c r="Z14" s="187">
        <f>IFERROR(X14/V14,"-")</f>
        <v>3000</v>
      </c>
      <c r="AA14" s="188">
        <f>SUM(X14:X15)-SUM(J14:J15)</f>
        <v>-170880</v>
      </c>
      <c r="AB14" s="85">
        <f>SUM(X14:X15)/SUM(J14:J15)</f>
        <v>0.466</v>
      </c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6</v>
      </c>
      <c r="BO14" s="120">
        <f>IF(P14=0,"",IF(BN14=0,"",(BN14/P14)))</f>
        <v>0.85714285714286</v>
      </c>
      <c r="BP14" s="121">
        <v>1</v>
      </c>
      <c r="BQ14" s="122">
        <f>IFERROR(BP14/BN14,"-")</f>
        <v>0.16666666666667</v>
      </c>
      <c r="BR14" s="123">
        <v>3000</v>
      </c>
      <c r="BS14" s="124">
        <f>IFERROR(BR14/BN14,"-")</f>
        <v>500</v>
      </c>
      <c r="BT14" s="125">
        <v>1</v>
      </c>
      <c r="BU14" s="125"/>
      <c r="BV14" s="125"/>
      <c r="BW14" s="126">
        <v>1</v>
      </c>
      <c r="BX14" s="127">
        <f>IF(P14=0,"",IF(BW14=0,"",(BW14/P14)))</f>
        <v>0.14285714285714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1</v>
      </c>
      <c r="CP14" s="141">
        <v>3000</v>
      </c>
      <c r="CQ14" s="141">
        <v>3000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90</v>
      </c>
      <c r="C15" s="203"/>
      <c r="D15" s="203" t="s">
        <v>82</v>
      </c>
      <c r="E15" s="203" t="s">
        <v>83</v>
      </c>
      <c r="F15" s="203" t="s">
        <v>68</v>
      </c>
      <c r="G15" s="203"/>
      <c r="H15" s="90"/>
      <c r="I15" s="90"/>
      <c r="J15" s="188"/>
      <c r="K15" s="81">
        <v>33</v>
      </c>
      <c r="L15" s="81">
        <v>26</v>
      </c>
      <c r="M15" s="81">
        <v>14</v>
      </c>
      <c r="N15" s="91">
        <v>8</v>
      </c>
      <c r="O15" s="92">
        <v>0</v>
      </c>
      <c r="P15" s="93">
        <f>N15+O15</f>
        <v>8</v>
      </c>
      <c r="Q15" s="82">
        <f>IFERROR(P15/M15,"-")</f>
        <v>0.57142857142857</v>
      </c>
      <c r="R15" s="81">
        <v>0</v>
      </c>
      <c r="S15" s="81">
        <v>2</v>
      </c>
      <c r="T15" s="82">
        <f>IFERROR(S15/(O15+P15),"-")</f>
        <v>0.25</v>
      </c>
      <c r="U15" s="182"/>
      <c r="V15" s="84">
        <v>5</v>
      </c>
      <c r="W15" s="82">
        <f>IF(P15=0,"-",V15/P15)</f>
        <v>0.625</v>
      </c>
      <c r="X15" s="186">
        <v>146120</v>
      </c>
      <c r="Y15" s="187">
        <f>IFERROR(X15/P15,"-")</f>
        <v>18265</v>
      </c>
      <c r="Z15" s="187">
        <f>IFERROR(X15/V15,"-")</f>
        <v>29224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3</v>
      </c>
      <c r="BO15" s="120">
        <f>IF(P15=0,"",IF(BN15=0,"",(BN15/P15)))</f>
        <v>0.375</v>
      </c>
      <c r="BP15" s="121">
        <v>3</v>
      </c>
      <c r="BQ15" s="122">
        <f>IFERROR(BP15/BN15,"-")</f>
        <v>1</v>
      </c>
      <c r="BR15" s="123">
        <v>126000</v>
      </c>
      <c r="BS15" s="124">
        <f>IFERROR(BR15/BN15,"-")</f>
        <v>42000</v>
      </c>
      <c r="BT15" s="125">
        <v>1</v>
      </c>
      <c r="BU15" s="125"/>
      <c r="BV15" s="125">
        <v>2</v>
      </c>
      <c r="BW15" s="126">
        <v>4</v>
      </c>
      <c r="BX15" s="127">
        <f>IF(P15=0,"",IF(BW15=0,"",(BW15/P15)))</f>
        <v>0.5</v>
      </c>
      <c r="BY15" s="128">
        <v>3</v>
      </c>
      <c r="BZ15" s="129">
        <f>IFERROR(BY15/BW15,"-")</f>
        <v>0.75</v>
      </c>
      <c r="CA15" s="130">
        <v>46120</v>
      </c>
      <c r="CB15" s="131">
        <f>IFERROR(CA15/BW15,"-")</f>
        <v>11530</v>
      </c>
      <c r="CC15" s="132">
        <v>2</v>
      </c>
      <c r="CD15" s="132"/>
      <c r="CE15" s="132">
        <v>1</v>
      </c>
      <c r="CF15" s="133">
        <v>1</v>
      </c>
      <c r="CG15" s="134">
        <f>IF(P15=0,"",IF(CF15=0,"",(CF15/P15)))</f>
        <v>0.125</v>
      </c>
      <c r="CH15" s="135"/>
      <c r="CI15" s="136">
        <f>IFERROR(CH15/CF15,"-")</f>
        <v>0</v>
      </c>
      <c r="CJ15" s="137"/>
      <c r="CK15" s="138">
        <f>IFERROR(CJ15/CF15,"-")</f>
        <v>0</v>
      </c>
      <c r="CL15" s="139"/>
      <c r="CM15" s="139"/>
      <c r="CN15" s="139"/>
      <c r="CO15" s="140">
        <v>5</v>
      </c>
      <c r="CP15" s="141">
        <v>146120</v>
      </c>
      <c r="CQ15" s="141">
        <v>90000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>
        <f>AB16</f>
        <v>5.67</v>
      </c>
      <c r="B16" s="203" t="s">
        <v>91</v>
      </c>
      <c r="C16" s="203"/>
      <c r="D16" s="203" t="s">
        <v>77</v>
      </c>
      <c r="E16" s="203" t="s">
        <v>78</v>
      </c>
      <c r="F16" s="203" t="s">
        <v>63</v>
      </c>
      <c r="G16" s="203" t="s">
        <v>92</v>
      </c>
      <c r="H16" s="90" t="s">
        <v>93</v>
      </c>
      <c r="I16" s="90" t="s">
        <v>94</v>
      </c>
      <c r="J16" s="188">
        <v>200000</v>
      </c>
      <c r="K16" s="81">
        <v>13</v>
      </c>
      <c r="L16" s="81">
        <v>0</v>
      </c>
      <c r="M16" s="81">
        <v>73</v>
      </c>
      <c r="N16" s="91">
        <v>2</v>
      </c>
      <c r="O16" s="92">
        <v>0</v>
      </c>
      <c r="P16" s="93">
        <f>N16+O16</f>
        <v>2</v>
      </c>
      <c r="Q16" s="82">
        <f>IFERROR(P16/M16,"-")</f>
        <v>0.027397260273973</v>
      </c>
      <c r="R16" s="81">
        <v>0</v>
      </c>
      <c r="S16" s="81">
        <v>1</v>
      </c>
      <c r="T16" s="82">
        <f>IFERROR(S16/(O16+P16),"-")</f>
        <v>0.5</v>
      </c>
      <c r="U16" s="182">
        <f>IFERROR(J16/SUM(P16:P21),"-")</f>
        <v>6666.6666666667</v>
      </c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>
        <f>SUM(X16:X21)-SUM(J16:J21)</f>
        <v>934000</v>
      </c>
      <c r="AB16" s="85">
        <f>SUM(X16:X21)/SUM(J16:J21)</f>
        <v>5.67</v>
      </c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>
        <v>1</v>
      </c>
      <c r="AW16" s="107">
        <f>IF(P16=0,"",IF(AV16=0,"",(AV16/P16)))</f>
        <v>0.5</v>
      </c>
      <c r="AX16" s="106"/>
      <c r="AY16" s="108">
        <f>IFERROR(AX16/AV16,"-")</f>
        <v>0</v>
      </c>
      <c r="AZ16" s="109"/>
      <c r="BA16" s="110">
        <f>IFERROR(AZ16/AV16,"-")</f>
        <v>0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>
        <v>1</v>
      </c>
      <c r="BO16" s="120">
        <f>IF(P16=0,"",IF(BN16=0,"",(BN16/P16)))</f>
        <v>0.5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/>
      <c r="BX16" s="127">
        <f>IF(P16=0,"",IF(BW16=0,"",(BW16/P16)))</f>
        <v>0</v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95</v>
      </c>
      <c r="C17" s="203"/>
      <c r="D17" s="203" t="s">
        <v>96</v>
      </c>
      <c r="E17" s="203" t="s">
        <v>62</v>
      </c>
      <c r="F17" s="203" t="s">
        <v>63</v>
      </c>
      <c r="G17" s="203"/>
      <c r="H17" s="90" t="s">
        <v>93</v>
      </c>
      <c r="I17" s="90"/>
      <c r="J17" s="188"/>
      <c r="K17" s="81">
        <v>4</v>
      </c>
      <c r="L17" s="81">
        <v>0</v>
      </c>
      <c r="M17" s="81">
        <v>36</v>
      </c>
      <c r="N17" s="91">
        <v>1</v>
      </c>
      <c r="O17" s="92">
        <v>0</v>
      </c>
      <c r="P17" s="93">
        <f>N17+O17</f>
        <v>1</v>
      </c>
      <c r="Q17" s="82">
        <f>IFERROR(P17/M17,"-")</f>
        <v>0.027777777777778</v>
      </c>
      <c r="R17" s="81">
        <v>0</v>
      </c>
      <c r="S17" s="81">
        <v>0</v>
      </c>
      <c r="T17" s="82">
        <f>IFERROR(S17/(O17+P17),"-")</f>
        <v>0</v>
      </c>
      <c r="U17" s="182"/>
      <c r="V17" s="84">
        <v>0</v>
      </c>
      <c r="W17" s="82">
        <f>IF(P17=0,"-",V17/P17)</f>
        <v>0</v>
      </c>
      <c r="X17" s="186">
        <v>0</v>
      </c>
      <c r="Y17" s="187">
        <f>IFERROR(X17/P17,"-")</f>
        <v>0</v>
      </c>
      <c r="Z17" s="187" t="str">
        <f>IFERROR(X17/V17,"-")</f>
        <v>-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>
        <v>1</v>
      </c>
      <c r="BO17" s="120">
        <f>IF(P17=0,"",IF(BN17=0,"",(BN17/P17)))</f>
        <v>1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/>
      <c r="BX17" s="127">
        <f>IF(P17=0,"",IF(BW17=0,"",(BW17/P17)))</f>
        <v>0</v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97</v>
      </c>
      <c r="C18" s="203"/>
      <c r="D18" s="203" t="s">
        <v>98</v>
      </c>
      <c r="E18" s="203" t="s">
        <v>99</v>
      </c>
      <c r="F18" s="203" t="s">
        <v>63</v>
      </c>
      <c r="G18" s="203"/>
      <c r="H18" s="90" t="s">
        <v>93</v>
      </c>
      <c r="I18" s="90"/>
      <c r="J18" s="188"/>
      <c r="K18" s="81">
        <v>6</v>
      </c>
      <c r="L18" s="81">
        <v>0</v>
      </c>
      <c r="M18" s="81">
        <v>33</v>
      </c>
      <c r="N18" s="91">
        <v>1</v>
      </c>
      <c r="O18" s="92">
        <v>0</v>
      </c>
      <c r="P18" s="93">
        <f>N18+O18</f>
        <v>1</v>
      </c>
      <c r="Q18" s="82">
        <f>IFERROR(P18/M18,"-")</f>
        <v>0.03030303030303</v>
      </c>
      <c r="R18" s="81">
        <v>0</v>
      </c>
      <c r="S18" s="81">
        <v>1</v>
      </c>
      <c r="T18" s="82">
        <f>IFERROR(S18/(O18+P18),"-")</f>
        <v>1</v>
      </c>
      <c r="U18" s="182"/>
      <c r="V18" s="84">
        <v>1</v>
      </c>
      <c r="W18" s="82">
        <f>IF(P18=0,"-",V18/P18)</f>
        <v>1</v>
      </c>
      <c r="X18" s="186">
        <v>8000</v>
      </c>
      <c r="Y18" s="187">
        <f>IFERROR(X18/P18,"-")</f>
        <v>8000</v>
      </c>
      <c r="Z18" s="187">
        <f>IFERROR(X18/V18,"-")</f>
        <v>8000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>
        <v>1</v>
      </c>
      <c r="BO18" s="120">
        <f>IF(P18=0,"",IF(BN18=0,"",(BN18/P18)))</f>
        <v>1</v>
      </c>
      <c r="BP18" s="121">
        <v>1</v>
      </c>
      <c r="BQ18" s="122">
        <f>IFERROR(BP18/BN18,"-")</f>
        <v>1</v>
      </c>
      <c r="BR18" s="123">
        <v>8000</v>
      </c>
      <c r="BS18" s="124">
        <f>IFERROR(BR18/BN18,"-")</f>
        <v>8000</v>
      </c>
      <c r="BT18" s="125"/>
      <c r="BU18" s="125">
        <v>1</v>
      </c>
      <c r="BV18" s="125"/>
      <c r="BW18" s="126"/>
      <c r="BX18" s="127">
        <f>IF(P18=0,"",IF(BW18=0,"",(BW18/P18)))</f>
        <v>0</v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1</v>
      </c>
      <c r="CP18" s="141">
        <v>8000</v>
      </c>
      <c r="CQ18" s="141">
        <v>8000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100</v>
      </c>
      <c r="C19" s="203"/>
      <c r="D19" s="203" t="s">
        <v>101</v>
      </c>
      <c r="E19" s="203" t="s">
        <v>102</v>
      </c>
      <c r="F19" s="203" t="s">
        <v>63</v>
      </c>
      <c r="G19" s="203"/>
      <c r="H19" s="90" t="s">
        <v>93</v>
      </c>
      <c r="I19" s="90"/>
      <c r="J19" s="188"/>
      <c r="K19" s="81">
        <v>6</v>
      </c>
      <c r="L19" s="81">
        <v>0</v>
      </c>
      <c r="M19" s="81">
        <v>37</v>
      </c>
      <c r="N19" s="91">
        <v>3</v>
      </c>
      <c r="O19" s="92">
        <v>0</v>
      </c>
      <c r="P19" s="93">
        <f>N19+O19</f>
        <v>3</v>
      </c>
      <c r="Q19" s="82">
        <f>IFERROR(P19/M19,"-")</f>
        <v>0.081081081081081</v>
      </c>
      <c r="R19" s="81">
        <v>0</v>
      </c>
      <c r="S19" s="81">
        <v>0</v>
      </c>
      <c r="T19" s="82">
        <f>IFERROR(S19/(O19+P19),"-")</f>
        <v>0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1</v>
      </c>
      <c r="BF19" s="113">
        <f>IF(P19=0,"",IF(BE19=0,"",(BE19/P19)))</f>
        <v>0.33333333333333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2</v>
      </c>
      <c r="BO19" s="120">
        <f>IF(P19=0,"",IF(BN19=0,"",(BN19/P19)))</f>
        <v>0.66666666666667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103</v>
      </c>
      <c r="C20" s="203"/>
      <c r="D20" s="203" t="s">
        <v>104</v>
      </c>
      <c r="E20" s="203" t="s">
        <v>105</v>
      </c>
      <c r="F20" s="203" t="s">
        <v>63</v>
      </c>
      <c r="G20" s="203"/>
      <c r="H20" s="90" t="s">
        <v>93</v>
      </c>
      <c r="I20" s="90"/>
      <c r="J20" s="188"/>
      <c r="K20" s="81">
        <v>6</v>
      </c>
      <c r="L20" s="81">
        <v>0</v>
      </c>
      <c r="M20" s="81">
        <v>34</v>
      </c>
      <c r="N20" s="91">
        <v>1</v>
      </c>
      <c r="O20" s="92">
        <v>0</v>
      </c>
      <c r="P20" s="93">
        <f>N20+O20</f>
        <v>1</v>
      </c>
      <c r="Q20" s="82">
        <f>IFERROR(P20/M20,"-")</f>
        <v>0.029411764705882</v>
      </c>
      <c r="R20" s="81">
        <v>0</v>
      </c>
      <c r="S20" s="81">
        <v>0</v>
      </c>
      <c r="T20" s="82">
        <f>IFERROR(S20/(O20+P20),"-")</f>
        <v>0</v>
      </c>
      <c r="U20" s="182"/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>
        <v>1</v>
      </c>
      <c r="BO20" s="120">
        <f>IF(P20=0,"",IF(BN20=0,"",(BN20/P20)))</f>
        <v>1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106</v>
      </c>
      <c r="C21" s="203"/>
      <c r="D21" s="203" t="s">
        <v>107</v>
      </c>
      <c r="E21" s="203" t="s">
        <v>107</v>
      </c>
      <c r="F21" s="203" t="s">
        <v>68</v>
      </c>
      <c r="G21" s="203"/>
      <c r="H21" s="90"/>
      <c r="I21" s="90"/>
      <c r="J21" s="188"/>
      <c r="K21" s="81">
        <v>190</v>
      </c>
      <c r="L21" s="81">
        <v>92</v>
      </c>
      <c r="M21" s="81">
        <v>40</v>
      </c>
      <c r="N21" s="91">
        <v>22</v>
      </c>
      <c r="O21" s="92">
        <v>0</v>
      </c>
      <c r="P21" s="93">
        <f>N21+O21</f>
        <v>22</v>
      </c>
      <c r="Q21" s="82">
        <f>IFERROR(P21/M21,"-")</f>
        <v>0.55</v>
      </c>
      <c r="R21" s="81">
        <v>2</v>
      </c>
      <c r="S21" s="81">
        <v>6</v>
      </c>
      <c r="T21" s="82">
        <f>IFERROR(S21/(O21+P21),"-")</f>
        <v>0.27272727272727</v>
      </c>
      <c r="U21" s="182"/>
      <c r="V21" s="84">
        <v>7</v>
      </c>
      <c r="W21" s="82">
        <f>IF(P21=0,"-",V21/P21)</f>
        <v>0.31818181818182</v>
      </c>
      <c r="X21" s="186">
        <v>1126000</v>
      </c>
      <c r="Y21" s="187">
        <f>IFERROR(X21/P21,"-")</f>
        <v>51181.818181818</v>
      </c>
      <c r="Z21" s="187">
        <f>IFERROR(X21/V21,"-")</f>
        <v>160857.14285714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6</v>
      </c>
      <c r="BF21" s="113">
        <f>IF(P21=0,"",IF(BE21=0,"",(BE21/P21)))</f>
        <v>0.27272727272727</v>
      </c>
      <c r="BG21" s="112">
        <v>1</v>
      </c>
      <c r="BH21" s="114">
        <f>IFERROR(BG21/BE21,"-")</f>
        <v>0.16666666666667</v>
      </c>
      <c r="BI21" s="115">
        <v>13000</v>
      </c>
      <c r="BJ21" s="116">
        <f>IFERROR(BI21/BE21,"-")</f>
        <v>2166.6666666667</v>
      </c>
      <c r="BK21" s="117"/>
      <c r="BL21" s="117"/>
      <c r="BM21" s="117">
        <v>1</v>
      </c>
      <c r="BN21" s="119">
        <v>7</v>
      </c>
      <c r="BO21" s="120">
        <f>IF(P21=0,"",IF(BN21=0,"",(BN21/P21)))</f>
        <v>0.31818181818182</v>
      </c>
      <c r="BP21" s="121">
        <v>1</v>
      </c>
      <c r="BQ21" s="122">
        <f>IFERROR(BP21/BN21,"-")</f>
        <v>0.14285714285714</v>
      </c>
      <c r="BR21" s="123">
        <v>960000</v>
      </c>
      <c r="BS21" s="124">
        <f>IFERROR(BR21/BN21,"-")</f>
        <v>137142.85714286</v>
      </c>
      <c r="BT21" s="125"/>
      <c r="BU21" s="125"/>
      <c r="BV21" s="125">
        <v>1</v>
      </c>
      <c r="BW21" s="126">
        <v>9</v>
      </c>
      <c r="BX21" s="127">
        <f>IF(P21=0,"",IF(BW21=0,"",(BW21/P21)))</f>
        <v>0.40909090909091</v>
      </c>
      <c r="BY21" s="128">
        <v>5</v>
      </c>
      <c r="BZ21" s="129">
        <f>IFERROR(BY21/BW21,"-")</f>
        <v>0.55555555555556</v>
      </c>
      <c r="CA21" s="130">
        <v>153000</v>
      </c>
      <c r="CB21" s="131">
        <f>IFERROR(CA21/BW21,"-")</f>
        <v>17000</v>
      </c>
      <c r="CC21" s="132">
        <v>1</v>
      </c>
      <c r="CD21" s="132">
        <v>1</v>
      </c>
      <c r="CE21" s="132">
        <v>3</v>
      </c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7</v>
      </c>
      <c r="CP21" s="141">
        <v>1126000</v>
      </c>
      <c r="CQ21" s="141">
        <v>960000</v>
      </c>
      <c r="CR21" s="141"/>
      <c r="CS21" s="142" t="str">
        <f>IF(AND(CQ21=0,CR21=0),"",IF(AND(CQ21&lt;=100000,CR21&lt;=100000),"",IF(CQ21/CP21&gt;0.7,"男高",IF(CR21/CP21&gt;0.7,"女高",""))))</f>
        <v>男高</v>
      </c>
    </row>
    <row r="22" spans="1:98">
      <c r="A22" s="80">
        <f>AB22</f>
        <v>2.56</v>
      </c>
      <c r="B22" s="203" t="s">
        <v>108</v>
      </c>
      <c r="C22" s="203"/>
      <c r="D22" s="203" t="s">
        <v>109</v>
      </c>
      <c r="E22" s="203" t="s">
        <v>110</v>
      </c>
      <c r="F22" s="203" t="s">
        <v>63</v>
      </c>
      <c r="G22" s="203" t="s">
        <v>72</v>
      </c>
      <c r="H22" s="90" t="s">
        <v>111</v>
      </c>
      <c r="I22" s="90" t="s">
        <v>112</v>
      </c>
      <c r="J22" s="188">
        <v>375000</v>
      </c>
      <c r="K22" s="81">
        <v>0</v>
      </c>
      <c r="L22" s="81">
        <v>0</v>
      </c>
      <c r="M22" s="81">
        <v>14</v>
      </c>
      <c r="N22" s="91">
        <v>0</v>
      </c>
      <c r="O22" s="92">
        <v>0</v>
      </c>
      <c r="P22" s="93">
        <f>N22+O22</f>
        <v>0</v>
      </c>
      <c r="Q22" s="82">
        <f>IFERROR(P22/M22,"-")</f>
        <v>0</v>
      </c>
      <c r="R22" s="81">
        <v>0</v>
      </c>
      <c r="S22" s="81">
        <v>0</v>
      </c>
      <c r="T22" s="82" t="str">
        <f>IFERROR(S22/(O22+P22),"-")</f>
        <v>-</v>
      </c>
      <c r="U22" s="182">
        <f>IFERROR(J22/SUM(P22:P29),"-")</f>
        <v>12096.774193548</v>
      </c>
      <c r="V22" s="84">
        <v>0</v>
      </c>
      <c r="W22" s="82" t="str">
        <f>IF(P22=0,"-",V22/P22)</f>
        <v>-</v>
      </c>
      <c r="X22" s="186">
        <v>0</v>
      </c>
      <c r="Y22" s="187" t="str">
        <f>IFERROR(X22/P22,"-")</f>
        <v>-</v>
      </c>
      <c r="Z22" s="187" t="str">
        <f>IFERROR(X22/V22,"-")</f>
        <v>-</v>
      </c>
      <c r="AA22" s="188">
        <f>SUM(X22:X29)-SUM(J22:J29)</f>
        <v>585000</v>
      </c>
      <c r="AB22" s="85">
        <f>SUM(X22:X29)/SUM(J22:J29)</f>
        <v>2.56</v>
      </c>
      <c r="AC22" s="79"/>
      <c r="AD22" s="94"/>
      <c r="AE22" s="95" t="str">
        <f>IF(P22=0,"",IF(AD22=0,"",(AD22/P22)))</f>
        <v/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 t="str">
        <f>IF(P22=0,"",IF(AM22=0,"",(AM22/P22)))</f>
        <v/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 t="str">
        <f>IF(P22=0,"",IF(AV22=0,"",(AV22/P22)))</f>
        <v/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 t="str">
        <f>IF(P22=0,"",IF(BE22=0,"",(BE22/P22)))</f>
        <v/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/>
      <c r="BO22" s="120" t="str">
        <f>IF(P22=0,"",IF(BN22=0,"",(BN22/P22)))</f>
        <v/>
      </c>
      <c r="BP22" s="121"/>
      <c r="BQ22" s="122" t="str">
        <f>IFERROR(BP22/BN22,"-")</f>
        <v>-</v>
      </c>
      <c r="BR22" s="123"/>
      <c r="BS22" s="124" t="str">
        <f>IFERROR(BR22/BN22,"-")</f>
        <v>-</v>
      </c>
      <c r="BT22" s="125"/>
      <c r="BU22" s="125"/>
      <c r="BV22" s="125"/>
      <c r="BW22" s="126"/>
      <c r="BX22" s="127" t="str">
        <f>IF(P22=0,"",IF(BW22=0,"",(BW22/P22)))</f>
        <v/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 t="str">
        <f>IF(P22=0,"",IF(CF22=0,"",(CF22/P22)))</f>
        <v/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113</v>
      </c>
      <c r="C23" s="203"/>
      <c r="D23" s="203" t="s">
        <v>114</v>
      </c>
      <c r="E23" s="203" t="s">
        <v>115</v>
      </c>
      <c r="F23" s="203" t="s">
        <v>63</v>
      </c>
      <c r="G23" s="203"/>
      <c r="H23" s="90" t="s">
        <v>111</v>
      </c>
      <c r="I23" s="90" t="s">
        <v>116</v>
      </c>
      <c r="J23" s="188"/>
      <c r="K23" s="81">
        <v>8</v>
      </c>
      <c r="L23" s="81">
        <v>0</v>
      </c>
      <c r="M23" s="81">
        <v>38</v>
      </c>
      <c r="N23" s="91">
        <v>3</v>
      </c>
      <c r="O23" s="92">
        <v>0</v>
      </c>
      <c r="P23" s="93">
        <f>N23+O23</f>
        <v>3</v>
      </c>
      <c r="Q23" s="82">
        <f>IFERROR(P23/M23,"-")</f>
        <v>0.078947368421053</v>
      </c>
      <c r="R23" s="81">
        <v>0</v>
      </c>
      <c r="S23" s="81">
        <v>1</v>
      </c>
      <c r="T23" s="82">
        <f>IFERROR(S23/(O23+P23),"-")</f>
        <v>0.33333333333333</v>
      </c>
      <c r="U23" s="182"/>
      <c r="V23" s="84">
        <v>1</v>
      </c>
      <c r="W23" s="82">
        <f>IF(P23=0,"-",V23/P23)</f>
        <v>0.33333333333333</v>
      </c>
      <c r="X23" s="186">
        <v>10000</v>
      </c>
      <c r="Y23" s="187">
        <f>IFERROR(X23/P23,"-")</f>
        <v>3333.3333333333</v>
      </c>
      <c r="Z23" s="187">
        <f>IFERROR(X23/V23,"-")</f>
        <v>10000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2</v>
      </c>
      <c r="BO23" s="120">
        <f>IF(P23=0,"",IF(BN23=0,"",(BN23/P23)))</f>
        <v>0.66666666666667</v>
      </c>
      <c r="BP23" s="121">
        <v>1</v>
      </c>
      <c r="BQ23" s="122">
        <f>IFERROR(BP23/BN23,"-")</f>
        <v>0.5</v>
      </c>
      <c r="BR23" s="123">
        <v>10000</v>
      </c>
      <c r="BS23" s="124">
        <f>IFERROR(BR23/BN23,"-")</f>
        <v>5000</v>
      </c>
      <c r="BT23" s="125"/>
      <c r="BU23" s="125">
        <v>1</v>
      </c>
      <c r="BV23" s="125"/>
      <c r="BW23" s="126">
        <v>1</v>
      </c>
      <c r="BX23" s="127">
        <f>IF(P23=0,"",IF(BW23=0,"",(BW23/P23)))</f>
        <v>0.33333333333333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1</v>
      </c>
      <c r="CP23" s="141">
        <v>10000</v>
      </c>
      <c r="CQ23" s="141">
        <v>10000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117</v>
      </c>
      <c r="C24" s="203"/>
      <c r="D24" s="203" t="s">
        <v>118</v>
      </c>
      <c r="E24" s="203" t="s">
        <v>119</v>
      </c>
      <c r="F24" s="203" t="s">
        <v>63</v>
      </c>
      <c r="G24" s="203"/>
      <c r="H24" s="90" t="s">
        <v>111</v>
      </c>
      <c r="I24" s="90" t="s">
        <v>120</v>
      </c>
      <c r="J24" s="188"/>
      <c r="K24" s="81">
        <v>11</v>
      </c>
      <c r="L24" s="81">
        <v>0</v>
      </c>
      <c r="M24" s="81">
        <v>43</v>
      </c>
      <c r="N24" s="91">
        <v>3</v>
      </c>
      <c r="O24" s="92">
        <v>0</v>
      </c>
      <c r="P24" s="93">
        <f>N24+O24</f>
        <v>3</v>
      </c>
      <c r="Q24" s="82">
        <f>IFERROR(P24/M24,"-")</f>
        <v>0.069767441860465</v>
      </c>
      <c r="R24" s="81">
        <v>0</v>
      </c>
      <c r="S24" s="81">
        <v>2</v>
      </c>
      <c r="T24" s="82">
        <f>IFERROR(S24/(O24+P24),"-")</f>
        <v>0.66666666666667</v>
      </c>
      <c r="U24" s="182"/>
      <c r="V24" s="84">
        <v>1</v>
      </c>
      <c r="W24" s="82">
        <f>IF(P24=0,"-",V24/P24)</f>
        <v>0.33333333333333</v>
      </c>
      <c r="X24" s="186">
        <v>10000</v>
      </c>
      <c r="Y24" s="187">
        <f>IFERROR(X24/P24,"-")</f>
        <v>3333.3333333333</v>
      </c>
      <c r="Z24" s="187">
        <f>IFERROR(X24/V24,"-")</f>
        <v>10000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1</v>
      </c>
      <c r="BF24" s="113">
        <f>IF(P24=0,"",IF(BE24=0,"",(BE24/P24)))</f>
        <v>0.33333333333333</v>
      </c>
      <c r="BG24" s="112">
        <v>1</v>
      </c>
      <c r="BH24" s="114">
        <f>IFERROR(BG24/BE24,"-")</f>
        <v>1</v>
      </c>
      <c r="BI24" s="115">
        <v>10000</v>
      </c>
      <c r="BJ24" s="116">
        <f>IFERROR(BI24/BE24,"-")</f>
        <v>10000</v>
      </c>
      <c r="BK24" s="117">
        <v>1</v>
      </c>
      <c r="BL24" s="117"/>
      <c r="BM24" s="117"/>
      <c r="BN24" s="119">
        <v>1</v>
      </c>
      <c r="BO24" s="120">
        <f>IF(P24=0,"",IF(BN24=0,"",(BN24/P24)))</f>
        <v>0.33333333333333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>
        <v>1</v>
      </c>
      <c r="BX24" s="127">
        <f>IF(P24=0,"",IF(BW24=0,"",(BW24/P24)))</f>
        <v>0.33333333333333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1</v>
      </c>
      <c r="CP24" s="141">
        <v>10000</v>
      </c>
      <c r="CQ24" s="141">
        <v>10000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121</v>
      </c>
      <c r="C25" s="203"/>
      <c r="D25" s="203" t="s">
        <v>107</v>
      </c>
      <c r="E25" s="203" t="s">
        <v>107</v>
      </c>
      <c r="F25" s="203" t="s">
        <v>68</v>
      </c>
      <c r="G25" s="203"/>
      <c r="H25" s="90"/>
      <c r="I25" s="90"/>
      <c r="J25" s="188"/>
      <c r="K25" s="81">
        <v>110</v>
      </c>
      <c r="L25" s="81">
        <v>48</v>
      </c>
      <c r="M25" s="81">
        <v>46</v>
      </c>
      <c r="N25" s="91">
        <v>8</v>
      </c>
      <c r="O25" s="92">
        <v>0</v>
      </c>
      <c r="P25" s="93">
        <f>N25+O25</f>
        <v>8</v>
      </c>
      <c r="Q25" s="82">
        <f>IFERROR(P25/M25,"-")</f>
        <v>0.17391304347826</v>
      </c>
      <c r="R25" s="81">
        <v>2</v>
      </c>
      <c r="S25" s="81">
        <v>3</v>
      </c>
      <c r="T25" s="82">
        <f>IFERROR(S25/(O25+P25),"-")</f>
        <v>0.375</v>
      </c>
      <c r="U25" s="182"/>
      <c r="V25" s="84">
        <v>3</v>
      </c>
      <c r="W25" s="82">
        <f>IF(P25=0,"-",V25/P25)</f>
        <v>0.375</v>
      </c>
      <c r="X25" s="186">
        <v>178000</v>
      </c>
      <c r="Y25" s="187">
        <f>IFERROR(X25/P25,"-")</f>
        <v>22250</v>
      </c>
      <c r="Z25" s="187">
        <f>IFERROR(X25/V25,"-")</f>
        <v>59333.333333333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1</v>
      </c>
      <c r="BF25" s="113">
        <f>IF(P25=0,"",IF(BE25=0,"",(BE25/P25)))</f>
        <v>0.125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3</v>
      </c>
      <c r="BO25" s="120">
        <f>IF(P25=0,"",IF(BN25=0,"",(BN25/P25)))</f>
        <v>0.375</v>
      </c>
      <c r="BP25" s="121">
        <v>1</v>
      </c>
      <c r="BQ25" s="122">
        <f>IFERROR(BP25/BN25,"-")</f>
        <v>0.33333333333333</v>
      </c>
      <c r="BR25" s="123">
        <v>13000</v>
      </c>
      <c r="BS25" s="124">
        <f>IFERROR(BR25/BN25,"-")</f>
        <v>4333.3333333333</v>
      </c>
      <c r="BT25" s="125"/>
      <c r="BU25" s="125"/>
      <c r="BV25" s="125">
        <v>1</v>
      </c>
      <c r="BW25" s="126">
        <v>3</v>
      </c>
      <c r="BX25" s="127">
        <f>IF(P25=0,"",IF(BW25=0,"",(BW25/P25)))</f>
        <v>0.375</v>
      </c>
      <c r="BY25" s="128">
        <v>2</v>
      </c>
      <c r="BZ25" s="129">
        <f>IFERROR(BY25/BW25,"-")</f>
        <v>0.66666666666667</v>
      </c>
      <c r="CA25" s="130">
        <v>165000</v>
      </c>
      <c r="CB25" s="131">
        <f>IFERROR(CA25/BW25,"-")</f>
        <v>55000</v>
      </c>
      <c r="CC25" s="132"/>
      <c r="CD25" s="132"/>
      <c r="CE25" s="132">
        <v>2</v>
      </c>
      <c r="CF25" s="133">
        <v>1</v>
      </c>
      <c r="CG25" s="134">
        <f>IF(P25=0,"",IF(CF25=0,"",(CF25/P25)))</f>
        <v>0.125</v>
      </c>
      <c r="CH25" s="135"/>
      <c r="CI25" s="136">
        <f>IFERROR(CH25/CF25,"-")</f>
        <v>0</v>
      </c>
      <c r="CJ25" s="137"/>
      <c r="CK25" s="138">
        <f>IFERROR(CJ25/CF25,"-")</f>
        <v>0</v>
      </c>
      <c r="CL25" s="139"/>
      <c r="CM25" s="139"/>
      <c r="CN25" s="139"/>
      <c r="CO25" s="140">
        <v>3</v>
      </c>
      <c r="CP25" s="141">
        <v>178000</v>
      </c>
      <c r="CQ25" s="141">
        <v>159000</v>
      </c>
      <c r="CR25" s="141"/>
      <c r="CS25" s="142" t="str">
        <f>IF(AND(CQ25=0,CR25=0),"",IF(AND(CQ25&lt;=100000,CR25&lt;=100000),"",IF(CQ25/CP25&gt;0.7,"男高",IF(CR25/CP25&gt;0.7,"女高",""))))</f>
        <v>男高</v>
      </c>
    </row>
    <row r="26" spans="1:98">
      <c r="A26" s="80"/>
      <c r="B26" s="203" t="s">
        <v>122</v>
      </c>
      <c r="C26" s="203"/>
      <c r="D26" s="203" t="s">
        <v>109</v>
      </c>
      <c r="E26" s="203" t="s">
        <v>110</v>
      </c>
      <c r="F26" s="203" t="s">
        <v>63</v>
      </c>
      <c r="G26" s="203" t="s">
        <v>64</v>
      </c>
      <c r="H26" s="90" t="s">
        <v>111</v>
      </c>
      <c r="I26" s="90" t="s">
        <v>112</v>
      </c>
      <c r="J26" s="188"/>
      <c r="K26" s="81">
        <v>7</v>
      </c>
      <c r="L26" s="81">
        <v>0</v>
      </c>
      <c r="M26" s="81">
        <v>46</v>
      </c>
      <c r="N26" s="91">
        <v>1</v>
      </c>
      <c r="O26" s="92">
        <v>0</v>
      </c>
      <c r="P26" s="93">
        <f>N26+O26</f>
        <v>1</v>
      </c>
      <c r="Q26" s="82">
        <f>IFERROR(P26/M26,"-")</f>
        <v>0.021739130434783</v>
      </c>
      <c r="R26" s="81">
        <v>0</v>
      </c>
      <c r="S26" s="81">
        <v>1</v>
      </c>
      <c r="T26" s="82">
        <f>IFERROR(S26/(O26+P26),"-")</f>
        <v>1</v>
      </c>
      <c r="U26" s="182"/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/>
      <c r="BO26" s="120">
        <f>IF(P26=0,"",IF(BN26=0,"",(BN26/P26)))</f>
        <v>0</v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>
        <v>1</v>
      </c>
      <c r="BX26" s="127">
        <f>IF(P26=0,"",IF(BW26=0,"",(BW26/P26)))</f>
        <v>1</v>
      </c>
      <c r="BY26" s="128"/>
      <c r="BZ26" s="129">
        <f>IFERROR(BY26/BW26,"-")</f>
        <v>0</v>
      </c>
      <c r="CA26" s="130"/>
      <c r="CB26" s="131">
        <f>IFERROR(CA26/BW26,"-")</f>
        <v>0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123</v>
      </c>
      <c r="C27" s="203"/>
      <c r="D27" s="203" t="s">
        <v>114</v>
      </c>
      <c r="E27" s="203" t="s">
        <v>115</v>
      </c>
      <c r="F27" s="203" t="s">
        <v>63</v>
      </c>
      <c r="G27" s="203"/>
      <c r="H27" s="90" t="s">
        <v>111</v>
      </c>
      <c r="I27" s="90" t="s">
        <v>116</v>
      </c>
      <c r="J27" s="188"/>
      <c r="K27" s="81">
        <v>15</v>
      </c>
      <c r="L27" s="81">
        <v>0</v>
      </c>
      <c r="M27" s="81">
        <v>55</v>
      </c>
      <c r="N27" s="91">
        <v>6</v>
      </c>
      <c r="O27" s="92">
        <v>0</v>
      </c>
      <c r="P27" s="93">
        <f>N27+O27</f>
        <v>6</v>
      </c>
      <c r="Q27" s="82">
        <f>IFERROR(P27/M27,"-")</f>
        <v>0.10909090909091</v>
      </c>
      <c r="R27" s="81">
        <v>1</v>
      </c>
      <c r="S27" s="81">
        <v>2</v>
      </c>
      <c r="T27" s="82">
        <f>IFERROR(S27/(O27+P27),"-")</f>
        <v>0.33333333333333</v>
      </c>
      <c r="U27" s="182"/>
      <c r="V27" s="84">
        <v>1</v>
      </c>
      <c r="W27" s="82">
        <f>IF(P27=0,"-",V27/P27)</f>
        <v>0.16666666666667</v>
      </c>
      <c r="X27" s="186">
        <v>5000</v>
      </c>
      <c r="Y27" s="187">
        <f>IFERROR(X27/P27,"-")</f>
        <v>833.33333333333</v>
      </c>
      <c r="Z27" s="187">
        <f>IFERROR(X27/V27,"-")</f>
        <v>5000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>
        <v>3</v>
      </c>
      <c r="BF27" s="113">
        <f>IF(P27=0,"",IF(BE27=0,"",(BE27/P27)))</f>
        <v>0.5</v>
      </c>
      <c r="BG27" s="112">
        <v>1</v>
      </c>
      <c r="BH27" s="114">
        <f>IFERROR(BG27/BE27,"-")</f>
        <v>0.33333333333333</v>
      </c>
      <c r="BI27" s="115">
        <v>5000</v>
      </c>
      <c r="BJ27" s="116">
        <f>IFERROR(BI27/BE27,"-")</f>
        <v>1666.6666666667</v>
      </c>
      <c r="BK27" s="117">
        <v>1</v>
      </c>
      <c r="BL27" s="117"/>
      <c r="BM27" s="117"/>
      <c r="BN27" s="119">
        <v>2</v>
      </c>
      <c r="BO27" s="120">
        <f>IF(P27=0,"",IF(BN27=0,"",(BN27/P27)))</f>
        <v>0.33333333333333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>
        <v>1</v>
      </c>
      <c r="BX27" s="127">
        <f>IF(P27=0,"",IF(BW27=0,"",(BW27/P27)))</f>
        <v>0.16666666666667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1</v>
      </c>
      <c r="CP27" s="141">
        <v>5000</v>
      </c>
      <c r="CQ27" s="141">
        <v>5000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124</v>
      </c>
      <c r="C28" s="203"/>
      <c r="D28" s="203" t="s">
        <v>118</v>
      </c>
      <c r="E28" s="203" t="s">
        <v>119</v>
      </c>
      <c r="F28" s="203" t="s">
        <v>63</v>
      </c>
      <c r="G28" s="203"/>
      <c r="H28" s="90" t="s">
        <v>111</v>
      </c>
      <c r="I28" s="90" t="s">
        <v>120</v>
      </c>
      <c r="J28" s="188"/>
      <c r="K28" s="81">
        <v>7</v>
      </c>
      <c r="L28" s="81">
        <v>0</v>
      </c>
      <c r="M28" s="81">
        <v>19</v>
      </c>
      <c r="N28" s="91">
        <v>1</v>
      </c>
      <c r="O28" s="92">
        <v>0</v>
      </c>
      <c r="P28" s="93">
        <f>N28+O28</f>
        <v>1</v>
      </c>
      <c r="Q28" s="82">
        <f>IFERROR(P28/M28,"-")</f>
        <v>0.052631578947368</v>
      </c>
      <c r="R28" s="81">
        <v>1</v>
      </c>
      <c r="S28" s="81">
        <v>0</v>
      </c>
      <c r="T28" s="82">
        <f>IFERROR(S28/(O28+P28),"-")</f>
        <v>0</v>
      </c>
      <c r="U28" s="182"/>
      <c r="V28" s="84">
        <v>1</v>
      </c>
      <c r="W28" s="82">
        <f>IF(P28=0,"-",V28/P28)</f>
        <v>1</v>
      </c>
      <c r="X28" s="186">
        <v>20000</v>
      </c>
      <c r="Y28" s="187">
        <f>IFERROR(X28/P28,"-")</f>
        <v>20000</v>
      </c>
      <c r="Z28" s="187">
        <f>IFERROR(X28/V28,"-")</f>
        <v>20000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>
        <f>IF(P28=0,"",IF(BE28=0,"",(BE28/P28)))</f>
        <v>0</v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>
        <v>1</v>
      </c>
      <c r="BO28" s="120">
        <f>IF(P28=0,"",IF(BN28=0,"",(BN28/P28)))</f>
        <v>1</v>
      </c>
      <c r="BP28" s="121">
        <v>1</v>
      </c>
      <c r="BQ28" s="122">
        <f>IFERROR(BP28/BN28,"-")</f>
        <v>1</v>
      </c>
      <c r="BR28" s="123">
        <v>20000</v>
      </c>
      <c r="BS28" s="124">
        <f>IFERROR(BR28/BN28,"-")</f>
        <v>20000</v>
      </c>
      <c r="BT28" s="125"/>
      <c r="BU28" s="125"/>
      <c r="BV28" s="125">
        <v>1</v>
      </c>
      <c r="BW28" s="126"/>
      <c r="BX28" s="127">
        <f>IF(P28=0,"",IF(BW28=0,"",(BW28/P28)))</f>
        <v>0</v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1</v>
      </c>
      <c r="CP28" s="141">
        <v>20000</v>
      </c>
      <c r="CQ28" s="141">
        <v>20000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125</v>
      </c>
      <c r="C29" s="203"/>
      <c r="D29" s="203" t="s">
        <v>107</v>
      </c>
      <c r="E29" s="203" t="s">
        <v>107</v>
      </c>
      <c r="F29" s="203" t="s">
        <v>68</v>
      </c>
      <c r="G29" s="203"/>
      <c r="H29" s="90"/>
      <c r="I29" s="90"/>
      <c r="J29" s="188"/>
      <c r="K29" s="81">
        <v>77</v>
      </c>
      <c r="L29" s="81">
        <v>45</v>
      </c>
      <c r="M29" s="81">
        <v>15</v>
      </c>
      <c r="N29" s="91">
        <v>9</v>
      </c>
      <c r="O29" s="92">
        <v>0</v>
      </c>
      <c r="P29" s="93">
        <f>N29+O29</f>
        <v>9</v>
      </c>
      <c r="Q29" s="82">
        <f>IFERROR(P29/M29,"-")</f>
        <v>0.6</v>
      </c>
      <c r="R29" s="81">
        <v>3</v>
      </c>
      <c r="S29" s="81">
        <v>1</v>
      </c>
      <c r="T29" s="82">
        <f>IFERROR(S29/(O29+P29),"-")</f>
        <v>0.11111111111111</v>
      </c>
      <c r="U29" s="182"/>
      <c r="V29" s="84">
        <v>3</v>
      </c>
      <c r="W29" s="82">
        <f>IF(P29=0,"-",V29/P29)</f>
        <v>0.33333333333333</v>
      </c>
      <c r="X29" s="186">
        <v>737000</v>
      </c>
      <c r="Y29" s="187">
        <f>IFERROR(X29/P29,"-")</f>
        <v>81888.888888889</v>
      </c>
      <c r="Z29" s="187">
        <f>IFERROR(X29/V29,"-")</f>
        <v>245666.66666667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>
        <v>2</v>
      </c>
      <c r="BO29" s="120">
        <f>IF(P29=0,"",IF(BN29=0,"",(BN29/P29)))</f>
        <v>0.22222222222222</v>
      </c>
      <c r="BP29" s="121">
        <v>1</v>
      </c>
      <c r="BQ29" s="122">
        <f>IFERROR(BP29/BN29,"-")</f>
        <v>0.5</v>
      </c>
      <c r="BR29" s="123">
        <v>39000</v>
      </c>
      <c r="BS29" s="124">
        <f>IFERROR(BR29/BN29,"-")</f>
        <v>19500</v>
      </c>
      <c r="BT29" s="125"/>
      <c r="BU29" s="125"/>
      <c r="BV29" s="125">
        <v>1</v>
      </c>
      <c r="BW29" s="126">
        <v>1</v>
      </c>
      <c r="BX29" s="127">
        <f>IF(P29=0,"",IF(BW29=0,"",(BW29/P29)))</f>
        <v>0.11111111111111</v>
      </c>
      <c r="BY29" s="128"/>
      <c r="BZ29" s="129">
        <f>IFERROR(BY29/BW29,"-")</f>
        <v>0</v>
      </c>
      <c r="CA29" s="130"/>
      <c r="CB29" s="131">
        <f>IFERROR(CA29/BW29,"-")</f>
        <v>0</v>
      </c>
      <c r="CC29" s="132"/>
      <c r="CD29" s="132"/>
      <c r="CE29" s="132"/>
      <c r="CF29" s="133">
        <v>6</v>
      </c>
      <c r="CG29" s="134">
        <f>IF(P29=0,"",IF(CF29=0,"",(CF29/P29)))</f>
        <v>0.66666666666667</v>
      </c>
      <c r="CH29" s="135">
        <v>2</v>
      </c>
      <c r="CI29" s="136">
        <f>IFERROR(CH29/CF29,"-")</f>
        <v>0.33333333333333</v>
      </c>
      <c r="CJ29" s="137">
        <v>698000</v>
      </c>
      <c r="CK29" s="138">
        <f>IFERROR(CJ29/CF29,"-")</f>
        <v>116333.33333333</v>
      </c>
      <c r="CL29" s="139"/>
      <c r="CM29" s="139"/>
      <c r="CN29" s="139">
        <v>2</v>
      </c>
      <c r="CO29" s="140">
        <v>3</v>
      </c>
      <c r="CP29" s="141">
        <v>737000</v>
      </c>
      <c r="CQ29" s="141">
        <v>590000</v>
      </c>
      <c r="CR29" s="141"/>
      <c r="CS29" s="142" t="str">
        <f>IF(AND(CQ29=0,CR29=0),"",IF(AND(CQ29&lt;=100000,CR29&lt;=100000),"",IF(CQ29/CP29&gt;0.7,"男高",IF(CR29/CP29&gt;0.7,"女高",""))))</f>
        <v>男高</v>
      </c>
    </row>
    <row r="30" spans="1:98">
      <c r="A30" s="80">
        <f>AB30</f>
        <v>0.3</v>
      </c>
      <c r="B30" s="203" t="s">
        <v>126</v>
      </c>
      <c r="C30" s="203"/>
      <c r="D30" s="203" t="s">
        <v>109</v>
      </c>
      <c r="E30" s="203" t="s">
        <v>110</v>
      </c>
      <c r="F30" s="203" t="s">
        <v>63</v>
      </c>
      <c r="G30" s="203" t="s">
        <v>127</v>
      </c>
      <c r="H30" s="90" t="s">
        <v>128</v>
      </c>
      <c r="I30" s="90" t="s">
        <v>112</v>
      </c>
      <c r="J30" s="188">
        <v>200000</v>
      </c>
      <c r="K30" s="81">
        <v>3</v>
      </c>
      <c r="L30" s="81">
        <v>0</v>
      </c>
      <c r="M30" s="81">
        <v>20</v>
      </c>
      <c r="N30" s="91">
        <v>0</v>
      </c>
      <c r="O30" s="92">
        <v>0</v>
      </c>
      <c r="P30" s="93">
        <f>N30+O30</f>
        <v>0</v>
      </c>
      <c r="Q30" s="82">
        <f>IFERROR(P30/M30,"-")</f>
        <v>0</v>
      </c>
      <c r="R30" s="81">
        <v>0</v>
      </c>
      <c r="S30" s="81">
        <v>0</v>
      </c>
      <c r="T30" s="82" t="str">
        <f>IFERROR(S30/(O30+P30),"-")</f>
        <v>-</v>
      </c>
      <c r="U30" s="182">
        <f>IFERROR(J30/SUM(P30:P33),"-")</f>
        <v>13333.333333333</v>
      </c>
      <c r="V30" s="84">
        <v>0</v>
      </c>
      <c r="W30" s="82" t="str">
        <f>IF(P30=0,"-",V30/P30)</f>
        <v>-</v>
      </c>
      <c r="X30" s="186">
        <v>0</v>
      </c>
      <c r="Y30" s="187" t="str">
        <f>IFERROR(X30/P30,"-")</f>
        <v>-</v>
      </c>
      <c r="Z30" s="187" t="str">
        <f>IFERROR(X30/V30,"-")</f>
        <v>-</v>
      </c>
      <c r="AA30" s="188">
        <f>SUM(X30:X33)-SUM(J30:J33)</f>
        <v>-140000</v>
      </c>
      <c r="AB30" s="85">
        <f>SUM(X30:X33)/SUM(J30:J33)</f>
        <v>0.3</v>
      </c>
      <c r="AC30" s="79"/>
      <c r="AD30" s="94"/>
      <c r="AE30" s="95" t="str">
        <f>IF(P30=0,"",IF(AD30=0,"",(AD30/P30)))</f>
        <v/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 t="str">
        <f>IF(P30=0,"",IF(AM30=0,"",(AM30/P30)))</f>
        <v/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 t="str">
        <f>IF(P30=0,"",IF(AV30=0,"",(AV30/P30)))</f>
        <v/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 t="str">
        <f>IF(P30=0,"",IF(BE30=0,"",(BE30/P30)))</f>
        <v/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/>
      <c r="BO30" s="120" t="str">
        <f>IF(P30=0,"",IF(BN30=0,"",(BN30/P30)))</f>
        <v/>
      </c>
      <c r="BP30" s="121"/>
      <c r="BQ30" s="122" t="str">
        <f>IFERROR(BP30/BN30,"-")</f>
        <v>-</v>
      </c>
      <c r="BR30" s="123"/>
      <c r="BS30" s="124" t="str">
        <f>IFERROR(BR30/BN30,"-")</f>
        <v>-</v>
      </c>
      <c r="BT30" s="125"/>
      <c r="BU30" s="125"/>
      <c r="BV30" s="125"/>
      <c r="BW30" s="126"/>
      <c r="BX30" s="127" t="str">
        <f>IF(P30=0,"",IF(BW30=0,"",(BW30/P30)))</f>
        <v/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 t="str">
        <f>IF(P30=0,"",IF(CF30=0,"",(CF30/P30)))</f>
        <v/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129</v>
      </c>
      <c r="C31" s="203"/>
      <c r="D31" s="203" t="s">
        <v>114</v>
      </c>
      <c r="E31" s="203" t="s">
        <v>115</v>
      </c>
      <c r="F31" s="203" t="s">
        <v>63</v>
      </c>
      <c r="G31" s="203"/>
      <c r="H31" s="90" t="s">
        <v>128</v>
      </c>
      <c r="I31" s="90" t="s">
        <v>116</v>
      </c>
      <c r="J31" s="188"/>
      <c r="K31" s="81">
        <v>8</v>
      </c>
      <c r="L31" s="81">
        <v>0</v>
      </c>
      <c r="M31" s="81">
        <v>34</v>
      </c>
      <c r="N31" s="91">
        <v>5</v>
      </c>
      <c r="O31" s="92">
        <v>0</v>
      </c>
      <c r="P31" s="93">
        <f>N31+O31</f>
        <v>5</v>
      </c>
      <c r="Q31" s="82">
        <f>IFERROR(P31/M31,"-")</f>
        <v>0.14705882352941</v>
      </c>
      <c r="R31" s="81">
        <v>0</v>
      </c>
      <c r="S31" s="81">
        <v>3</v>
      </c>
      <c r="T31" s="82">
        <f>IFERROR(S31/(O31+P31),"-")</f>
        <v>0.6</v>
      </c>
      <c r="U31" s="182"/>
      <c r="V31" s="84">
        <v>1</v>
      </c>
      <c r="W31" s="82">
        <f>IF(P31=0,"-",V31/P31)</f>
        <v>0.2</v>
      </c>
      <c r="X31" s="186">
        <v>1000</v>
      </c>
      <c r="Y31" s="187">
        <f>IFERROR(X31/P31,"-")</f>
        <v>200</v>
      </c>
      <c r="Z31" s="187">
        <f>IFERROR(X31/V31,"-")</f>
        <v>1000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>
        <v>1</v>
      </c>
      <c r="AN31" s="101">
        <f>IF(P31=0,"",IF(AM31=0,"",(AM31/P31)))</f>
        <v>0.2</v>
      </c>
      <c r="AO31" s="100"/>
      <c r="AP31" s="102">
        <f>IFERROR(AP31/AM31,"-")</f>
        <v>0</v>
      </c>
      <c r="AQ31" s="103"/>
      <c r="AR31" s="104">
        <f>IFERROR(AQ31/AM31,"-")</f>
        <v>0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2</v>
      </c>
      <c r="BF31" s="113">
        <f>IF(P31=0,"",IF(BE31=0,"",(BE31/P31)))</f>
        <v>0.4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2</v>
      </c>
      <c r="BO31" s="120">
        <f>IF(P31=0,"",IF(BN31=0,"",(BN31/P31)))</f>
        <v>0.4</v>
      </c>
      <c r="BP31" s="121">
        <v>1</v>
      </c>
      <c r="BQ31" s="122">
        <f>IFERROR(BP31/BN31,"-")</f>
        <v>0.5</v>
      </c>
      <c r="BR31" s="123">
        <v>1000</v>
      </c>
      <c r="BS31" s="124">
        <f>IFERROR(BR31/BN31,"-")</f>
        <v>500</v>
      </c>
      <c r="BT31" s="125">
        <v>1</v>
      </c>
      <c r="BU31" s="125"/>
      <c r="BV31" s="125"/>
      <c r="BW31" s="126"/>
      <c r="BX31" s="127">
        <f>IF(P31=0,"",IF(BW31=0,"",(BW31/P31)))</f>
        <v>0</v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1</v>
      </c>
      <c r="CP31" s="141">
        <v>1000</v>
      </c>
      <c r="CQ31" s="141">
        <v>1000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130</v>
      </c>
      <c r="C32" s="203"/>
      <c r="D32" s="203" t="s">
        <v>118</v>
      </c>
      <c r="E32" s="203" t="s">
        <v>119</v>
      </c>
      <c r="F32" s="203" t="s">
        <v>63</v>
      </c>
      <c r="G32" s="203"/>
      <c r="H32" s="90" t="s">
        <v>128</v>
      </c>
      <c r="I32" s="90" t="s">
        <v>120</v>
      </c>
      <c r="J32" s="188"/>
      <c r="K32" s="81">
        <v>14</v>
      </c>
      <c r="L32" s="81">
        <v>0</v>
      </c>
      <c r="M32" s="81">
        <v>37</v>
      </c>
      <c r="N32" s="91">
        <v>6</v>
      </c>
      <c r="O32" s="92">
        <v>0</v>
      </c>
      <c r="P32" s="93">
        <f>N32+O32</f>
        <v>6</v>
      </c>
      <c r="Q32" s="82">
        <f>IFERROR(P32/M32,"-")</f>
        <v>0.16216216216216</v>
      </c>
      <c r="R32" s="81">
        <v>1</v>
      </c>
      <c r="S32" s="81">
        <v>2</v>
      </c>
      <c r="T32" s="82">
        <f>IFERROR(S32/(O32+P32),"-")</f>
        <v>0.33333333333333</v>
      </c>
      <c r="U32" s="182"/>
      <c r="V32" s="84">
        <v>3</v>
      </c>
      <c r="W32" s="82">
        <f>IF(P32=0,"-",V32/P32)</f>
        <v>0.5</v>
      </c>
      <c r="X32" s="186">
        <v>59000</v>
      </c>
      <c r="Y32" s="187">
        <f>IFERROR(X32/P32,"-")</f>
        <v>9833.3333333333</v>
      </c>
      <c r="Z32" s="187">
        <f>IFERROR(X32/V32,"-")</f>
        <v>19666.666666667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1</v>
      </c>
      <c r="BF32" s="113">
        <f>IF(P32=0,"",IF(BE32=0,"",(BE32/P32)))</f>
        <v>0.16666666666667</v>
      </c>
      <c r="BG32" s="112">
        <v>1</v>
      </c>
      <c r="BH32" s="114">
        <f>IFERROR(BG32/BE32,"-")</f>
        <v>1</v>
      </c>
      <c r="BI32" s="115">
        <v>5000</v>
      </c>
      <c r="BJ32" s="116">
        <f>IFERROR(BI32/BE32,"-")</f>
        <v>5000</v>
      </c>
      <c r="BK32" s="117"/>
      <c r="BL32" s="117">
        <v>1</v>
      </c>
      <c r="BM32" s="117"/>
      <c r="BN32" s="119">
        <v>2</v>
      </c>
      <c r="BO32" s="120">
        <f>IF(P32=0,"",IF(BN32=0,"",(BN32/P32)))</f>
        <v>0.33333333333333</v>
      </c>
      <c r="BP32" s="121">
        <v>1</v>
      </c>
      <c r="BQ32" s="122">
        <f>IFERROR(BP32/BN32,"-")</f>
        <v>0.5</v>
      </c>
      <c r="BR32" s="123">
        <v>10000</v>
      </c>
      <c r="BS32" s="124">
        <f>IFERROR(BR32/BN32,"-")</f>
        <v>5000</v>
      </c>
      <c r="BT32" s="125"/>
      <c r="BU32" s="125">
        <v>1</v>
      </c>
      <c r="BV32" s="125"/>
      <c r="BW32" s="126">
        <v>2</v>
      </c>
      <c r="BX32" s="127">
        <f>IF(P32=0,"",IF(BW32=0,"",(BW32/P32)))</f>
        <v>0.33333333333333</v>
      </c>
      <c r="BY32" s="128">
        <v>1</v>
      </c>
      <c r="BZ32" s="129">
        <f>IFERROR(BY32/BW32,"-")</f>
        <v>0.5</v>
      </c>
      <c r="CA32" s="130">
        <v>44000</v>
      </c>
      <c r="CB32" s="131">
        <f>IFERROR(CA32/BW32,"-")</f>
        <v>22000</v>
      </c>
      <c r="CC32" s="132"/>
      <c r="CD32" s="132"/>
      <c r="CE32" s="132">
        <v>1</v>
      </c>
      <c r="CF32" s="133">
        <v>1</v>
      </c>
      <c r="CG32" s="134">
        <f>IF(P32=0,"",IF(CF32=0,"",(CF32/P32)))</f>
        <v>0.16666666666667</v>
      </c>
      <c r="CH32" s="135"/>
      <c r="CI32" s="136">
        <f>IFERROR(CH32/CF32,"-")</f>
        <v>0</v>
      </c>
      <c r="CJ32" s="137"/>
      <c r="CK32" s="138">
        <f>IFERROR(CJ32/CF32,"-")</f>
        <v>0</v>
      </c>
      <c r="CL32" s="139"/>
      <c r="CM32" s="139"/>
      <c r="CN32" s="139"/>
      <c r="CO32" s="140">
        <v>3</v>
      </c>
      <c r="CP32" s="141">
        <v>59000</v>
      </c>
      <c r="CQ32" s="141">
        <v>44000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131</v>
      </c>
      <c r="C33" s="203"/>
      <c r="D33" s="203" t="s">
        <v>107</v>
      </c>
      <c r="E33" s="203" t="s">
        <v>107</v>
      </c>
      <c r="F33" s="203" t="s">
        <v>68</v>
      </c>
      <c r="G33" s="203"/>
      <c r="H33" s="90"/>
      <c r="I33" s="90"/>
      <c r="J33" s="188"/>
      <c r="K33" s="81">
        <v>43</v>
      </c>
      <c r="L33" s="81">
        <v>26</v>
      </c>
      <c r="M33" s="81">
        <v>19</v>
      </c>
      <c r="N33" s="91">
        <v>4</v>
      </c>
      <c r="O33" s="92">
        <v>0</v>
      </c>
      <c r="P33" s="93">
        <f>N33+O33</f>
        <v>4</v>
      </c>
      <c r="Q33" s="82">
        <f>IFERROR(P33/M33,"-")</f>
        <v>0.21052631578947</v>
      </c>
      <c r="R33" s="81">
        <v>0</v>
      </c>
      <c r="S33" s="81">
        <v>1</v>
      </c>
      <c r="T33" s="82">
        <f>IFERROR(S33/(O33+P33),"-")</f>
        <v>0.25</v>
      </c>
      <c r="U33" s="182"/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/>
      <c r="AB33" s="85"/>
      <c r="AC33" s="79"/>
      <c r="AD33" s="94">
        <v>1</v>
      </c>
      <c r="AE33" s="95">
        <f>IF(P33=0,"",IF(AD33=0,"",(AD33/P33)))</f>
        <v>0.25</v>
      </c>
      <c r="AF33" s="94"/>
      <c r="AG33" s="96">
        <f>IFERROR(AF33/AD33,"-")</f>
        <v>0</v>
      </c>
      <c r="AH33" s="97"/>
      <c r="AI33" s="98">
        <f>IFERROR(AH33/AD33,"-")</f>
        <v>0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>
        <v>1</v>
      </c>
      <c r="BF33" s="113">
        <f>IF(P33=0,"",IF(BE33=0,"",(BE33/P33)))</f>
        <v>0.25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/>
      <c r="BO33" s="120">
        <f>IF(P33=0,"",IF(BN33=0,"",(BN33/P33)))</f>
        <v>0</v>
      </c>
      <c r="BP33" s="121"/>
      <c r="BQ33" s="122" t="str">
        <f>IFERROR(BP33/BN33,"-")</f>
        <v>-</v>
      </c>
      <c r="BR33" s="123"/>
      <c r="BS33" s="124" t="str">
        <f>IFERROR(BR33/BN33,"-")</f>
        <v>-</v>
      </c>
      <c r="BT33" s="125"/>
      <c r="BU33" s="125"/>
      <c r="BV33" s="125"/>
      <c r="BW33" s="126">
        <v>2</v>
      </c>
      <c r="BX33" s="127">
        <f>IF(P33=0,"",IF(BW33=0,"",(BW33/P33)))</f>
        <v>0.5</v>
      </c>
      <c r="BY33" s="128"/>
      <c r="BZ33" s="129">
        <f>IFERROR(BY33/BW33,"-")</f>
        <v>0</v>
      </c>
      <c r="CA33" s="130"/>
      <c r="CB33" s="131">
        <f>IFERROR(CA33/BW33,"-")</f>
        <v>0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>
        <f>AB34</f>
        <v>2.8833333333333</v>
      </c>
      <c r="B34" s="203" t="s">
        <v>132</v>
      </c>
      <c r="C34" s="203"/>
      <c r="D34" s="203" t="s">
        <v>133</v>
      </c>
      <c r="E34" s="203" t="s">
        <v>102</v>
      </c>
      <c r="F34" s="203" t="s">
        <v>63</v>
      </c>
      <c r="G34" s="203" t="s">
        <v>134</v>
      </c>
      <c r="H34" s="90" t="s">
        <v>135</v>
      </c>
      <c r="I34" s="90" t="s">
        <v>136</v>
      </c>
      <c r="J34" s="188">
        <v>300000</v>
      </c>
      <c r="K34" s="81">
        <v>9</v>
      </c>
      <c r="L34" s="81">
        <v>0</v>
      </c>
      <c r="M34" s="81">
        <v>42</v>
      </c>
      <c r="N34" s="91">
        <v>3</v>
      </c>
      <c r="O34" s="92">
        <v>0</v>
      </c>
      <c r="P34" s="93">
        <f>N34+O34</f>
        <v>3</v>
      </c>
      <c r="Q34" s="82">
        <f>IFERROR(P34/M34,"-")</f>
        <v>0.071428571428571</v>
      </c>
      <c r="R34" s="81">
        <v>0</v>
      </c>
      <c r="S34" s="81">
        <v>2</v>
      </c>
      <c r="T34" s="82">
        <f>IFERROR(S34/(O34+P34),"-")</f>
        <v>0.66666666666667</v>
      </c>
      <c r="U34" s="182">
        <f>IFERROR(J34/SUM(P34:P47),"-")</f>
        <v>15000</v>
      </c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>
        <f>SUM(X34:X47)-SUM(J34:J47)</f>
        <v>565000</v>
      </c>
      <c r="AB34" s="85">
        <f>SUM(X34:X47)/SUM(J34:J47)</f>
        <v>2.8833333333333</v>
      </c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>
        <v>1</v>
      </c>
      <c r="AN34" s="101">
        <f>IF(P34=0,"",IF(AM34=0,"",(AM34/P34)))</f>
        <v>0.33333333333333</v>
      </c>
      <c r="AO34" s="100"/>
      <c r="AP34" s="102">
        <f>IFERROR(AP34/AM34,"-")</f>
        <v>0</v>
      </c>
      <c r="AQ34" s="103"/>
      <c r="AR34" s="104">
        <f>IFERROR(AQ34/AM34,"-")</f>
        <v>0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1</v>
      </c>
      <c r="BF34" s="113">
        <f>IF(P34=0,"",IF(BE34=0,"",(BE34/P34)))</f>
        <v>0.33333333333333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/>
      <c r="BO34" s="120">
        <f>IF(P34=0,"",IF(BN34=0,"",(BN34/P34)))</f>
        <v>0</v>
      </c>
      <c r="BP34" s="121"/>
      <c r="BQ34" s="122" t="str">
        <f>IFERROR(BP34/BN34,"-")</f>
        <v>-</v>
      </c>
      <c r="BR34" s="123"/>
      <c r="BS34" s="124" t="str">
        <f>IFERROR(BR34/BN34,"-")</f>
        <v>-</v>
      </c>
      <c r="BT34" s="125"/>
      <c r="BU34" s="125"/>
      <c r="BV34" s="125"/>
      <c r="BW34" s="126"/>
      <c r="BX34" s="127">
        <f>IF(P34=0,"",IF(BW34=0,"",(BW34/P34)))</f>
        <v>0</v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>
        <v>1</v>
      </c>
      <c r="CG34" s="134">
        <f>IF(P34=0,"",IF(CF34=0,"",(CF34/P34)))</f>
        <v>0.33333333333333</v>
      </c>
      <c r="CH34" s="135"/>
      <c r="CI34" s="136">
        <f>IFERROR(CH34/CF34,"-")</f>
        <v>0</v>
      </c>
      <c r="CJ34" s="137"/>
      <c r="CK34" s="138">
        <f>IFERROR(CJ34/CF34,"-")</f>
        <v>0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137</v>
      </c>
      <c r="C35" s="203"/>
      <c r="D35" s="203" t="s">
        <v>138</v>
      </c>
      <c r="E35" s="203" t="s">
        <v>139</v>
      </c>
      <c r="F35" s="203" t="s">
        <v>63</v>
      </c>
      <c r="G35" s="203" t="s">
        <v>140</v>
      </c>
      <c r="H35" s="90" t="s">
        <v>135</v>
      </c>
      <c r="I35" s="90" t="s">
        <v>141</v>
      </c>
      <c r="J35" s="188"/>
      <c r="K35" s="81">
        <v>4</v>
      </c>
      <c r="L35" s="81">
        <v>0</v>
      </c>
      <c r="M35" s="81">
        <v>19</v>
      </c>
      <c r="N35" s="91">
        <v>0</v>
      </c>
      <c r="O35" s="92">
        <v>0</v>
      </c>
      <c r="P35" s="93">
        <f>N35+O35</f>
        <v>0</v>
      </c>
      <c r="Q35" s="82">
        <f>IFERROR(P35/M35,"-")</f>
        <v>0</v>
      </c>
      <c r="R35" s="81">
        <v>0</v>
      </c>
      <c r="S35" s="81">
        <v>0</v>
      </c>
      <c r="T35" s="82" t="str">
        <f>IFERROR(S35/(O35+P35),"-")</f>
        <v>-</v>
      </c>
      <c r="U35" s="182"/>
      <c r="V35" s="84">
        <v>0</v>
      </c>
      <c r="W35" s="82" t="str">
        <f>IF(P35=0,"-",V35/P35)</f>
        <v>-</v>
      </c>
      <c r="X35" s="186">
        <v>0</v>
      </c>
      <c r="Y35" s="187" t="str">
        <f>IFERROR(X35/P35,"-")</f>
        <v>-</v>
      </c>
      <c r="Z35" s="187" t="str">
        <f>IFERROR(X35/V35,"-")</f>
        <v>-</v>
      </c>
      <c r="AA35" s="188"/>
      <c r="AB35" s="85"/>
      <c r="AC35" s="79"/>
      <c r="AD35" s="94"/>
      <c r="AE35" s="95" t="str">
        <f>IF(P35=0,"",IF(AD35=0,"",(AD35/P35)))</f>
        <v/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 t="str">
        <f>IF(P35=0,"",IF(AM35=0,"",(AM35/P35)))</f>
        <v/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 t="str">
        <f>IF(P35=0,"",IF(AV35=0,"",(AV35/P35)))</f>
        <v/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 t="str">
        <f>IF(P35=0,"",IF(BE35=0,"",(BE35/P35)))</f>
        <v/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/>
      <c r="BO35" s="120" t="str">
        <f>IF(P35=0,"",IF(BN35=0,"",(BN35/P35)))</f>
        <v/>
      </c>
      <c r="BP35" s="121"/>
      <c r="BQ35" s="122" t="str">
        <f>IFERROR(BP35/BN35,"-")</f>
        <v>-</v>
      </c>
      <c r="BR35" s="123"/>
      <c r="BS35" s="124" t="str">
        <f>IFERROR(BR35/BN35,"-")</f>
        <v>-</v>
      </c>
      <c r="BT35" s="125"/>
      <c r="BU35" s="125"/>
      <c r="BV35" s="125"/>
      <c r="BW35" s="126"/>
      <c r="BX35" s="127" t="str">
        <f>IF(P35=0,"",IF(BW35=0,"",(BW35/P35)))</f>
        <v/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 t="str">
        <f>IF(P35=0,"",IF(CF35=0,"",(CF35/P35)))</f>
        <v/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142</v>
      </c>
      <c r="C36" s="203"/>
      <c r="D36" s="203" t="s">
        <v>143</v>
      </c>
      <c r="E36" s="203" t="s">
        <v>144</v>
      </c>
      <c r="F36" s="203" t="s">
        <v>63</v>
      </c>
      <c r="G36" s="203" t="s">
        <v>145</v>
      </c>
      <c r="H36" s="90" t="s">
        <v>135</v>
      </c>
      <c r="I36" s="204" t="s">
        <v>146</v>
      </c>
      <c r="J36" s="188"/>
      <c r="K36" s="81">
        <v>8</v>
      </c>
      <c r="L36" s="81">
        <v>0</v>
      </c>
      <c r="M36" s="81">
        <v>39</v>
      </c>
      <c r="N36" s="91">
        <v>1</v>
      </c>
      <c r="O36" s="92">
        <v>0</v>
      </c>
      <c r="P36" s="93">
        <f>N36+O36</f>
        <v>1</v>
      </c>
      <c r="Q36" s="82">
        <f>IFERROR(P36/M36,"-")</f>
        <v>0.025641025641026</v>
      </c>
      <c r="R36" s="81">
        <v>0</v>
      </c>
      <c r="S36" s="81">
        <v>0</v>
      </c>
      <c r="T36" s="82">
        <f>IFERROR(S36/(O36+P36),"-")</f>
        <v>0</v>
      </c>
      <c r="U36" s="182"/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1</v>
      </c>
      <c r="BF36" s="113">
        <f>IF(P36=0,"",IF(BE36=0,"",(BE36/P36)))</f>
        <v>1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/>
      <c r="BO36" s="120">
        <f>IF(P36=0,"",IF(BN36=0,"",(BN36/P36)))</f>
        <v>0</v>
      </c>
      <c r="BP36" s="121"/>
      <c r="BQ36" s="122" t="str">
        <f>IFERROR(BP36/BN36,"-")</f>
        <v>-</v>
      </c>
      <c r="BR36" s="123"/>
      <c r="BS36" s="124" t="str">
        <f>IFERROR(BR36/BN36,"-")</f>
        <v>-</v>
      </c>
      <c r="BT36" s="125"/>
      <c r="BU36" s="125"/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147</v>
      </c>
      <c r="C37" s="203"/>
      <c r="D37" s="203" t="s">
        <v>148</v>
      </c>
      <c r="E37" s="203" t="s">
        <v>105</v>
      </c>
      <c r="F37" s="203" t="s">
        <v>63</v>
      </c>
      <c r="G37" s="203" t="s">
        <v>149</v>
      </c>
      <c r="H37" s="90" t="s">
        <v>135</v>
      </c>
      <c r="I37" s="205" t="s">
        <v>74</v>
      </c>
      <c r="J37" s="188"/>
      <c r="K37" s="81">
        <v>5</v>
      </c>
      <c r="L37" s="81">
        <v>0</v>
      </c>
      <c r="M37" s="81">
        <v>34</v>
      </c>
      <c r="N37" s="91">
        <v>2</v>
      </c>
      <c r="O37" s="92">
        <v>0</v>
      </c>
      <c r="P37" s="93">
        <f>N37+O37</f>
        <v>2</v>
      </c>
      <c r="Q37" s="82">
        <f>IFERROR(P37/M37,"-")</f>
        <v>0.058823529411765</v>
      </c>
      <c r="R37" s="81">
        <v>0</v>
      </c>
      <c r="S37" s="81">
        <v>1</v>
      </c>
      <c r="T37" s="82">
        <f>IFERROR(S37/(O37+P37),"-")</f>
        <v>0.5</v>
      </c>
      <c r="U37" s="182"/>
      <c r="V37" s="84">
        <v>0</v>
      </c>
      <c r="W37" s="82">
        <f>IF(P37=0,"-",V37/P37)</f>
        <v>0</v>
      </c>
      <c r="X37" s="186">
        <v>0</v>
      </c>
      <c r="Y37" s="187">
        <f>IFERROR(X37/P37,"-")</f>
        <v>0</v>
      </c>
      <c r="Z37" s="187" t="str">
        <f>IFERROR(X37/V37,"-")</f>
        <v>-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>
        <v>1</v>
      </c>
      <c r="AW37" s="107">
        <f>IF(P37=0,"",IF(AV37=0,"",(AV37/P37)))</f>
        <v>0.5</v>
      </c>
      <c r="AX37" s="106"/>
      <c r="AY37" s="108">
        <f>IFERROR(AX37/AV37,"-")</f>
        <v>0</v>
      </c>
      <c r="AZ37" s="109"/>
      <c r="BA37" s="110">
        <f>IFERROR(AZ37/AV37,"-")</f>
        <v>0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>
        <v>1</v>
      </c>
      <c r="BO37" s="120">
        <f>IF(P37=0,"",IF(BN37=0,"",(BN37/P37)))</f>
        <v>0.5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/>
      <c r="BX37" s="127">
        <f>IF(P37=0,"",IF(BW37=0,"",(BW37/P37)))</f>
        <v>0</v>
      </c>
      <c r="BY37" s="128"/>
      <c r="BZ37" s="129" t="str">
        <f>IFERROR(BY37/BW37,"-")</f>
        <v>-</v>
      </c>
      <c r="CA37" s="130"/>
      <c r="CB37" s="131" t="str">
        <f>IFERROR(CA37/BW37,"-")</f>
        <v>-</v>
      </c>
      <c r="CC37" s="132"/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150</v>
      </c>
      <c r="C38" s="203"/>
      <c r="D38" s="203" t="s">
        <v>133</v>
      </c>
      <c r="E38" s="203" t="s">
        <v>102</v>
      </c>
      <c r="F38" s="203" t="s">
        <v>63</v>
      </c>
      <c r="G38" s="203" t="s">
        <v>151</v>
      </c>
      <c r="H38" s="90" t="s">
        <v>135</v>
      </c>
      <c r="I38" s="90" t="s">
        <v>152</v>
      </c>
      <c r="J38" s="188"/>
      <c r="K38" s="81">
        <v>1</v>
      </c>
      <c r="L38" s="81">
        <v>0</v>
      </c>
      <c r="M38" s="81">
        <v>7</v>
      </c>
      <c r="N38" s="91">
        <v>0</v>
      </c>
      <c r="O38" s="92">
        <v>0</v>
      </c>
      <c r="P38" s="93">
        <f>N38+O38</f>
        <v>0</v>
      </c>
      <c r="Q38" s="82">
        <f>IFERROR(P38/M38,"-")</f>
        <v>0</v>
      </c>
      <c r="R38" s="81">
        <v>0</v>
      </c>
      <c r="S38" s="81">
        <v>0</v>
      </c>
      <c r="T38" s="82" t="str">
        <f>IFERROR(S38/(O38+P38),"-")</f>
        <v>-</v>
      </c>
      <c r="U38" s="182"/>
      <c r="V38" s="84">
        <v>0</v>
      </c>
      <c r="W38" s="82" t="str">
        <f>IF(P38=0,"-",V38/P38)</f>
        <v>-</v>
      </c>
      <c r="X38" s="186">
        <v>0</v>
      </c>
      <c r="Y38" s="187" t="str">
        <f>IFERROR(X38/P38,"-")</f>
        <v>-</v>
      </c>
      <c r="Z38" s="187" t="str">
        <f>IFERROR(X38/V38,"-")</f>
        <v>-</v>
      </c>
      <c r="AA38" s="188"/>
      <c r="AB38" s="85"/>
      <c r="AC38" s="79"/>
      <c r="AD38" s="94"/>
      <c r="AE38" s="95" t="str">
        <f>IF(P38=0,"",IF(AD38=0,"",(AD38/P38)))</f>
        <v/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 t="str">
        <f>IF(P38=0,"",IF(AM38=0,"",(AM38/P38)))</f>
        <v/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 t="str">
        <f>IF(P38=0,"",IF(AV38=0,"",(AV38/P38)))</f>
        <v/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 t="str">
        <f>IF(P38=0,"",IF(BE38=0,"",(BE38/P38)))</f>
        <v/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/>
      <c r="BO38" s="120" t="str">
        <f>IF(P38=0,"",IF(BN38=0,"",(BN38/P38)))</f>
        <v/>
      </c>
      <c r="BP38" s="121"/>
      <c r="BQ38" s="122" t="str">
        <f>IFERROR(BP38/BN38,"-")</f>
        <v>-</v>
      </c>
      <c r="BR38" s="123"/>
      <c r="BS38" s="124" t="str">
        <f>IFERROR(BR38/BN38,"-")</f>
        <v>-</v>
      </c>
      <c r="BT38" s="125"/>
      <c r="BU38" s="125"/>
      <c r="BV38" s="125"/>
      <c r="BW38" s="126"/>
      <c r="BX38" s="127" t="str">
        <f>IF(P38=0,"",IF(BW38=0,"",(BW38/P38)))</f>
        <v/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/>
      <c r="CG38" s="134" t="str">
        <f>IF(P38=0,"",IF(CF38=0,"",(CF38/P38)))</f>
        <v/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153</v>
      </c>
      <c r="C39" s="203"/>
      <c r="D39" s="203" t="s">
        <v>138</v>
      </c>
      <c r="E39" s="203" t="s">
        <v>139</v>
      </c>
      <c r="F39" s="203" t="s">
        <v>63</v>
      </c>
      <c r="G39" s="203" t="s">
        <v>154</v>
      </c>
      <c r="H39" s="90" t="s">
        <v>135</v>
      </c>
      <c r="I39" s="90" t="s">
        <v>155</v>
      </c>
      <c r="J39" s="188"/>
      <c r="K39" s="81">
        <v>1</v>
      </c>
      <c r="L39" s="81">
        <v>0</v>
      </c>
      <c r="M39" s="81">
        <v>7</v>
      </c>
      <c r="N39" s="91">
        <v>1</v>
      </c>
      <c r="O39" s="92">
        <v>0</v>
      </c>
      <c r="P39" s="93">
        <f>N39+O39</f>
        <v>1</v>
      </c>
      <c r="Q39" s="82">
        <f>IFERROR(P39/M39,"-")</f>
        <v>0.14285714285714</v>
      </c>
      <c r="R39" s="81">
        <v>0</v>
      </c>
      <c r="S39" s="81">
        <v>0</v>
      </c>
      <c r="T39" s="82">
        <f>IFERROR(S39/(O39+P39),"-")</f>
        <v>0</v>
      </c>
      <c r="U39" s="182"/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/>
      <c r="BO39" s="120">
        <f>IF(P39=0,"",IF(BN39=0,"",(BN39/P39)))</f>
        <v>0</v>
      </c>
      <c r="BP39" s="121"/>
      <c r="BQ39" s="122" t="str">
        <f>IFERROR(BP39/BN39,"-")</f>
        <v>-</v>
      </c>
      <c r="BR39" s="123"/>
      <c r="BS39" s="124" t="str">
        <f>IFERROR(BR39/BN39,"-")</f>
        <v>-</v>
      </c>
      <c r="BT39" s="125"/>
      <c r="BU39" s="125"/>
      <c r="BV39" s="125"/>
      <c r="BW39" s="126">
        <v>1</v>
      </c>
      <c r="BX39" s="127">
        <f>IF(P39=0,"",IF(BW39=0,"",(BW39/P39)))</f>
        <v>1</v>
      </c>
      <c r="BY39" s="128"/>
      <c r="BZ39" s="129">
        <f>IFERROR(BY39/BW39,"-")</f>
        <v>0</v>
      </c>
      <c r="CA39" s="130"/>
      <c r="CB39" s="131">
        <f>IFERROR(CA39/BW39,"-")</f>
        <v>0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156</v>
      </c>
      <c r="C40" s="203"/>
      <c r="D40" s="203" t="s">
        <v>143</v>
      </c>
      <c r="E40" s="203" t="s">
        <v>144</v>
      </c>
      <c r="F40" s="203" t="s">
        <v>63</v>
      </c>
      <c r="G40" s="203" t="s">
        <v>157</v>
      </c>
      <c r="H40" s="90" t="s">
        <v>135</v>
      </c>
      <c r="I40" s="204" t="s">
        <v>79</v>
      </c>
      <c r="J40" s="188"/>
      <c r="K40" s="81">
        <v>1</v>
      </c>
      <c r="L40" s="81">
        <v>0</v>
      </c>
      <c r="M40" s="81">
        <v>13</v>
      </c>
      <c r="N40" s="91">
        <v>1</v>
      </c>
      <c r="O40" s="92">
        <v>0</v>
      </c>
      <c r="P40" s="93">
        <f>N40+O40</f>
        <v>1</v>
      </c>
      <c r="Q40" s="82">
        <f>IFERROR(P40/M40,"-")</f>
        <v>0.076923076923077</v>
      </c>
      <c r="R40" s="81">
        <v>0</v>
      </c>
      <c r="S40" s="81">
        <v>1</v>
      </c>
      <c r="T40" s="82">
        <f>IFERROR(S40/(O40+P40),"-")</f>
        <v>1</v>
      </c>
      <c r="U40" s="182"/>
      <c r="V40" s="84">
        <v>0</v>
      </c>
      <c r="W40" s="82">
        <f>IF(P40=0,"-",V40/P40)</f>
        <v>0</v>
      </c>
      <c r="X40" s="186">
        <v>0</v>
      </c>
      <c r="Y40" s="187">
        <f>IFERROR(X40/P40,"-")</f>
        <v>0</v>
      </c>
      <c r="Z40" s="187" t="str">
        <f>IFERROR(X40/V40,"-")</f>
        <v>-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>
        <v>1</v>
      </c>
      <c r="AW40" s="107">
        <f>IF(P40=0,"",IF(AV40=0,"",(AV40/P40)))</f>
        <v>1</v>
      </c>
      <c r="AX40" s="106"/>
      <c r="AY40" s="108">
        <f>IFERROR(AX40/AV40,"-")</f>
        <v>0</v>
      </c>
      <c r="AZ40" s="109"/>
      <c r="BA40" s="110">
        <f>IFERROR(AZ40/AV40,"-")</f>
        <v>0</v>
      </c>
      <c r="BB40" s="111"/>
      <c r="BC40" s="111"/>
      <c r="BD40" s="111"/>
      <c r="BE40" s="112"/>
      <c r="BF40" s="113">
        <f>IF(P40=0,"",IF(BE40=0,"",(BE40/P40)))</f>
        <v>0</v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/>
      <c r="BO40" s="120">
        <f>IF(P40=0,"",IF(BN40=0,"",(BN40/P40)))</f>
        <v>0</v>
      </c>
      <c r="BP40" s="121"/>
      <c r="BQ40" s="122" t="str">
        <f>IFERROR(BP40/BN40,"-")</f>
        <v>-</v>
      </c>
      <c r="BR40" s="123"/>
      <c r="BS40" s="124" t="str">
        <f>IFERROR(BR40/BN40,"-")</f>
        <v>-</v>
      </c>
      <c r="BT40" s="125"/>
      <c r="BU40" s="125"/>
      <c r="BV40" s="125"/>
      <c r="BW40" s="126"/>
      <c r="BX40" s="127">
        <f>IF(P40=0,"",IF(BW40=0,"",(BW40/P40)))</f>
        <v>0</v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158</v>
      </c>
      <c r="C41" s="203"/>
      <c r="D41" s="203" t="s">
        <v>148</v>
      </c>
      <c r="E41" s="203" t="s">
        <v>105</v>
      </c>
      <c r="F41" s="203" t="s">
        <v>63</v>
      </c>
      <c r="G41" s="203" t="s">
        <v>159</v>
      </c>
      <c r="H41" s="90" t="s">
        <v>135</v>
      </c>
      <c r="I41" s="205" t="s">
        <v>160</v>
      </c>
      <c r="J41" s="188"/>
      <c r="K41" s="81">
        <v>0</v>
      </c>
      <c r="L41" s="81">
        <v>0</v>
      </c>
      <c r="M41" s="81">
        <v>22</v>
      </c>
      <c r="N41" s="91">
        <v>0</v>
      </c>
      <c r="O41" s="92">
        <v>0</v>
      </c>
      <c r="P41" s="93">
        <f>N41+O41</f>
        <v>0</v>
      </c>
      <c r="Q41" s="82">
        <f>IFERROR(P41/M41,"-")</f>
        <v>0</v>
      </c>
      <c r="R41" s="81">
        <v>0</v>
      </c>
      <c r="S41" s="81">
        <v>0</v>
      </c>
      <c r="T41" s="82" t="str">
        <f>IFERROR(S41/(O41+P41),"-")</f>
        <v>-</v>
      </c>
      <c r="U41" s="182"/>
      <c r="V41" s="84">
        <v>0</v>
      </c>
      <c r="W41" s="82" t="str">
        <f>IF(P41=0,"-",V41/P41)</f>
        <v>-</v>
      </c>
      <c r="X41" s="186">
        <v>0</v>
      </c>
      <c r="Y41" s="187" t="str">
        <f>IFERROR(X41/P41,"-")</f>
        <v>-</v>
      </c>
      <c r="Z41" s="187" t="str">
        <f>IFERROR(X41/V41,"-")</f>
        <v>-</v>
      </c>
      <c r="AA41" s="188"/>
      <c r="AB41" s="85"/>
      <c r="AC41" s="79"/>
      <c r="AD41" s="94"/>
      <c r="AE41" s="95" t="str">
        <f>IF(P41=0,"",IF(AD41=0,"",(AD41/P41)))</f>
        <v/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 t="str">
        <f>IF(P41=0,"",IF(AM41=0,"",(AM41/P41)))</f>
        <v/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 t="str">
        <f>IF(P41=0,"",IF(AV41=0,"",(AV41/P41)))</f>
        <v/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 t="str">
        <f>IF(P41=0,"",IF(BE41=0,"",(BE41/P41)))</f>
        <v/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/>
      <c r="BO41" s="120" t="str">
        <f>IF(P41=0,"",IF(BN41=0,"",(BN41/P41)))</f>
        <v/>
      </c>
      <c r="BP41" s="121"/>
      <c r="BQ41" s="122" t="str">
        <f>IFERROR(BP41/BN41,"-")</f>
        <v>-</v>
      </c>
      <c r="BR41" s="123"/>
      <c r="BS41" s="124" t="str">
        <f>IFERROR(BR41/BN41,"-")</f>
        <v>-</v>
      </c>
      <c r="BT41" s="125"/>
      <c r="BU41" s="125"/>
      <c r="BV41" s="125"/>
      <c r="BW41" s="126"/>
      <c r="BX41" s="127" t="str">
        <f>IF(P41=0,"",IF(BW41=0,"",(BW41/P41)))</f>
        <v/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/>
      <c r="CG41" s="134" t="str">
        <f>IF(P41=0,"",IF(CF41=0,"",(CF41/P41)))</f>
        <v/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161</v>
      </c>
      <c r="C42" s="203"/>
      <c r="D42" s="203" t="s">
        <v>133</v>
      </c>
      <c r="E42" s="203" t="s">
        <v>102</v>
      </c>
      <c r="F42" s="203" t="s">
        <v>63</v>
      </c>
      <c r="G42" s="203" t="s">
        <v>162</v>
      </c>
      <c r="H42" s="90" t="s">
        <v>135</v>
      </c>
      <c r="I42" s="90"/>
      <c r="J42" s="188"/>
      <c r="K42" s="81">
        <v>1</v>
      </c>
      <c r="L42" s="81">
        <v>0</v>
      </c>
      <c r="M42" s="81">
        <v>13</v>
      </c>
      <c r="N42" s="91">
        <v>1</v>
      </c>
      <c r="O42" s="92">
        <v>0</v>
      </c>
      <c r="P42" s="93">
        <f>N42+O42</f>
        <v>1</v>
      </c>
      <c r="Q42" s="82">
        <f>IFERROR(P42/M42,"-")</f>
        <v>0.076923076923077</v>
      </c>
      <c r="R42" s="81">
        <v>0</v>
      </c>
      <c r="S42" s="81">
        <v>0</v>
      </c>
      <c r="T42" s="82">
        <f>IFERROR(S42/(O42+P42),"-")</f>
        <v>0</v>
      </c>
      <c r="U42" s="182"/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>
        <v>1</v>
      </c>
      <c r="BO42" s="120">
        <f>IF(P42=0,"",IF(BN42=0,"",(BN42/P42)))</f>
        <v>1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/>
      <c r="BX42" s="127">
        <f>IF(P42=0,"",IF(BW42=0,"",(BW42/P42)))</f>
        <v>0</v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163</v>
      </c>
      <c r="C43" s="203"/>
      <c r="D43" s="203" t="s">
        <v>138</v>
      </c>
      <c r="E43" s="203" t="s">
        <v>139</v>
      </c>
      <c r="F43" s="203" t="s">
        <v>63</v>
      </c>
      <c r="G43" s="203" t="s">
        <v>164</v>
      </c>
      <c r="H43" s="90" t="s">
        <v>135</v>
      </c>
      <c r="I43" s="90"/>
      <c r="J43" s="188"/>
      <c r="K43" s="81">
        <v>1</v>
      </c>
      <c r="L43" s="81">
        <v>0</v>
      </c>
      <c r="M43" s="81">
        <v>8</v>
      </c>
      <c r="N43" s="91">
        <v>0</v>
      </c>
      <c r="O43" s="92">
        <v>0</v>
      </c>
      <c r="P43" s="93">
        <f>N43+O43</f>
        <v>0</v>
      </c>
      <c r="Q43" s="82">
        <f>IFERROR(P43/M43,"-")</f>
        <v>0</v>
      </c>
      <c r="R43" s="81">
        <v>0</v>
      </c>
      <c r="S43" s="81">
        <v>0</v>
      </c>
      <c r="T43" s="82" t="str">
        <f>IFERROR(S43/(O43+P43),"-")</f>
        <v>-</v>
      </c>
      <c r="U43" s="182"/>
      <c r="V43" s="84">
        <v>0</v>
      </c>
      <c r="W43" s="82" t="str">
        <f>IF(P43=0,"-",V43/P43)</f>
        <v>-</v>
      </c>
      <c r="X43" s="186">
        <v>0</v>
      </c>
      <c r="Y43" s="187" t="str">
        <f>IFERROR(X43/P43,"-")</f>
        <v>-</v>
      </c>
      <c r="Z43" s="187" t="str">
        <f>IFERROR(X43/V43,"-")</f>
        <v>-</v>
      </c>
      <c r="AA43" s="188"/>
      <c r="AB43" s="85"/>
      <c r="AC43" s="79"/>
      <c r="AD43" s="94"/>
      <c r="AE43" s="95" t="str">
        <f>IF(P43=0,"",IF(AD43=0,"",(AD43/P43)))</f>
        <v/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 t="str">
        <f>IF(P43=0,"",IF(AM43=0,"",(AM43/P43)))</f>
        <v/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 t="str">
        <f>IF(P43=0,"",IF(AV43=0,"",(AV43/P43)))</f>
        <v/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 t="str">
        <f>IF(P43=0,"",IF(BE43=0,"",(BE43/P43)))</f>
        <v/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/>
      <c r="BO43" s="120" t="str">
        <f>IF(P43=0,"",IF(BN43=0,"",(BN43/P43)))</f>
        <v/>
      </c>
      <c r="BP43" s="121"/>
      <c r="BQ43" s="122" t="str">
        <f>IFERROR(BP43/BN43,"-")</f>
        <v>-</v>
      </c>
      <c r="BR43" s="123"/>
      <c r="BS43" s="124" t="str">
        <f>IFERROR(BR43/BN43,"-")</f>
        <v>-</v>
      </c>
      <c r="BT43" s="125"/>
      <c r="BU43" s="125"/>
      <c r="BV43" s="125"/>
      <c r="BW43" s="126"/>
      <c r="BX43" s="127" t="str">
        <f>IF(P43=0,"",IF(BW43=0,"",(BW43/P43)))</f>
        <v/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/>
      <c r="CG43" s="134" t="str">
        <f>IF(P43=0,"",IF(CF43=0,"",(CF43/P43)))</f>
        <v/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165</v>
      </c>
      <c r="C44" s="203"/>
      <c r="D44" s="203" t="s">
        <v>143</v>
      </c>
      <c r="E44" s="203" t="s">
        <v>144</v>
      </c>
      <c r="F44" s="203" t="s">
        <v>63</v>
      </c>
      <c r="G44" s="203" t="s">
        <v>166</v>
      </c>
      <c r="H44" s="90" t="s">
        <v>135</v>
      </c>
      <c r="I44" s="90"/>
      <c r="J44" s="188"/>
      <c r="K44" s="81">
        <v>5</v>
      </c>
      <c r="L44" s="81">
        <v>0</v>
      </c>
      <c r="M44" s="81">
        <v>21</v>
      </c>
      <c r="N44" s="91">
        <v>2</v>
      </c>
      <c r="O44" s="92">
        <v>0</v>
      </c>
      <c r="P44" s="93">
        <f>N44+O44</f>
        <v>2</v>
      </c>
      <c r="Q44" s="82">
        <f>IFERROR(P44/M44,"-")</f>
        <v>0.095238095238095</v>
      </c>
      <c r="R44" s="81">
        <v>0</v>
      </c>
      <c r="S44" s="81">
        <v>0</v>
      </c>
      <c r="T44" s="82">
        <f>IFERROR(S44/(O44+P44),"-")</f>
        <v>0</v>
      </c>
      <c r="U44" s="182"/>
      <c r="V44" s="84">
        <v>1</v>
      </c>
      <c r="W44" s="82">
        <f>IF(P44=0,"-",V44/P44)</f>
        <v>0.5</v>
      </c>
      <c r="X44" s="186">
        <v>2000</v>
      </c>
      <c r="Y44" s="187">
        <f>IFERROR(X44/P44,"-")</f>
        <v>1000</v>
      </c>
      <c r="Z44" s="187">
        <f>IFERROR(X44/V44,"-")</f>
        <v>2000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>
        <v>1</v>
      </c>
      <c r="BF44" s="113">
        <f>IF(P44=0,"",IF(BE44=0,"",(BE44/P44)))</f>
        <v>0.5</v>
      </c>
      <c r="BG44" s="112">
        <v>1</v>
      </c>
      <c r="BH44" s="114">
        <f>IFERROR(BG44/BE44,"-")</f>
        <v>1</v>
      </c>
      <c r="BI44" s="115">
        <v>2000</v>
      </c>
      <c r="BJ44" s="116">
        <f>IFERROR(BI44/BE44,"-")</f>
        <v>2000</v>
      </c>
      <c r="BK44" s="117">
        <v>1</v>
      </c>
      <c r="BL44" s="117"/>
      <c r="BM44" s="117"/>
      <c r="BN44" s="119">
        <v>1</v>
      </c>
      <c r="BO44" s="120">
        <f>IF(P44=0,"",IF(BN44=0,"",(BN44/P44)))</f>
        <v>0.5</v>
      </c>
      <c r="BP44" s="121"/>
      <c r="BQ44" s="122">
        <f>IFERROR(BP44/BN44,"-")</f>
        <v>0</v>
      </c>
      <c r="BR44" s="123"/>
      <c r="BS44" s="124">
        <f>IFERROR(BR44/BN44,"-")</f>
        <v>0</v>
      </c>
      <c r="BT44" s="125"/>
      <c r="BU44" s="125"/>
      <c r="BV44" s="125"/>
      <c r="BW44" s="126"/>
      <c r="BX44" s="127">
        <f>IF(P44=0,"",IF(BW44=0,"",(BW44/P44)))</f>
        <v>0</v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1</v>
      </c>
      <c r="CP44" s="141">
        <v>2000</v>
      </c>
      <c r="CQ44" s="141">
        <v>2000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167</v>
      </c>
      <c r="C45" s="203"/>
      <c r="D45" s="203" t="s">
        <v>148</v>
      </c>
      <c r="E45" s="203" t="s">
        <v>105</v>
      </c>
      <c r="F45" s="203" t="s">
        <v>63</v>
      </c>
      <c r="G45" s="203" t="s">
        <v>168</v>
      </c>
      <c r="H45" s="90" t="s">
        <v>135</v>
      </c>
      <c r="I45" s="90"/>
      <c r="J45" s="188"/>
      <c r="K45" s="81">
        <v>1</v>
      </c>
      <c r="L45" s="81">
        <v>0</v>
      </c>
      <c r="M45" s="81">
        <v>14</v>
      </c>
      <c r="N45" s="91">
        <v>1</v>
      </c>
      <c r="O45" s="92">
        <v>0</v>
      </c>
      <c r="P45" s="93">
        <f>N45+O45</f>
        <v>1</v>
      </c>
      <c r="Q45" s="82">
        <f>IFERROR(P45/M45,"-")</f>
        <v>0.071428571428571</v>
      </c>
      <c r="R45" s="81">
        <v>1</v>
      </c>
      <c r="S45" s="81">
        <v>0</v>
      </c>
      <c r="T45" s="82">
        <f>IFERROR(S45/(O45+P45),"-")</f>
        <v>0</v>
      </c>
      <c r="U45" s="182"/>
      <c r="V45" s="84">
        <v>0</v>
      </c>
      <c r="W45" s="82">
        <f>IF(P45=0,"-",V45/P45)</f>
        <v>0</v>
      </c>
      <c r="X45" s="186">
        <v>0</v>
      </c>
      <c r="Y45" s="187">
        <f>IFERROR(X45/P45,"-")</f>
        <v>0</v>
      </c>
      <c r="Z45" s="187" t="str">
        <f>IFERROR(X45/V45,"-")</f>
        <v>-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>
        <f>IF(P45=0,"",IF(BE45=0,"",(BE45/P45)))</f>
        <v>0</v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>
        <v>1</v>
      </c>
      <c r="BO45" s="120">
        <f>IF(P45=0,"",IF(BN45=0,"",(BN45/P45)))</f>
        <v>1</v>
      </c>
      <c r="BP45" s="121"/>
      <c r="BQ45" s="122">
        <f>IFERROR(BP45/BN45,"-")</f>
        <v>0</v>
      </c>
      <c r="BR45" s="123"/>
      <c r="BS45" s="124">
        <f>IFERROR(BR45/BN45,"-")</f>
        <v>0</v>
      </c>
      <c r="BT45" s="125"/>
      <c r="BU45" s="125"/>
      <c r="BV45" s="125"/>
      <c r="BW45" s="126"/>
      <c r="BX45" s="127">
        <f>IF(P45=0,"",IF(BW45=0,"",(BW45/P45)))</f>
        <v>0</v>
      </c>
      <c r="BY45" s="128"/>
      <c r="BZ45" s="129" t="str">
        <f>IFERROR(BY45/BW45,"-")</f>
        <v>-</v>
      </c>
      <c r="CA45" s="130"/>
      <c r="CB45" s="131" t="str">
        <f>IFERROR(CA45/BW45,"-")</f>
        <v>-</v>
      </c>
      <c r="CC45" s="132"/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169</v>
      </c>
      <c r="C46" s="203"/>
      <c r="D46" s="203" t="s">
        <v>133</v>
      </c>
      <c r="E46" s="203" t="s">
        <v>102</v>
      </c>
      <c r="F46" s="203" t="s">
        <v>63</v>
      </c>
      <c r="G46" s="203" t="s">
        <v>170</v>
      </c>
      <c r="H46" s="90" t="s">
        <v>135</v>
      </c>
      <c r="I46" s="90"/>
      <c r="J46" s="188"/>
      <c r="K46" s="81">
        <v>3</v>
      </c>
      <c r="L46" s="81">
        <v>0</v>
      </c>
      <c r="M46" s="81">
        <v>10</v>
      </c>
      <c r="N46" s="91">
        <v>0</v>
      </c>
      <c r="O46" s="92">
        <v>0</v>
      </c>
      <c r="P46" s="93">
        <f>N46+O46</f>
        <v>0</v>
      </c>
      <c r="Q46" s="82">
        <f>IFERROR(P46/M46,"-")</f>
        <v>0</v>
      </c>
      <c r="R46" s="81">
        <v>0</v>
      </c>
      <c r="S46" s="81">
        <v>0</v>
      </c>
      <c r="T46" s="82" t="str">
        <f>IFERROR(S46/(O46+P46),"-")</f>
        <v>-</v>
      </c>
      <c r="U46" s="182"/>
      <c r="V46" s="84">
        <v>0</v>
      </c>
      <c r="W46" s="82" t="str">
        <f>IF(P46=0,"-",V46/P46)</f>
        <v>-</v>
      </c>
      <c r="X46" s="186">
        <v>0</v>
      </c>
      <c r="Y46" s="187" t="str">
        <f>IFERROR(X46/P46,"-")</f>
        <v>-</v>
      </c>
      <c r="Z46" s="187" t="str">
        <f>IFERROR(X46/V46,"-")</f>
        <v>-</v>
      </c>
      <c r="AA46" s="188"/>
      <c r="AB46" s="85"/>
      <c r="AC46" s="79"/>
      <c r="AD46" s="94"/>
      <c r="AE46" s="95" t="str">
        <f>IF(P46=0,"",IF(AD46=0,"",(AD46/P46)))</f>
        <v/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 t="str">
        <f>IF(P46=0,"",IF(AM46=0,"",(AM46/P46)))</f>
        <v/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 t="str">
        <f>IF(P46=0,"",IF(AV46=0,"",(AV46/P46)))</f>
        <v/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 t="str">
        <f>IF(P46=0,"",IF(BE46=0,"",(BE46/P46)))</f>
        <v/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/>
      <c r="BO46" s="120" t="str">
        <f>IF(P46=0,"",IF(BN46=0,"",(BN46/P46)))</f>
        <v/>
      </c>
      <c r="BP46" s="121"/>
      <c r="BQ46" s="122" t="str">
        <f>IFERROR(BP46/BN46,"-")</f>
        <v>-</v>
      </c>
      <c r="BR46" s="123"/>
      <c r="BS46" s="124" t="str">
        <f>IFERROR(BR46/BN46,"-")</f>
        <v>-</v>
      </c>
      <c r="BT46" s="125"/>
      <c r="BU46" s="125"/>
      <c r="BV46" s="125"/>
      <c r="BW46" s="126"/>
      <c r="BX46" s="127" t="str">
        <f>IF(P46=0,"",IF(BW46=0,"",(BW46/P46)))</f>
        <v/>
      </c>
      <c r="BY46" s="128"/>
      <c r="BZ46" s="129" t="str">
        <f>IFERROR(BY46/BW46,"-")</f>
        <v>-</v>
      </c>
      <c r="CA46" s="130"/>
      <c r="CB46" s="131" t="str">
        <f>IFERROR(CA46/BW46,"-")</f>
        <v>-</v>
      </c>
      <c r="CC46" s="132"/>
      <c r="CD46" s="132"/>
      <c r="CE46" s="132"/>
      <c r="CF46" s="133"/>
      <c r="CG46" s="134" t="str">
        <f>IF(P46=0,"",IF(CF46=0,"",(CF46/P46)))</f>
        <v/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171</v>
      </c>
      <c r="C47" s="203"/>
      <c r="D47" s="203" t="s">
        <v>107</v>
      </c>
      <c r="E47" s="203" t="s">
        <v>107</v>
      </c>
      <c r="F47" s="203" t="s">
        <v>68</v>
      </c>
      <c r="G47" s="203" t="s">
        <v>172</v>
      </c>
      <c r="H47" s="90"/>
      <c r="I47" s="90"/>
      <c r="J47" s="188"/>
      <c r="K47" s="81">
        <v>97</v>
      </c>
      <c r="L47" s="81">
        <v>44</v>
      </c>
      <c r="M47" s="81">
        <v>15</v>
      </c>
      <c r="N47" s="91">
        <v>8</v>
      </c>
      <c r="O47" s="92">
        <v>0</v>
      </c>
      <c r="P47" s="93">
        <f>N47+O47</f>
        <v>8</v>
      </c>
      <c r="Q47" s="82">
        <f>IFERROR(P47/M47,"-")</f>
        <v>0.53333333333333</v>
      </c>
      <c r="R47" s="81">
        <v>1</v>
      </c>
      <c r="S47" s="81">
        <v>4</v>
      </c>
      <c r="T47" s="82">
        <f>IFERROR(S47/(O47+P47),"-")</f>
        <v>0.5</v>
      </c>
      <c r="U47" s="182"/>
      <c r="V47" s="84">
        <v>2</v>
      </c>
      <c r="W47" s="82">
        <f>IF(P47=0,"-",V47/P47)</f>
        <v>0.25</v>
      </c>
      <c r="X47" s="186">
        <v>863000</v>
      </c>
      <c r="Y47" s="187">
        <f>IFERROR(X47/P47,"-")</f>
        <v>107875</v>
      </c>
      <c r="Z47" s="187">
        <f>IFERROR(X47/V47,"-")</f>
        <v>431500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>
        <v>1</v>
      </c>
      <c r="AN47" s="101">
        <f>IF(P47=0,"",IF(AM47=0,"",(AM47/P47)))</f>
        <v>0.125</v>
      </c>
      <c r="AO47" s="100"/>
      <c r="AP47" s="102">
        <f>IFERROR(AP47/AM47,"-")</f>
        <v>0</v>
      </c>
      <c r="AQ47" s="103"/>
      <c r="AR47" s="104">
        <f>IFERROR(AQ47/AM47,"-")</f>
        <v>0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>
        <f>IF(P47=0,"",IF(BE47=0,"",(BE47/P47)))</f>
        <v>0</v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>
        <v>1</v>
      </c>
      <c r="BO47" s="120">
        <f>IF(P47=0,"",IF(BN47=0,"",(BN47/P47)))</f>
        <v>0.125</v>
      </c>
      <c r="BP47" s="121">
        <v>1</v>
      </c>
      <c r="BQ47" s="122">
        <f>IFERROR(BP47/BN47,"-")</f>
        <v>1</v>
      </c>
      <c r="BR47" s="123">
        <v>3000</v>
      </c>
      <c r="BS47" s="124">
        <f>IFERROR(BR47/BN47,"-")</f>
        <v>3000</v>
      </c>
      <c r="BT47" s="125">
        <v>1</v>
      </c>
      <c r="BU47" s="125"/>
      <c r="BV47" s="125"/>
      <c r="BW47" s="126">
        <v>5</v>
      </c>
      <c r="BX47" s="127">
        <f>IF(P47=0,"",IF(BW47=0,"",(BW47/P47)))</f>
        <v>0.625</v>
      </c>
      <c r="BY47" s="128">
        <v>2</v>
      </c>
      <c r="BZ47" s="129">
        <f>IFERROR(BY47/BW47,"-")</f>
        <v>0.4</v>
      </c>
      <c r="CA47" s="130">
        <v>865000</v>
      </c>
      <c r="CB47" s="131">
        <f>IFERROR(CA47/BW47,"-")</f>
        <v>173000</v>
      </c>
      <c r="CC47" s="132">
        <v>1</v>
      </c>
      <c r="CD47" s="132"/>
      <c r="CE47" s="132">
        <v>1</v>
      </c>
      <c r="CF47" s="133">
        <v>1</v>
      </c>
      <c r="CG47" s="134">
        <f>IF(P47=0,"",IF(CF47=0,"",(CF47/P47)))</f>
        <v>0.125</v>
      </c>
      <c r="CH47" s="135"/>
      <c r="CI47" s="136">
        <f>IFERROR(CH47/CF47,"-")</f>
        <v>0</v>
      </c>
      <c r="CJ47" s="137"/>
      <c r="CK47" s="138">
        <f>IFERROR(CJ47/CF47,"-")</f>
        <v>0</v>
      </c>
      <c r="CL47" s="139"/>
      <c r="CM47" s="139"/>
      <c r="CN47" s="139"/>
      <c r="CO47" s="140">
        <v>2</v>
      </c>
      <c r="CP47" s="141">
        <v>863000</v>
      </c>
      <c r="CQ47" s="141">
        <v>860000</v>
      </c>
      <c r="CR47" s="141"/>
      <c r="CS47" s="142" t="str">
        <f>IF(AND(CQ47=0,CR47=0),"",IF(AND(CQ47&lt;=100000,CR47&lt;=100000),"",IF(CQ47/CP47&gt;0.7,"男高",IF(CR47/CP47&gt;0.7,"女高",""))))</f>
        <v>男高</v>
      </c>
    </row>
    <row r="48" spans="1:98">
      <c r="A48" s="80">
        <f>AB48</f>
        <v>1.0416666666667</v>
      </c>
      <c r="B48" s="203" t="s">
        <v>173</v>
      </c>
      <c r="C48" s="203"/>
      <c r="D48" s="203" t="s">
        <v>96</v>
      </c>
      <c r="E48" s="203" t="s">
        <v>62</v>
      </c>
      <c r="F48" s="203" t="s">
        <v>63</v>
      </c>
      <c r="G48" s="203" t="s">
        <v>174</v>
      </c>
      <c r="H48" s="90" t="s">
        <v>73</v>
      </c>
      <c r="I48" s="90" t="s">
        <v>155</v>
      </c>
      <c r="J48" s="188">
        <v>120000</v>
      </c>
      <c r="K48" s="81">
        <v>4</v>
      </c>
      <c r="L48" s="81">
        <v>0</v>
      </c>
      <c r="M48" s="81">
        <v>33</v>
      </c>
      <c r="N48" s="91">
        <v>1</v>
      </c>
      <c r="O48" s="92">
        <v>0</v>
      </c>
      <c r="P48" s="93">
        <f>N48+O48</f>
        <v>1</v>
      </c>
      <c r="Q48" s="82">
        <f>IFERROR(P48/M48,"-")</f>
        <v>0.03030303030303</v>
      </c>
      <c r="R48" s="81">
        <v>0</v>
      </c>
      <c r="S48" s="81">
        <v>0</v>
      </c>
      <c r="T48" s="82">
        <f>IFERROR(S48/(O48+P48),"-")</f>
        <v>0</v>
      </c>
      <c r="U48" s="182">
        <f>IFERROR(J48/SUM(P48:P49),"-")</f>
        <v>20000</v>
      </c>
      <c r="V48" s="84">
        <v>1</v>
      </c>
      <c r="W48" s="82">
        <f>IF(P48=0,"-",V48/P48)</f>
        <v>1</v>
      </c>
      <c r="X48" s="186">
        <v>2000</v>
      </c>
      <c r="Y48" s="187">
        <f>IFERROR(X48/P48,"-")</f>
        <v>2000</v>
      </c>
      <c r="Z48" s="187">
        <f>IFERROR(X48/V48,"-")</f>
        <v>2000</v>
      </c>
      <c r="AA48" s="188">
        <f>SUM(X48:X49)-SUM(J48:J49)</f>
        <v>5000</v>
      </c>
      <c r="AB48" s="85">
        <f>SUM(X48:X49)/SUM(J48:J49)</f>
        <v>1.0416666666667</v>
      </c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>
        <f>IF(P48=0,"",IF(BE48=0,"",(BE48/P48)))</f>
        <v>0</v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/>
      <c r="BO48" s="120">
        <f>IF(P48=0,"",IF(BN48=0,"",(BN48/P48)))</f>
        <v>0</v>
      </c>
      <c r="BP48" s="121"/>
      <c r="BQ48" s="122" t="str">
        <f>IFERROR(BP48/BN48,"-")</f>
        <v>-</v>
      </c>
      <c r="BR48" s="123"/>
      <c r="BS48" s="124" t="str">
        <f>IFERROR(BR48/BN48,"-")</f>
        <v>-</v>
      </c>
      <c r="BT48" s="125"/>
      <c r="BU48" s="125"/>
      <c r="BV48" s="125"/>
      <c r="BW48" s="126">
        <v>1</v>
      </c>
      <c r="BX48" s="127">
        <f>IF(P48=0,"",IF(BW48=0,"",(BW48/P48)))</f>
        <v>1</v>
      </c>
      <c r="BY48" s="128">
        <v>1</v>
      </c>
      <c r="BZ48" s="129">
        <f>IFERROR(BY48/BW48,"-")</f>
        <v>1</v>
      </c>
      <c r="CA48" s="130">
        <v>2000</v>
      </c>
      <c r="CB48" s="131">
        <f>IFERROR(CA48/BW48,"-")</f>
        <v>2000</v>
      </c>
      <c r="CC48" s="132">
        <v>1</v>
      </c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1</v>
      </c>
      <c r="CP48" s="141">
        <v>2000</v>
      </c>
      <c r="CQ48" s="141">
        <v>2000</v>
      </c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175</v>
      </c>
      <c r="C49" s="203"/>
      <c r="D49" s="203" t="s">
        <v>96</v>
      </c>
      <c r="E49" s="203" t="s">
        <v>62</v>
      </c>
      <c r="F49" s="203" t="s">
        <v>68</v>
      </c>
      <c r="G49" s="203"/>
      <c r="H49" s="90"/>
      <c r="I49" s="90"/>
      <c r="J49" s="188"/>
      <c r="K49" s="81">
        <v>23</v>
      </c>
      <c r="L49" s="81">
        <v>22</v>
      </c>
      <c r="M49" s="81">
        <v>6</v>
      </c>
      <c r="N49" s="91">
        <v>5</v>
      </c>
      <c r="O49" s="92">
        <v>0</v>
      </c>
      <c r="P49" s="93">
        <f>N49+O49</f>
        <v>5</v>
      </c>
      <c r="Q49" s="82">
        <f>IFERROR(P49/M49,"-")</f>
        <v>0.83333333333333</v>
      </c>
      <c r="R49" s="81">
        <v>0</v>
      </c>
      <c r="S49" s="81">
        <v>3</v>
      </c>
      <c r="T49" s="82">
        <f>IFERROR(S49/(O49+P49),"-")</f>
        <v>0.6</v>
      </c>
      <c r="U49" s="182"/>
      <c r="V49" s="84">
        <v>1</v>
      </c>
      <c r="W49" s="82">
        <f>IF(P49=0,"-",V49/P49)</f>
        <v>0.2</v>
      </c>
      <c r="X49" s="186">
        <v>123000</v>
      </c>
      <c r="Y49" s="187">
        <f>IFERROR(X49/P49,"-")</f>
        <v>24600</v>
      </c>
      <c r="Z49" s="187">
        <f>IFERROR(X49/V49,"-")</f>
        <v>123000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>
        <v>1</v>
      </c>
      <c r="BF49" s="113">
        <f>IF(P49=0,"",IF(BE49=0,"",(BE49/P49)))</f>
        <v>0.2</v>
      </c>
      <c r="BG49" s="112"/>
      <c r="BH49" s="114">
        <f>IFERROR(BG49/BE49,"-")</f>
        <v>0</v>
      </c>
      <c r="BI49" s="115"/>
      <c r="BJ49" s="116">
        <f>IFERROR(BI49/BE49,"-")</f>
        <v>0</v>
      </c>
      <c r="BK49" s="117"/>
      <c r="BL49" s="117"/>
      <c r="BM49" s="117"/>
      <c r="BN49" s="119">
        <v>1</v>
      </c>
      <c r="BO49" s="120">
        <f>IF(P49=0,"",IF(BN49=0,"",(BN49/P49)))</f>
        <v>0.2</v>
      </c>
      <c r="BP49" s="121"/>
      <c r="BQ49" s="122">
        <f>IFERROR(BP49/BN49,"-")</f>
        <v>0</v>
      </c>
      <c r="BR49" s="123"/>
      <c r="BS49" s="124">
        <f>IFERROR(BR49/BN49,"-")</f>
        <v>0</v>
      </c>
      <c r="BT49" s="125"/>
      <c r="BU49" s="125"/>
      <c r="BV49" s="125"/>
      <c r="BW49" s="126">
        <v>2</v>
      </c>
      <c r="BX49" s="127">
        <f>IF(P49=0,"",IF(BW49=0,"",(BW49/P49)))</f>
        <v>0.4</v>
      </c>
      <c r="BY49" s="128">
        <v>1</v>
      </c>
      <c r="BZ49" s="129">
        <f>IFERROR(BY49/BW49,"-")</f>
        <v>0.5</v>
      </c>
      <c r="CA49" s="130">
        <v>123000</v>
      </c>
      <c r="CB49" s="131">
        <f>IFERROR(CA49/BW49,"-")</f>
        <v>61500</v>
      </c>
      <c r="CC49" s="132"/>
      <c r="CD49" s="132"/>
      <c r="CE49" s="132">
        <v>1</v>
      </c>
      <c r="CF49" s="133">
        <v>1</v>
      </c>
      <c r="CG49" s="134">
        <f>IF(P49=0,"",IF(CF49=0,"",(CF49/P49)))</f>
        <v>0.2</v>
      </c>
      <c r="CH49" s="135"/>
      <c r="CI49" s="136">
        <f>IFERROR(CH49/CF49,"-")</f>
        <v>0</v>
      </c>
      <c r="CJ49" s="137"/>
      <c r="CK49" s="138">
        <f>IFERROR(CJ49/CF49,"-")</f>
        <v>0</v>
      </c>
      <c r="CL49" s="139"/>
      <c r="CM49" s="139"/>
      <c r="CN49" s="139"/>
      <c r="CO49" s="140">
        <v>1</v>
      </c>
      <c r="CP49" s="141">
        <v>123000</v>
      </c>
      <c r="CQ49" s="141">
        <v>123000</v>
      </c>
      <c r="CR49" s="141"/>
      <c r="CS49" s="142" t="str">
        <f>IF(AND(CQ49=0,CR49=0),"",IF(AND(CQ49&lt;=100000,CR49&lt;=100000),"",IF(CQ49/CP49&gt;0.7,"男高",IF(CR49/CP49&gt;0.7,"女高",""))))</f>
        <v>男高</v>
      </c>
    </row>
    <row r="50" spans="1:98">
      <c r="A50" s="80">
        <f>AB50</f>
        <v>2.175</v>
      </c>
      <c r="B50" s="203" t="s">
        <v>176</v>
      </c>
      <c r="C50" s="203"/>
      <c r="D50" s="203" t="s">
        <v>177</v>
      </c>
      <c r="E50" s="203" t="s">
        <v>178</v>
      </c>
      <c r="F50" s="203" t="s">
        <v>63</v>
      </c>
      <c r="G50" s="203" t="s">
        <v>174</v>
      </c>
      <c r="H50" s="90" t="s">
        <v>73</v>
      </c>
      <c r="I50" s="205" t="s">
        <v>179</v>
      </c>
      <c r="J50" s="188">
        <v>120000</v>
      </c>
      <c r="K50" s="81">
        <v>19</v>
      </c>
      <c r="L50" s="81">
        <v>0</v>
      </c>
      <c r="M50" s="81">
        <v>83</v>
      </c>
      <c r="N50" s="91">
        <v>8</v>
      </c>
      <c r="O50" s="92">
        <v>0</v>
      </c>
      <c r="P50" s="93">
        <f>N50+O50</f>
        <v>8</v>
      </c>
      <c r="Q50" s="82">
        <f>IFERROR(P50/M50,"-")</f>
        <v>0.096385542168675</v>
      </c>
      <c r="R50" s="81">
        <v>1</v>
      </c>
      <c r="S50" s="81">
        <v>4</v>
      </c>
      <c r="T50" s="82">
        <f>IFERROR(S50/(O50+P50),"-")</f>
        <v>0.5</v>
      </c>
      <c r="U50" s="182">
        <f>IFERROR(J50/SUM(P50:P51),"-")</f>
        <v>6315.7894736842</v>
      </c>
      <c r="V50" s="84">
        <v>2</v>
      </c>
      <c r="W50" s="82">
        <f>IF(P50=0,"-",V50/P50)</f>
        <v>0.25</v>
      </c>
      <c r="X50" s="186">
        <v>31000</v>
      </c>
      <c r="Y50" s="187">
        <f>IFERROR(X50/P50,"-")</f>
        <v>3875</v>
      </c>
      <c r="Z50" s="187">
        <f>IFERROR(X50/V50,"-")</f>
        <v>15500</v>
      </c>
      <c r="AA50" s="188">
        <f>SUM(X50:X51)-SUM(J50:J51)</f>
        <v>141000</v>
      </c>
      <c r="AB50" s="85">
        <f>SUM(X50:X51)/SUM(J50:J51)</f>
        <v>2.175</v>
      </c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>
        <v>2</v>
      </c>
      <c r="BF50" s="113">
        <f>IF(P50=0,"",IF(BE50=0,"",(BE50/P50)))</f>
        <v>0.25</v>
      </c>
      <c r="BG50" s="112"/>
      <c r="BH50" s="114">
        <f>IFERROR(BG50/BE50,"-")</f>
        <v>0</v>
      </c>
      <c r="BI50" s="115"/>
      <c r="BJ50" s="116">
        <f>IFERROR(BI50/BE50,"-")</f>
        <v>0</v>
      </c>
      <c r="BK50" s="117"/>
      <c r="BL50" s="117"/>
      <c r="BM50" s="117"/>
      <c r="BN50" s="119">
        <v>3</v>
      </c>
      <c r="BO50" s="120">
        <f>IF(P50=0,"",IF(BN50=0,"",(BN50/P50)))</f>
        <v>0.375</v>
      </c>
      <c r="BP50" s="121"/>
      <c r="BQ50" s="122">
        <f>IFERROR(BP50/BN50,"-")</f>
        <v>0</v>
      </c>
      <c r="BR50" s="123"/>
      <c r="BS50" s="124">
        <f>IFERROR(BR50/BN50,"-")</f>
        <v>0</v>
      </c>
      <c r="BT50" s="125"/>
      <c r="BU50" s="125"/>
      <c r="BV50" s="125"/>
      <c r="BW50" s="126">
        <v>2</v>
      </c>
      <c r="BX50" s="127">
        <f>IF(P50=0,"",IF(BW50=0,"",(BW50/P50)))</f>
        <v>0.25</v>
      </c>
      <c r="BY50" s="128">
        <v>1</v>
      </c>
      <c r="BZ50" s="129">
        <f>IFERROR(BY50/BW50,"-")</f>
        <v>0.5</v>
      </c>
      <c r="CA50" s="130">
        <v>29000</v>
      </c>
      <c r="CB50" s="131">
        <f>IFERROR(CA50/BW50,"-")</f>
        <v>14500</v>
      </c>
      <c r="CC50" s="132"/>
      <c r="CD50" s="132"/>
      <c r="CE50" s="132">
        <v>1</v>
      </c>
      <c r="CF50" s="133">
        <v>1</v>
      </c>
      <c r="CG50" s="134">
        <f>IF(P50=0,"",IF(CF50=0,"",(CF50/P50)))</f>
        <v>0.125</v>
      </c>
      <c r="CH50" s="135">
        <v>1</v>
      </c>
      <c r="CI50" s="136">
        <f>IFERROR(CH50/CF50,"-")</f>
        <v>1</v>
      </c>
      <c r="CJ50" s="137">
        <v>2000</v>
      </c>
      <c r="CK50" s="138">
        <f>IFERROR(CJ50/CF50,"-")</f>
        <v>2000</v>
      </c>
      <c r="CL50" s="139">
        <v>1</v>
      </c>
      <c r="CM50" s="139"/>
      <c r="CN50" s="139"/>
      <c r="CO50" s="140">
        <v>2</v>
      </c>
      <c r="CP50" s="141">
        <v>31000</v>
      </c>
      <c r="CQ50" s="141">
        <v>29000</v>
      </c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180</v>
      </c>
      <c r="C51" s="203"/>
      <c r="D51" s="203" t="s">
        <v>177</v>
      </c>
      <c r="E51" s="203" t="s">
        <v>178</v>
      </c>
      <c r="F51" s="203" t="s">
        <v>68</v>
      </c>
      <c r="G51" s="203"/>
      <c r="H51" s="90"/>
      <c r="I51" s="90"/>
      <c r="J51" s="188"/>
      <c r="K51" s="81">
        <v>33</v>
      </c>
      <c r="L51" s="81">
        <v>29</v>
      </c>
      <c r="M51" s="81">
        <v>21</v>
      </c>
      <c r="N51" s="91">
        <v>11</v>
      </c>
      <c r="O51" s="92">
        <v>0</v>
      </c>
      <c r="P51" s="93">
        <f>N51+O51</f>
        <v>11</v>
      </c>
      <c r="Q51" s="82">
        <f>IFERROR(P51/M51,"-")</f>
        <v>0.52380952380952</v>
      </c>
      <c r="R51" s="81">
        <v>3</v>
      </c>
      <c r="S51" s="81">
        <v>5</v>
      </c>
      <c r="T51" s="82">
        <f>IFERROR(S51/(O51+P51),"-")</f>
        <v>0.45454545454545</v>
      </c>
      <c r="U51" s="182"/>
      <c r="V51" s="84">
        <v>4</v>
      </c>
      <c r="W51" s="82">
        <f>IF(P51=0,"-",V51/P51)</f>
        <v>0.36363636363636</v>
      </c>
      <c r="X51" s="186">
        <v>230000</v>
      </c>
      <c r="Y51" s="187">
        <f>IFERROR(X51/P51,"-")</f>
        <v>20909.090909091</v>
      </c>
      <c r="Z51" s="187">
        <f>IFERROR(X51/V51,"-")</f>
        <v>57500</v>
      </c>
      <c r="AA51" s="188"/>
      <c r="AB51" s="85"/>
      <c r="AC51" s="79"/>
      <c r="AD51" s="94">
        <v>1</v>
      </c>
      <c r="AE51" s="95">
        <f>IF(P51=0,"",IF(AD51=0,"",(AD51/P51)))</f>
        <v>0.090909090909091</v>
      </c>
      <c r="AF51" s="94"/>
      <c r="AG51" s="96">
        <f>IFERROR(AF51/AD51,"-")</f>
        <v>0</v>
      </c>
      <c r="AH51" s="97"/>
      <c r="AI51" s="98">
        <f>IFERROR(AH51/AD51,"-")</f>
        <v>0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>
        <f>IF(P51=0,"",IF(BE51=0,"",(BE51/P51)))</f>
        <v>0</v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>
        <v>4</v>
      </c>
      <c r="BO51" s="120">
        <f>IF(P51=0,"",IF(BN51=0,"",(BN51/P51)))</f>
        <v>0.36363636363636</v>
      </c>
      <c r="BP51" s="121">
        <v>2</v>
      </c>
      <c r="BQ51" s="122">
        <f>IFERROR(BP51/BN51,"-")</f>
        <v>0.5</v>
      </c>
      <c r="BR51" s="123">
        <v>15000</v>
      </c>
      <c r="BS51" s="124">
        <f>IFERROR(BR51/BN51,"-")</f>
        <v>3750</v>
      </c>
      <c r="BT51" s="125">
        <v>1</v>
      </c>
      <c r="BU51" s="125"/>
      <c r="BV51" s="125">
        <v>1</v>
      </c>
      <c r="BW51" s="126">
        <v>4</v>
      </c>
      <c r="BX51" s="127">
        <f>IF(P51=0,"",IF(BW51=0,"",(BW51/P51)))</f>
        <v>0.36363636363636</v>
      </c>
      <c r="BY51" s="128">
        <v>2</v>
      </c>
      <c r="BZ51" s="129">
        <f>IFERROR(BY51/BW51,"-")</f>
        <v>0.5</v>
      </c>
      <c r="CA51" s="130">
        <v>191000</v>
      </c>
      <c r="CB51" s="131">
        <f>IFERROR(CA51/BW51,"-")</f>
        <v>47750</v>
      </c>
      <c r="CC51" s="132"/>
      <c r="CD51" s="132">
        <v>1</v>
      </c>
      <c r="CE51" s="132">
        <v>1</v>
      </c>
      <c r="CF51" s="133">
        <v>2</v>
      </c>
      <c r="CG51" s="134">
        <f>IF(P51=0,"",IF(CF51=0,"",(CF51/P51)))</f>
        <v>0.18181818181818</v>
      </c>
      <c r="CH51" s="135">
        <v>1</v>
      </c>
      <c r="CI51" s="136">
        <f>IFERROR(CH51/CF51,"-")</f>
        <v>0.5</v>
      </c>
      <c r="CJ51" s="137">
        <v>24000</v>
      </c>
      <c r="CK51" s="138">
        <f>IFERROR(CJ51/CF51,"-")</f>
        <v>12000</v>
      </c>
      <c r="CL51" s="139"/>
      <c r="CM51" s="139"/>
      <c r="CN51" s="139">
        <v>1</v>
      </c>
      <c r="CO51" s="140">
        <v>4</v>
      </c>
      <c r="CP51" s="141">
        <v>230000</v>
      </c>
      <c r="CQ51" s="141">
        <v>183000</v>
      </c>
      <c r="CR51" s="141"/>
      <c r="CS51" s="142" t="str">
        <f>IF(AND(CQ51=0,CR51=0),"",IF(AND(CQ51&lt;=100000,CR51&lt;=100000),"",IF(CQ51/CP51&gt;0.7,"男高",IF(CR51/CP51&gt;0.7,"女高",""))))</f>
        <v>男高</v>
      </c>
    </row>
    <row r="52" spans="1:98">
      <c r="A52" s="80">
        <f>AB52</f>
        <v>2.7133333333333</v>
      </c>
      <c r="B52" s="203" t="s">
        <v>181</v>
      </c>
      <c r="C52" s="203"/>
      <c r="D52" s="203" t="s">
        <v>177</v>
      </c>
      <c r="E52" s="203" t="s">
        <v>178</v>
      </c>
      <c r="F52" s="203" t="s">
        <v>63</v>
      </c>
      <c r="G52" s="203" t="s">
        <v>182</v>
      </c>
      <c r="H52" s="90" t="s">
        <v>73</v>
      </c>
      <c r="I52" s="205" t="s">
        <v>183</v>
      </c>
      <c r="J52" s="188">
        <v>150000</v>
      </c>
      <c r="K52" s="81">
        <v>12</v>
      </c>
      <c r="L52" s="81">
        <v>0</v>
      </c>
      <c r="M52" s="81">
        <v>49</v>
      </c>
      <c r="N52" s="91">
        <v>2</v>
      </c>
      <c r="O52" s="92">
        <v>0</v>
      </c>
      <c r="P52" s="93">
        <f>N52+O52</f>
        <v>2</v>
      </c>
      <c r="Q52" s="82">
        <f>IFERROR(P52/M52,"-")</f>
        <v>0.040816326530612</v>
      </c>
      <c r="R52" s="81">
        <v>0</v>
      </c>
      <c r="S52" s="81">
        <v>1</v>
      </c>
      <c r="T52" s="82">
        <f>IFERROR(S52/(O52+P52),"-")</f>
        <v>0.5</v>
      </c>
      <c r="U52" s="182">
        <f>IFERROR(J52/SUM(P52:P53),"-")</f>
        <v>15000</v>
      </c>
      <c r="V52" s="84">
        <v>0</v>
      </c>
      <c r="W52" s="82">
        <f>IF(P52=0,"-",V52/P52)</f>
        <v>0</v>
      </c>
      <c r="X52" s="186">
        <v>0</v>
      </c>
      <c r="Y52" s="187">
        <f>IFERROR(X52/P52,"-")</f>
        <v>0</v>
      </c>
      <c r="Z52" s="187" t="str">
        <f>IFERROR(X52/V52,"-")</f>
        <v>-</v>
      </c>
      <c r="AA52" s="188">
        <f>SUM(X52:X53)-SUM(J52:J53)</f>
        <v>257000</v>
      </c>
      <c r="AB52" s="85">
        <f>SUM(X52:X53)/SUM(J52:J53)</f>
        <v>2.7133333333333</v>
      </c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>
        <v>1</v>
      </c>
      <c r="BF52" s="113">
        <f>IF(P52=0,"",IF(BE52=0,"",(BE52/P52)))</f>
        <v>0.5</v>
      </c>
      <c r="BG52" s="112"/>
      <c r="BH52" s="114">
        <f>IFERROR(BG52/BE52,"-")</f>
        <v>0</v>
      </c>
      <c r="BI52" s="115"/>
      <c r="BJ52" s="116">
        <f>IFERROR(BI52/BE52,"-")</f>
        <v>0</v>
      </c>
      <c r="BK52" s="117"/>
      <c r="BL52" s="117"/>
      <c r="BM52" s="117"/>
      <c r="BN52" s="119">
        <v>1</v>
      </c>
      <c r="BO52" s="120">
        <f>IF(P52=0,"",IF(BN52=0,"",(BN52/P52)))</f>
        <v>0.5</v>
      </c>
      <c r="BP52" s="121"/>
      <c r="BQ52" s="122">
        <f>IFERROR(BP52/BN52,"-")</f>
        <v>0</v>
      </c>
      <c r="BR52" s="123"/>
      <c r="BS52" s="124">
        <f>IFERROR(BR52/BN52,"-")</f>
        <v>0</v>
      </c>
      <c r="BT52" s="125"/>
      <c r="BU52" s="125"/>
      <c r="BV52" s="125"/>
      <c r="BW52" s="126"/>
      <c r="BX52" s="127">
        <f>IF(P52=0,"",IF(BW52=0,"",(BW52/P52)))</f>
        <v>0</v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184</v>
      </c>
      <c r="C53" s="203"/>
      <c r="D53" s="203" t="s">
        <v>177</v>
      </c>
      <c r="E53" s="203" t="s">
        <v>178</v>
      </c>
      <c r="F53" s="203" t="s">
        <v>68</v>
      </c>
      <c r="G53" s="203"/>
      <c r="H53" s="90"/>
      <c r="I53" s="90"/>
      <c r="J53" s="188"/>
      <c r="K53" s="81">
        <v>35</v>
      </c>
      <c r="L53" s="81">
        <v>30</v>
      </c>
      <c r="M53" s="81">
        <v>9</v>
      </c>
      <c r="N53" s="91">
        <v>8</v>
      </c>
      <c r="O53" s="92">
        <v>0</v>
      </c>
      <c r="P53" s="93">
        <f>N53+O53</f>
        <v>8</v>
      </c>
      <c r="Q53" s="82">
        <f>IFERROR(P53/M53,"-")</f>
        <v>0.88888888888889</v>
      </c>
      <c r="R53" s="81">
        <v>0</v>
      </c>
      <c r="S53" s="81">
        <v>4</v>
      </c>
      <c r="T53" s="82">
        <f>IFERROR(S53/(O53+P53),"-")</f>
        <v>0.5</v>
      </c>
      <c r="U53" s="182"/>
      <c r="V53" s="84">
        <v>4</v>
      </c>
      <c r="W53" s="82">
        <f>IF(P53=0,"-",V53/P53)</f>
        <v>0.5</v>
      </c>
      <c r="X53" s="186">
        <v>407000</v>
      </c>
      <c r="Y53" s="187">
        <f>IFERROR(X53/P53,"-")</f>
        <v>50875</v>
      </c>
      <c r="Z53" s="187">
        <f>IFERROR(X53/V53,"-")</f>
        <v>101750</v>
      </c>
      <c r="AA53" s="188"/>
      <c r="AB53" s="85"/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>
        <v>1</v>
      </c>
      <c r="AW53" s="107">
        <f>IF(P53=0,"",IF(AV53=0,"",(AV53/P53)))</f>
        <v>0.125</v>
      </c>
      <c r="AX53" s="106"/>
      <c r="AY53" s="108">
        <f>IFERROR(AX53/AV53,"-")</f>
        <v>0</v>
      </c>
      <c r="AZ53" s="109"/>
      <c r="BA53" s="110">
        <f>IFERROR(AZ53/AV53,"-")</f>
        <v>0</v>
      </c>
      <c r="BB53" s="111"/>
      <c r="BC53" s="111"/>
      <c r="BD53" s="111"/>
      <c r="BE53" s="112">
        <v>1</v>
      </c>
      <c r="BF53" s="113">
        <f>IF(P53=0,"",IF(BE53=0,"",(BE53/P53)))</f>
        <v>0.125</v>
      </c>
      <c r="BG53" s="112"/>
      <c r="BH53" s="114">
        <f>IFERROR(BG53/BE53,"-")</f>
        <v>0</v>
      </c>
      <c r="BI53" s="115"/>
      <c r="BJ53" s="116">
        <f>IFERROR(BI53/BE53,"-")</f>
        <v>0</v>
      </c>
      <c r="BK53" s="117"/>
      <c r="BL53" s="117"/>
      <c r="BM53" s="117"/>
      <c r="BN53" s="119">
        <v>3</v>
      </c>
      <c r="BO53" s="120">
        <f>IF(P53=0,"",IF(BN53=0,"",(BN53/P53)))</f>
        <v>0.375</v>
      </c>
      <c r="BP53" s="121">
        <v>2</v>
      </c>
      <c r="BQ53" s="122">
        <f>IFERROR(BP53/BN53,"-")</f>
        <v>0.66666666666667</v>
      </c>
      <c r="BR53" s="123">
        <v>138000</v>
      </c>
      <c r="BS53" s="124">
        <f>IFERROR(BR53/BN53,"-")</f>
        <v>46000</v>
      </c>
      <c r="BT53" s="125"/>
      <c r="BU53" s="125">
        <v>1</v>
      </c>
      <c r="BV53" s="125">
        <v>1</v>
      </c>
      <c r="BW53" s="126">
        <v>1</v>
      </c>
      <c r="BX53" s="127">
        <f>IF(P53=0,"",IF(BW53=0,"",(BW53/P53)))</f>
        <v>0.125</v>
      </c>
      <c r="BY53" s="128"/>
      <c r="BZ53" s="129">
        <f>IFERROR(BY53/BW53,"-")</f>
        <v>0</v>
      </c>
      <c r="CA53" s="130"/>
      <c r="CB53" s="131">
        <f>IFERROR(CA53/BW53,"-")</f>
        <v>0</v>
      </c>
      <c r="CC53" s="132"/>
      <c r="CD53" s="132"/>
      <c r="CE53" s="132"/>
      <c r="CF53" s="133">
        <v>2</v>
      </c>
      <c r="CG53" s="134">
        <f>IF(P53=0,"",IF(CF53=0,"",(CF53/P53)))</f>
        <v>0.25</v>
      </c>
      <c r="CH53" s="135">
        <v>2</v>
      </c>
      <c r="CI53" s="136">
        <f>IFERROR(CH53/CF53,"-")</f>
        <v>1</v>
      </c>
      <c r="CJ53" s="137">
        <v>269000</v>
      </c>
      <c r="CK53" s="138">
        <f>IFERROR(CJ53/CF53,"-")</f>
        <v>134500</v>
      </c>
      <c r="CL53" s="139">
        <v>1</v>
      </c>
      <c r="CM53" s="139"/>
      <c r="CN53" s="139">
        <v>1</v>
      </c>
      <c r="CO53" s="140">
        <v>4</v>
      </c>
      <c r="CP53" s="141">
        <v>407000</v>
      </c>
      <c r="CQ53" s="141">
        <v>268000</v>
      </c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>
        <f>AB54</f>
        <v>0.026666666666667</v>
      </c>
      <c r="B54" s="203" t="s">
        <v>185</v>
      </c>
      <c r="C54" s="203"/>
      <c r="D54" s="203" t="s">
        <v>70</v>
      </c>
      <c r="E54" s="203" t="s">
        <v>71</v>
      </c>
      <c r="F54" s="203" t="s">
        <v>63</v>
      </c>
      <c r="G54" s="203" t="s">
        <v>182</v>
      </c>
      <c r="H54" s="90" t="s">
        <v>73</v>
      </c>
      <c r="I54" s="90" t="s">
        <v>155</v>
      </c>
      <c r="J54" s="188">
        <v>150000</v>
      </c>
      <c r="K54" s="81">
        <v>8</v>
      </c>
      <c r="L54" s="81">
        <v>0</v>
      </c>
      <c r="M54" s="81">
        <v>32</v>
      </c>
      <c r="N54" s="91">
        <v>2</v>
      </c>
      <c r="O54" s="92">
        <v>0</v>
      </c>
      <c r="P54" s="93">
        <f>N54+O54</f>
        <v>2</v>
      </c>
      <c r="Q54" s="82">
        <f>IFERROR(P54/M54,"-")</f>
        <v>0.0625</v>
      </c>
      <c r="R54" s="81">
        <v>0</v>
      </c>
      <c r="S54" s="81">
        <v>2</v>
      </c>
      <c r="T54" s="82">
        <f>IFERROR(S54/(O54+P54),"-")</f>
        <v>1</v>
      </c>
      <c r="U54" s="182">
        <f>IFERROR(J54/SUM(P54:P55),"-")</f>
        <v>30000</v>
      </c>
      <c r="V54" s="84">
        <v>2</v>
      </c>
      <c r="W54" s="82">
        <f>IF(P54=0,"-",V54/P54)</f>
        <v>1</v>
      </c>
      <c r="X54" s="186">
        <v>4000</v>
      </c>
      <c r="Y54" s="187">
        <f>IFERROR(X54/P54,"-")</f>
        <v>2000</v>
      </c>
      <c r="Z54" s="187">
        <f>IFERROR(X54/V54,"-")</f>
        <v>2000</v>
      </c>
      <c r="AA54" s="188">
        <f>SUM(X54:X55)-SUM(J54:J55)</f>
        <v>-146000</v>
      </c>
      <c r="AB54" s="85">
        <f>SUM(X54:X55)/SUM(J54:J55)</f>
        <v>0.026666666666667</v>
      </c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>
        <f>IF(P54=0,"",IF(BE54=0,"",(BE54/P54)))</f>
        <v>0</v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/>
      <c r="BO54" s="120">
        <f>IF(P54=0,"",IF(BN54=0,"",(BN54/P54)))</f>
        <v>0</v>
      </c>
      <c r="BP54" s="121"/>
      <c r="BQ54" s="122" t="str">
        <f>IFERROR(BP54/BN54,"-")</f>
        <v>-</v>
      </c>
      <c r="BR54" s="123"/>
      <c r="BS54" s="124" t="str">
        <f>IFERROR(BR54/BN54,"-")</f>
        <v>-</v>
      </c>
      <c r="BT54" s="125"/>
      <c r="BU54" s="125"/>
      <c r="BV54" s="125"/>
      <c r="BW54" s="126">
        <v>2</v>
      </c>
      <c r="BX54" s="127">
        <f>IF(P54=0,"",IF(BW54=0,"",(BW54/P54)))</f>
        <v>1</v>
      </c>
      <c r="BY54" s="128">
        <v>2</v>
      </c>
      <c r="BZ54" s="129">
        <f>IFERROR(BY54/BW54,"-")</f>
        <v>1</v>
      </c>
      <c r="CA54" s="130">
        <v>4000</v>
      </c>
      <c r="CB54" s="131">
        <f>IFERROR(CA54/BW54,"-")</f>
        <v>2000</v>
      </c>
      <c r="CC54" s="132">
        <v>2</v>
      </c>
      <c r="CD54" s="132"/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2</v>
      </c>
      <c r="CP54" s="141">
        <v>4000</v>
      </c>
      <c r="CQ54" s="141">
        <v>3000</v>
      </c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186</v>
      </c>
      <c r="C55" s="203"/>
      <c r="D55" s="203" t="s">
        <v>70</v>
      </c>
      <c r="E55" s="203" t="s">
        <v>71</v>
      </c>
      <c r="F55" s="203" t="s">
        <v>68</v>
      </c>
      <c r="G55" s="203"/>
      <c r="H55" s="90"/>
      <c r="I55" s="90"/>
      <c r="J55" s="188"/>
      <c r="K55" s="81">
        <v>19</v>
      </c>
      <c r="L55" s="81">
        <v>15</v>
      </c>
      <c r="M55" s="81">
        <v>4</v>
      </c>
      <c r="N55" s="91">
        <v>3</v>
      </c>
      <c r="O55" s="92">
        <v>0</v>
      </c>
      <c r="P55" s="93">
        <f>N55+O55</f>
        <v>3</v>
      </c>
      <c r="Q55" s="82">
        <f>IFERROR(P55/M55,"-")</f>
        <v>0.75</v>
      </c>
      <c r="R55" s="81">
        <v>0</v>
      </c>
      <c r="S55" s="81">
        <v>1</v>
      </c>
      <c r="T55" s="82">
        <f>IFERROR(S55/(O55+P55),"-")</f>
        <v>0.33333333333333</v>
      </c>
      <c r="U55" s="182"/>
      <c r="V55" s="84">
        <v>0</v>
      </c>
      <c r="W55" s="82">
        <f>IF(P55=0,"-",V55/P55)</f>
        <v>0</v>
      </c>
      <c r="X55" s="186">
        <v>0</v>
      </c>
      <c r="Y55" s="187">
        <f>IFERROR(X55/P55,"-")</f>
        <v>0</v>
      </c>
      <c r="Z55" s="187" t="str">
        <f>IFERROR(X55/V55,"-")</f>
        <v>-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>
        <v>1</v>
      </c>
      <c r="BF55" s="113">
        <f>IF(P55=0,"",IF(BE55=0,"",(BE55/P55)))</f>
        <v>0.33333333333333</v>
      </c>
      <c r="BG55" s="112"/>
      <c r="BH55" s="114">
        <f>IFERROR(BG55/BE55,"-")</f>
        <v>0</v>
      </c>
      <c r="BI55" s="115"/>
      <c r="BJ55" s="116">
        <f>IFERROR(BI55/BE55,"-")</f>
        <v>0</v>
      </c>
      <c r="BK55" s="117"/>
      <c r="BL55" s="117"/>
      <c r="BM55" s="117"/>
      <c r="BN55" s="119"/>
      <c r="BO55" s="120">
        <f>IF(P55=0,"",IF(BN55=0,"",(BN55/P55)))</f>
        <v>0</v>
      </c>
      <c r="BP55" s="121"/>
      <c r="BQ55" s="122" t="str">
        <f>IFERROR(BP55/BN55,"-")</f>
        <v>-</v>
      </c>
      <c r="BR55" s="123"/>
      <c r="BS55" s="124" t="str">
        <f>IFERROR(BR55/BN55,"-")</f>
        <v>-</v>
      </c>
      <c r="BT55" s="125"/>
      <c r="BU55" s="125"/>
      <c r="BV55" s="125"/>
      <c r="BW55" s="126">
        <v>1</v>
      </c>
      <c r="BX55" s="127">
        <f>IF(P55=0,"",IF(BW55=0,"",(BW55/P55)))</f>
        <v>0.33333333333333</v>
      </c>
      <c r="BY55" s="128"/>
      <c r="BZ55" s="129">
        <f>IFERROR(BY55/BW55,"-")</f>
        <v>0</v>
      </c>
      <c r="CA55" s="130"/>
      <c r="CB55" s="131">
        <f>IFERROR(CA55/BW55,"-")</f>
        <v>0</v>
      </c>
      <c r="CC55" s="132"/>
      <c r="CD55" s="132"/>
      <c r="CE55" s="132"/>
      <c r="CF55" s="133">
        <v>1</v>
      </c>
      <c r="CG55" s="134">
        <f>IF(P55=0,"",IF(CF55=0,"",(CF55/P55)))</f>
        <v>0.33333333333333</v>
      </c>
      <c r="CH55" s="135"/>
      <c r="CI55" s="136">
        <f>IFERROR(CH55/CF55,"-")</f>
        <v>0</v>
      </c>
      <c r="CJ55" s="137"/>
      <c r="CK55" s="138">
        <f>IFERROR(CJ55/CF55,"-")</f>
        <v>0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>
        <f>AB56</f>
        <v>0.038461538461538</v>
      </c>
      <c r="B56" s="203" t="s">
        <v>187</v>
      </c>
      <c r="C56" s="203"/>
      <c r="D56" s="203" t="s">
        <v>188</v>
      </c>
      <c r="E56" s="203" t="s">
        <v>62</v>
      </c>
      <c r="F56" s="203" t="s">
        <v>63</v>
      </c>
      <c r="G56" s="203" t="s">
        <v>64</v>
      </c>
      <c r="H56" s="90" t="s">
        <v>73</v>
      </c>
      <c r="I56" s="205" t="s">
        <v>74</v>
      </c>
      <c r="J56" s="188">
        <v>130000</v>
      </c>
      <c r="K56" s="81">
        <v>5</v>
      </c>
      <c r="L56" s="81">
        <v>0</v>
      </c>
      <c r="M56" s="81">
        <v>39</v>
      </c>
      <c r="N56" s="91">
        <v>2</v>
      </c>
      <c r="O56" s="92">
        <v>0</v>
      </c>
      <c r="P56" s="93">
        <f>N56+O56</f>
        <v>2</v>
      </c>
      <c r="Q56" s="82">
        <f>IFERROR(P56/M56,"-")</f>
        <v>0.051282051282051</v>
      </c>
      <c r="R56" s="81">
        <v>0</v>
      </c>
      <c r="S56" s="81">
        <v>0</v>
      </c>
      <c r="T56" s="82">
        <f>IFERROR(S56/(O56+P56),"-")</f>
        <v>0</v>
      </c>
      <c r="U56" s="182">
        <f>IFERROR(J56/SUM(P56:P57),"-")</f>
        <v>11818.181818182</v>
      </c>
      <c r="V56" s="84">
        <v>1</v>
      </c>
      <c r="W56" s="82">
        <f>IF(P56=0,"-",V56/P56)</f>
        <v>0.5</v>
      </c>
      <c r="X56" s="186">
        <v>1000</v>
      </c>
      <c r="Y56" s="187">
        <f>IFERROR(X56/P56,"-")</f>
        <v>500</v>
      </c>
      <c r="Z56" s="187">
        <f>IFERROR(X56/V56,"-")</f>
        <v>1000</v>
      </c>
      <c r="AA56" s="188">
        <f>SUM(X56:X57)-SUM(J56:J57)</f>
        <v>-125000</v>
      </c>
      <c r="AB56" s="85">
        <f>SUM(X56:X57)/SUM(J56:J57)</f>
        <v>0.038461538461538</v>
      </c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>
        <v>1</v>
      </c>
      <c r="BF56" s="113">
        <f>IF(P56=0,"",IF(BE56=0,"",(BE56/P56)))</f>
        <v>0.5</v>
      </c>
      <c r="BG56" s="112"/>
      <c r="BH56" s="114">
        <f>IFERROR(BG56/BE56,"-")</f>
        <v>0</v>
      </c>
      <c r="BI56" s="115"/>
      <c r="BJ56" s="116">
        <f>IFERROR(BI56/BE56,"-")</f>
        <v>0</v>
      </c>
      <c r="BK56" s="117"/>
      <c r="BL56" s="117"/>
      <c r="BM56" s="117"/>
      <c r="BN56" s="119">
        <v>1</v>
      </c>
      <c r="BO56" s="120">
        <f>IF(P56=0,"",IF(BN56=0,"",(BN56/P56)))</f>
        <v>0.5</v>
      </c>
      <c r="BP56" s="121">
        <v>1</v>
      </c>
      <c r="BQ56" s="122">
        <f>IFERROR(BP56/BN56,"-")</f>
        <v>1</v>
      </c>
      <c r="BR56" s="123">
        <v>1000</v>
      </c>
      <c r="BS56" s="124">
        <f>IFERROR(BR56/BN56,"-")</f>
        <v>1000</v>
      </c>
      <c r="BT56" s="125">
        <v>1</v>
      </c>
      <c r="BU56" s="125"/>
      <c r="BV56" s="125"/>
      <c r="BW56" s="126"/>
      <c r="BX56" s="127">
        <f>IF(P56=0,"",IF(BW56=0,"",(BW56/P56)))</f>
        <v>0</v>
      </c>
      <c r="BY56" s="128"/>
      <c r="BZ56" s="129" t="str">
        <f>IFERROR(BY56/BW56,"-")</f>
        <v>-</v>
      </c>
      <c r="CA56" s="130"/>
      <c r="CB56" s="131" t="str">
        <f>IFERROR(CA56/BW56,"-")</f>
        <v>-</v>
      </c>
      <c r="CC56" s="132"/>
      <c r="CD56" s="132"/>
      <c r="CE56" s="132"/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1</v>
      </c>
      <c r="CP56" s="141">
        <v>1000</v>
      </c>
      <c r="CQ56" s="141">
        <v>1000</v>
      </c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189</v>
      </c>
      <c r="C57" s="203"/>
      <c r="D57" s="203" t="s">
        <v>188</v>
      </c>
      <c r="E57" s="203" t="s">
        <v>62</v>
      </c>
      <c r="F57" s="203" t="s">
        <v>68</v>
      </c>
      <c r="G57" s="203"/>
      <c r="H57" s="90"/>
      <c r="I57" s="90"/>
      <c r="J57" s="188"/>
      <c r="K57" s="81">
        <v>37</v>
      </c>
      <c r="L57" s="81">
        <v>30</v>
      </c>
      <c r="M57" s="81">
        <v>18</v>
      </c>
      <c r="N57" s="91">
        <v>9</v>
      </c>
      <c r="O57" s="92">
        <v>0</v>
      </c>
      <c r="P57" s="93">
        <f>N57+O57</f>
        <v>9</v>
      </c>
      <c r="Q57" s="82">
        <f>IFERROR(P57/M57,"-")</f>
        <v>0.5</v>
      </c>
      <c r="R57" s="81">
        <v>1</v>
      </c>
      <c r="S57" s="81">
        <v>0</v>
      </c>
      <c r="T57" s="82">
        <f>IFERROR(S57/(O57+P57),"-")</f>
        <v>0</v>
      </c>
      <c r="U57" s="182"/>
      <c r="V57" s="84">
        <v>2</v>
      </c>
      <c r="W57" s="82">
        <f>IF(P57=0,"-",V57/P57)</f>
        <v>0.22222222222222</v>
      </c>
      <c r="X57" s="186">
        <v>4000</v>
      </c>
      <c r="Y57" s="187">
        <f>IFERROR(X57/P57,"-")</f>
        <v>444.44444444444</v>
      </c>
      <c r="Z57" s="187">
        <f>IFERROR(X57/V57,"-")</f>
        <v>2000</v>
      </c>
      <c r="AA57" s="188"/>
      <c r="AB57" s="85"/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>
        <v>1</v>
      </c>
      <c r="AW57" s="107">
        <f>IF(P57=0,"",IF(AV57=0,"",(AV57/P57)))</f>
        <v>0.11111111111111</v>
      </c>
      <c r="AX57" s="106"/>
      <c r="AY57" s="108">
        <f>IFERROR(AX57/AV57,"-")</f>
        <v>0</v>
      </c>
      <c r="AZ57" s="109"/>
      <c r="BA57" s="110">
        <f>IFERROR(AZ57/AV57,"-")</f>
        <v>0</v>
      </c>
      <c r="BB57" s="111"/>
      <c r="BC57" s="111"/>
      <c r="BD57" s="111"/>
      <c r="BE57" s="112">
        <v>1</v>
      </c>
      <c r="BF57" s="113">
        <f>IF(P57=0,"",IF(BE57=0,"",(BE57/P57)))</f>
        <v>0.11111111111111</v>
      </c>
      <c r="BG57" s="112">
        <v>1</v>
      </c>
      <c r="BH57" s="114">
        <f>IFERROR(BG57/BE57,"-")</f>
        <v>1</v>
      </c>
      <c r="BI57" s="115">
        <v>3000</v>
      </c>
      <c r="BJ57" s="116">
        <f>IFERROR(BI57/BE57,"-")</f>
        <v>3000</v>
      </c>
      <c r="BK57" s="117">
        <v>1</v>
      </c>
      <c r="BL57" s="117"/>
      <c r="BM57" s="117"/>
      <c r="BN57" s="119">
        <v>2</v>
      </c>
      <c r="BO57" s="120">
        <f>IF(P57=0,"",IF(BN57=0,"",(BN57/P57)))</f>
        <v>0.22222222222222</v>
      </c>
      <c r="BP57" s="121"/>
      <c r="BQ57" s="122">
        <f>IFERROR(BP57/BN57,"-")</f>
        <v>0</v>
      </c>
      <c r="BR57" s="123"/>
      <c r="BS57" s="124">
        <f>IFERROR(BR57/BN57,"-")</f>
        <v>0</v>
      </c>
      <c r="BT57" s="125"/>
      <c r="BU57" s="125"/>
      <c r="BV57" s="125"/>
      <c r="BW57" s="126">
        <v>3</v>
      </c>
      <c r="BX57" s="127">
        <f>IF(P57=0,"",IF(BW57=0,"",(BW57/P57)))</f>
        <v>0.33333333333333</v>
      </c>
      <c r="BY57" s="128">
        <v>1</v>
      </c>
      <c r="BZ57" s="129">
        <f>IFERROR(BY57/BW57,"-")</f>
        <v>0.33333333333333</v>
      </c>
      <c r="CA57" s="130">
        <v>1000</v>
      </c>
      <c r="CB57" s="131">
        <f>IFERROR(CA57/BW57,"-")</f>
        <v>333.33333333333</v>
      </c>
      <c r="CC57" s="132">
        <v>1</v>
      </c>
      <c r="CD57" s="132"/>
      <c r="CE57" s="132"/>
      <c r="CF57" s="133">
        <v>2</v>
      </c>
      <c r="CG57" s="134">
        <f>IF(P57=0,"",IF(CF57=0,"",(CF57/P57)))</f>
        <v>0.22222222222222</v>
      </c>
      <c r="CH57" s="135"/>
      <c r="CI57" s="136">
        <f>IFERROR(CH57/CF57,"-")</f>
        <v>0</v>
      </c>
      <c r="CJ57" s="137"/>
      <c r="CK57" s="138">
        <f>IFERROR(CJ57/CF57,"-")</f>
        <v>0</v>
      </c>
      <c r="CL57" s="139"/>
      <c r="CM57" s="139"/>
      <c r="CN57" s="139"/>
      <c r="CO57" s="140">
        <v>2</v>
      </c>
      <c r="CP57" s="141">
        <v>4000</v>
      </c>
      <c r="CQ57" s="141">
        <v>3000</v>
      </c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>
        <f>AB58</f>
        <v>0</v>
      </c>
      <c r="B58" s="203" t="s">
        <v>190</v>
      </c>
      <c r="C58" s="203"/>
      <c r="D58" s="203" t="s">
        <v>191</v>
      </c>
      <c r="E58" s="203" t="s">
        <v>192</v>
      </c>
      <c r="F58" s="203" t="s">
        <v>63</v>
      </c>
      <c r="G58" s="203" t="s">
        <v>92</v>
      </c>
      <c r="H58" s="90" t="s">
        <v>65</v>
      </c>
      <c r="I58" s="90" t="s">
        <v>193</v>
      </c>
      <c r="J58" s="188">
        <v>120000</v>
      </c>
      <c r="K58" s="81">
        <v>9</v>
      </c>
      <c r="L58" s="81">
        <v>0</v>
      </c>
      <c r="M58" s="81">
        <v>60</v>
      </c>
      <c r="N58" s="91">
        <v>1</v>
      </c>
      <c r="O58" s="92">
        <v>0</v>
      </c>
      <c r="P58" s="93">
        <f>N58+O58</f>
        <v>1</v>
      </c>
      <c r="Q58" s="82">
        <f>IFERROR(P58/M58,"-")</f>
        <v>0.016666666666667</v>
      </c>
      <c r="R58" s="81">
        <v>0</v>
      </c>
      <c r="S58" s="81">
        <v>0</v>
      </c>
      <c r="T58" s="82">
        <f>IFERROR(S58/(O58+P58),"-")</f>
        <v>0</v>
      </c>
      <c r="U58" s="182">
        <f>IFERROR(J58/SUM(P58:P59),"-")</f>
        <v>40000</v>
      </c>
      <c r="V58" s="84">
        <v>0</v>
      </c>
      <c r="W58" s="82">
        <f>IF(P58=0,"-",V58/P58)</f>
        <v>0</v>
      </c>
      <c r="X58" s="186">
        <v>0</v>
      </c>
      <c r="Y58" s="187">
        <f>IFERROR(X58/P58,"-")</f>
        <v>0</v>
      </c>
      <c r="Z58" s="187" t="str">
        <f>IFERROR(X58/V58,"-")</f>
        <v>-</v>
      </c>
      <c r="AA58" s="188">
        <f>SUM(X58:X59)-SUM(J58:J59)</f>
        <v>-120000</v>
      </c>
      <c r="AB58" s="85">
        <f>SUM(X58:X59)/SUM(J58:J59)</f>
        <v>0</v>
      </c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>
        <v>1</v>
      </c>
      <c r="BF58" s="113">
        <f>IF(P58=0,"",IF(BE58=0,"",(BE58/P58)))</f>
        <v>1</v>
      </c>
      <c r="BG58" s="112"/>
      <c r="BH58" s="114">
        <f>IFERROR(BG58/BE58,"-")</f>
        <v>0</v>
      </c>
      <c r="BI58" s="115"/>
      <c r="BJ58" s="116">
        <f>IFERROR(BI58/BE58,"-")</f>
        <v>0</v>
      </c>
      <c r="BK58" s="117"/>
      <c r="BL58" s="117"/>
      <c r="BM58" s="117"/>
      <c r="BN58" s="119"/>
      <c r="BO58" s="120">
        <f>IF(P58=0,"",IF(BN58=0,"",(BN58/P58)))</f>
        <v>0</v>
      </c>
      <c r="BP58" s="121"/>
      <c r="BQ58" s="122" t="str">
        <f>IFERROR(BP58/BN58,"-")</f>
        <v>-</v>
      </c>
      <c r="BR58" s="123"/>
      <c r="BS58" s="124" t="str">
        <f>IFERROR(BR58/BN58,"-")</f>
        <v>-</v>
      </c>
      <c r="BT58" s="125"/>
      <c r="BU58" s="125"/>
      <c r="BV58" s="125"/>
      <c r="BW58" s="126"/>
      <c r="BX58" s="127">
        <f>IF(P58=0,"",IF(BW58=0,"",(BW58/P58)))</f>
        <v>0</v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194</v>
      </c>
      <c r="C59" s="203"/>
      <c r="D59" s="203" t="s">
        <v>191</v>
      </c>
      <c r="E59" s="203" t="s">
        <v>192</v>
      </c>
      <c r="F59" s="203" t="s">
        <v>68</v>
      </c>
      <c r="G59" s="203"/>
      <c r="H59" s="90"/>
      <c r="I59" s="90"/>
      <c r="J59" s="188"/>
      <c r="K59" s="81">
        <v>38</v>
      </c>
      <c r="L59" s="81">
        <v>22</v>
      </c>
      <c r="M59" s="81">
        <v>8</v>
      </c>
      <c r="N59" s="91">
        <v>2</v>
      </c>
      <c r="O59" s="92">
        <v>0</v>
      </c>
      <c r="P59" s="93">
        <f>N59+O59</f>
        <v>2</v>
      </c>
      <c r="Q59" s="82">
        <f>IFERROR(P59/M59,"-")</f>
        <v>0.25</v>
      </c>
      <c r="R59" s="81">
        <v>0</v>
      </c>
      <c r="S59" s="81">
        <v>1</v>
      </c>
      <c r="T59" s="82">
        <f>IFERROR(S59/(O59+P59),"-")</f>
        <v>0.5</v>
      </c>
      <c r="U59" s="182"/>
      <c r="V59" s="84">
        <v>0</v>
      </c>
      <c r="W59" s="82">
        <f>IF(P59=0,"-",V59/P59)</f>
        <v>0</v>
      </c>
      <c r="X59" s="186">
        <v>0</v>
      </c>
      <c r="Y59" s="187">
        <f>IFERROR(X59/P59,"-")</f>
        <v>0</v>
      </c>
      <c r="Z59" s="187" t="str">
        <f>IFERROR(X59/V59,"-")</f>
        <v>-</v>
      </c>
      <c r="AA59" s="188"/>
      <c r="AB59" s="85"/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>
        <v>1</v>
      </c>
      <c r="AW59" s="107">
        <f>IF(P59=0,"",IF(AV59=0,"",(AV59/P59)))</f>
        <v>0.5</v>
      </c>
      <c r="AX59" s="106"/>
      <c r="AY59" s="108">
        <f>IFERROR(AX59/AV59,"-")</f>
        <v>0</v>
      </c>
      <c r="AZ59" s="109"/>
      <c r="BA59" s="110">
        <f>IFERROR(AZ59/AV59,"-")</f>
        <v>0</v>
      </c>
      <c r="BB59" s="111"/>
      <c r="BC59" s="111"/>
      <c r="BD59" s="111"/>
      <c r="BE59" s="112"/>
      <c r="BF59" s="113">
        <f>IF(P59=0,"",IF(BE59=0,"",(BE59/P59)))</f>
        <v>0</v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/>
      <c r="BO59" s="120">
        <f>IF(P59=0,"",IF(BN59=0,"",(BN59/P59)))</f>
        <v>0</v>
      </c>
      <c r="BP59" s="121"/>
      <c r="BQ59" s="122" t="str">
        <f>IFERROR(BP59/BN59,"-")</f>
        <v>-</v>
      </c>
      <c r="BR59" s="123"/>
      <c r="BS59" s="124" t="str">
        <f>IFERROR(BR59/BN59,"-")</f>
        <v>-</v>
      </c>
      <c r="BT59" s="125"/>
      <c r="BU59" s="125"/>
      <c r="BV59" s="125"/>
      <c r="BW59" s="126">
        <v>1</v>
      </c>
      <c r="BX59" s="127">
        <f>IF(P59=0,"",IF(BW59=0,"",(BW59/P59)))</f>
        <v>0.5</v>
      </c>
      <c r="BY59" s="128"/>
      <c r="BZ59" s="129">
        <f>IFERROR(BY59/BW59,"-")</f>
        <v>0</v>
      </c>
      <c r="CA59" s="130"/>
      <c r="CB59" s="131">
        <f>IFERROR(CA59/BW59,"-")</f>
        <v>0</v>
      </c>
      <c r="CC59" s="132"/>
      <c r="CD59" s="132"/>
      <c r="CE59" s="132"/>
      <c r="CF59" s="133"/>
      <c r="CG59" s="134">
        <f>IF(P59=0,"",IF(CF59=0,"",(CF59/P59)))</f>
        <v>0</v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>
        <f>AB60</f>
        <v>0.50666666666667</v>
      </c>
      <c r="B60" s="203" t="s">
        <v>195</v>
      </c>
      <c r="C60" s="203"/>
      <c r="D60" s="203" t="s">
        <v>101</v>
      </c>
      <c r="E60" s="203" t="s">
        <v>102</v>
      </c>
      <c r="F60" s="203" t="s">
        <v>63</v>
      </c>
      <c r="G60" s="203" t="s">
        <v>196</v>
      </c>
      <c r="H60" s="90" t="s">
        <v>73</v>
      </c>
      <c r="I60" s="205" t="s">
        <v>183</v>
      </c>
      <c r="J60" s="188">
        <v>150000</v>
      </c>
      <c r="K60" s="81">
        <v>12</v>
      </c>
      <c r="L60" s="81">
        <v>0</v>
      </c>
      <c r="M60" s="81">
        <v>58</v>
      </c>
      <c r="N60" s="91">
        <v>3</v>
      </c>
      <c r="O60" s="92">
        <v>0</v>
      </c>
      <c r="P60" s="93">
        <f>N60+O60</f>
        <v>3</v>
      </c>
      <c r="Q60" s="82">
        <f>IFERROR(P60/M60,"-")</f>
        <v>0.051724137931034</v>
      </c>
      <c r="R60" s="81">
        <v>1</v>
      </c>
      <c r="S60" s="81">
        <v>1</v>
      </c>
      <c r="T60" s="82">
        <f>IFERROR(S60/(O60+P60),"-")</f>
        <v>0.33333333333333</v>
      </c>
      <c r="U60" s="182">
        <f>IFERROR(J60/SUM(P60:P61),"-")</f>
        <v>37500</v>
      </c>
      <c r="V60" s="84">
        <v>3</v>
      </c>
      <c r="W60" s="82">
        <f>IF(P60=0,"-",V60/P60)</f>
        <v>1</v>
      </c>
      <c r="X60" s="186">
        <v>76000</v>
      </c>
      <c r="Y60" s="187">
        <f>IFERROR(X60/P60,"-")</f>
        <v>25333.333333333</v>
      </c>
      <c r="Z60" s="187">
        <f>IFERROR(X60/V60,"-")</f>
        <v>25333.333333333</v>
      </c>
      <c r="AA60" s="188">
        <f>SUM(X60:X61)-SUM(J60:J61)</f>
        <v>-74000</v>
      </c>
      <c r="AB60" s="85">
        <f>SUM(X60:X61)/SUM(J60:J61)</f>
        <v>0.50666666666667</v>
      </c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>
        <v>1</v>
      </c>
      <c r="BF60" s="113">
        <f>IF(P60=0,"",IF(BE60=0,"",(BE60/P60)))</f>
        <v>0.33333333333333</v>
      </c>
      <c r="BG60" s="112">
        <v>1</v>
      </c>
      <c r="BH60" s="114">
        <f>IFERROR(BG60/BE60,"-")</f>
        <v>1</v>
      </c>
      <c r="BI60" s="115">
        <v>6000</v>
      </c>
      <c r="BJ60" s="116">
        <f>IFERROR(BI60/BE60,"-")</f>
        <v>6000</v>
      </c>
      <c r="BK60" s="117"/>
      <c r="BL60" s="117">
        <v>1</v>
      </c>
      <c r="BM60" s="117"/>
      <c r="BN60" s="119">
        <v>2</v>
      </c>
      <c r="BO60" s="120">
        <f>IF(P60=0,"",IF(BN60=0,"",(BN60/P60)))</f>
        <v>0.66666666666667</v>
      </c>
      <c r="BP60" s="121">
        <v>2</v>
      </c>
      <c r="BQ60" s="122">
        <f>IFERROR(BP60/BN60,"-")</f>
        <v>1</v>
      </c>
      <c r="BR60" s="123">
        <v>70000</v>
      </c>
      <c r="BS60" s="124">
        <f>IFERROR(BR60/BN60,"-")</f>
        <v>35000</v>
      </c>
      <c r="BT60" s="125">
        <v>1</v>
      </c>
      <c r="BU60" s="125"/>
      <c r="BV60" s="125">
        <v>1</v>
      </c>
      <c r="BW60" s="126"/>
      <c r="BX60" s="127">
        <f>IF(P60=0,"",IF(BW60=0,"",(BW60/P60)))</f>
        <v>0</v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3</v>
      </c>
      <c r="CP60" s="141">
        <v>76000</v>
      </c>
      <c r="CQ60" s="141">
        <v>69000</v>
      </c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197</v>
      </c>
      <c r="C61" s="203"/>
      <c r="D61" s="203" t="s">
        <v>101</v>
      </c>
      <c r="E61" s="203" t="s">
        <v>102</v>
      </c>
      <c r="F61" s="203" t="s">
        <v>68</v>
      </c>
      <c r="G61" s="203"/>
      <c r="H61" s="90"/>
      <c r="I61" s="90"/>
      <c r="J61" s="188"/>
      <c r="K61" s="81">
        <v>17</v>
      </c>
      <c r="L61" s="81">
        <v>16</v>
      </c>
      <c r="M61" s="81">
        <v>9</v>
      </c>
      <c r="N61" s="91">
        <v>1</v>
      </c>
      <c r="O61" s="92">
        <v>0</v>
      </c>
      <c r="P61" s="93">
        <f>N61+O61</f>
        <v>1</v>
      </c>
      <c r="Q61" s="82">
        <f>IFERROR(P61/M61,"-")</f>
        <v>0.11111111111111</v>
      </c>
      <c r="R61" s="81">
        <v>0</v>
      </c>
      <c r="S61" s="81">
        <v>1</v>
      </c>
      <c r="T61" s="82">
        <f>IFERROR(S61/(O61+P61),"-")</f>
        <v>1</v>
      </c>
      <c r="U61" s="182"/>
      <c r="V61" s="84">
        <v>0</v>
      </c>
      <c r="W61" s="82">
        <f>IF(P61=0,"-",V61/P61)</f>
        <v>0</v>
      </c>
      <c r="X61" s="186">
        <v>0</v>
      </c>
      <c r="Y61" s="187">
        <f>IFERROR(X61/P61,"-")</f>
        <v>0</v>
      </c>
      <c r="Z61" s="187" t="str">
        <f>IFERROR(X61/V61,"-")</f>
        <v>-</v>
      </c>
      <c r="AA61" s="188"/>
      <c r="AB61" s="85"/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>
        <f>IF(P61=0,"",IF(BE61=0,"",(BE61/P61)))</f>
        <v>0</v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>
        <v>1</v>
      </c>
      <c r="BO61" s="120">
        <f>IF(P61=0,"",IF(BN61=0,"",(BN61/P61)))</f>
        <v>1</v>
      </c>
      <c r="BP61" s="121"/>
      <c r="BQ61" s="122">
        <f>IFERROR(BP61/BN61,"-")</f>
        <v>0</v>
      </c>
      <c r="BR61" s="123"/>
      <c r="BS61" s="124">
        <f>IFERROR(BR61/BN61,"-")</f>
        <v>0</v>
      </c>
      <c r="BT61" s="125"/>
      <c r="BU61" s="125"/>
      <c r="BV61" s="125"/>
      <c r="BW61" s="126"/>
      <c r="BX61" s="127">
        <f>IF(P61=0,"",IF(BW61=0,"",(BW61/P61)))</f>
        <v>0</v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>
        <f>IF(P61=0,"",IF(CF61=0,"",(CF61/P61)))</f>
        <v>0</v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>
        <f>AB62</f>
        <v>0.71333333333333</v>
      </c>
      <c r="B62" s="203" t="s">
        <v>198</v>
      </c>
      <c r="C62" s="203"/>
      <c r="D62" s="203" t="s">
        <v>177</v>
      </c>
      <c r="E62" s="203" t="s">
        <v>178</v>
      </c>
      <c r="F62" s="203" t="s">
        <v>63</v>
      </c>
      <c r="G62" s="203" t="s">
        <v>196</v>
      </c>
      <c r="H62" s="90" t="s">
        <v>73</v>
      </c>
      <c r="I62" s="90" t="s">
        <v>86</v>
      </c>
      <c r="J62" s="188">
        <v>150000</v>
      </c>
      <c r="K62" s="81">
        <v>4</v>
      </c>
      <c r="L62" s="81">
        <v>0</v>
      </c>
      <c r="M62" s="81">
        <v>23</v>
      </c>
      <c r="N62" s="91">
        <v>2</v>
      </c>
      <c r="O62" s="92">
        <v>0</v>
      </c>
      <c r="P62" s="93">
        <f>N62+O62</f>
        <v>2</v>
      </c>
      <c r="Q62" s="82">
        <f>IFERROR(P62/M62,"-")</f>
        <v>0.08695652173913</v>
      </c>
      <c r="R62" s="81">
        <v>0</v>
      </c>
      <c r="S62" s="81">
        <v>1</v>
      </c>
      <c r="T62" s="82">
        <f>IFERROR(S62/(O62+P62),"-")</f>
        <v>0.5</v>
      </c>
      <c r="U62" s="182">
        <f>IFERROR(J62/SUM(P62:P63),"-")</f>
        <v>30000</v>
      </c>
      <c r="V62" s="84">
        <v>0</v>
      </c>
      <c r="W62" s="82">
        <f>IF(P62=0,"-",V62/P62)</f>
        <v>0</v>
      </c>
      <c r="X62" s="186">
        <v>0</v>
      </c>
      <c r="Y62" s="187">
        <f>IFERROR(X62/P62,"-")</f>
        <v>0</v>
      </c>
      <c r="Z62" s="187" t="str">
        <f>IFERROR(X62/V62,"-")</f>
        <v>-</v>
      </c>
      <c r="AA62" s="188">
        <f>SUM(X62:X63)-SUM(J62:J63)</f>
        <v>-43000</v>
      </c>
      <c r="AB62" s="85">
        <f>SUM(X62:X63)/SUM(J62:J63)</f>
        <v>0.71333333333333</v>
      </c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>
        <v>1</v>
      </c>
      <c r="AN62" s="101">
        <f>IF(P62=0,"",IF(AM62=0,"",(AM62/P62)))</f>
        <v>0.5</v>
      </c>
      <c r="AO62" s="100"/>
      <c r="AP62" s="102">
        <f>IFERROR(AP62/AM62,"-")</f>
        <v>0</v>
      </c>
      <c r="AQ62" s="103"/>
      <c r="AR62" s="104">
        <f>IFERROR(AQ62/AM62,"-")</f>
        <v>0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/>
      <c r="BF62" s="113">
        <f>IF(P62=0,"",IF(BE62=0,"",(BE62/P62)))</f>
        <v>0</v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>
        <v>1</v>
      </c>
      <c r="BO62" s="120">
        <f>IF(P62=0,"",IF(BN62=0,"",(BN62/P62)))</f>
        <v>0.5</v>
      </c>
      <c r="BP62" s="121"/>
      <c r="BQ62" s="122">
        <f>IFERROR(BP62/BN62,"-")</f>
        <v>0</v>
      </c>
      <c r="BR62" s="123"/>
      <c r="BS62" s="124">
        <f>IFERROR(BR62/BN62,"-")</f>
        <v>0</v>
      </c>
      <c r="BT62" s="125"/>
      <c r="BU62" s="125"/>
      <c r="BV62" s="125"/>
      <c r="BW62" s="126"/>
      <c r="BX62" s="127">
        <f>IF(P62=0,"",IF(BW62=0,"",(BW62/P62)))</f>
        <v>0</v>
      </c>
      <c r="BY62" s="128"/>
      <c r="BZ62" s="129" t="str">
        <f>IFERROR(BY62/BW62,"-")</f>
        <v>-</v>
      </c>
      <c r="CA62" s="130"/>
      <c r="CB62" s="131" t="str">
        <f>IFERROR(CA62/BW62,"-")</f>
        <v>-</v>
      </c>
      <c r="CC62" s="132"/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199</v>
      </c>
      <c r="C63" s="203"/>
      <c r="D63" s="203" t="s">
        <v>177</v>
      </c>
      <c r="E63" s="203" t="s">
        <v>178</v>
      </c>
      <c r="F63" s="203" t="s">
        <v>68</v>
      </c>
      <c r="G63" s="203"/>
      <c r="H63" s="90"/>
      <c r="I63" s="90"/>
      <c r="J63" s="188"/>
      <c r="K63" s="81">
        <v>26</v>
      </c>
      <c r="L63" s="81">
        <v>22</v>
      </c>
      <c r="M63" s="81">
        <v>2</v>
      </c>
      <c r="N63" s="91">
        <v>3</v>
      </c>
      <c r="O63" s="92">
        <v>0</v>
      </c>
      <c r="P63" s="93">
        <f>N63+O63</f>
        <v>3</v>
      </c>
      <c r="Q63" s="82">
        <f>IFERROR(P63/M63,"-")</f>
        <v>1.5</v>
      </c>
      <c r="R63" s="81">
        <v>1</v>
      </c>
      <c r="S63" s="81">
        <v>1</v>
      </c>
      <c r="T63" s="82">
        <f>IFERROR(S63/(O63+P63),"-")</f>
        <v>0.33333333333333</v>
      </c>
      <c r="U63" s="182"/>
      <c r="V63" s="84">
        <v>0</v>
      </c>
      <c r="W63" s="82">
        <f>IF(P63=0,"-",V63/P63)</f>
        <v>0</v>
      </c>
      <c r="X63" s="186">
        <v>107000</v>
      </c>
      <c r="Y63" s="187">
        <f>IFERROR(X63/P63,"-")</f>
        <v>35666.666666667</v>
      </c>
      <c r="Z63" s="187" t="str">
        <f>IFERROR(X63/V63,"-")</f>
        <v>-</v>
      </c>
      <c r="AA63" s="188"/>
      <c r="AB63" s="85"/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>
        <v>1</v>
      </c>
      <c r="AW63" s="107">
        <f>IF(P63=0,"",IF(AV63=0,"",(AV63/P63)))</f>
        <v>0.33333333333333</v>
      </c>
      <c r="AX63" s="106"/>
      <c r="AY63" s="108">
        <f>IFERROR(AX63/AV63,"-")</f>
        <v>0</v>
      </c>
      <c r="AZ63" s="109"/>
      <c r="BA63" s="110">
        <f>IFERROR(AZ63/AV63,"-")</f>
        <v>0</v>
      </c>
      <c r="BB63" s="111"/>
      <c r="BC63" s="111"/>
      <c r="BD63" s="111"/>
      <c r="BE63" s="112"/>
      <c r="BF63" s="113">
        <f>IF(P63=0,"",IF(BE63=0,"",(BE63/P63)))</f>
        <v>0</v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>
        <v>1</v>
      </c>
      <c r="BO63" s="120">
        <f>IF(P63=0,"",IF(BN63=0,"",(BN63/P63)))</f>
        <v>0.33333333333333</v>
      </c>
      <c r="BP63" s="121"/>
      <c r="BQ63" s="122">
        <f>IFERROR(BP63/BN63,"-")</f>
        <v>0</v>
      </c>
      <c r="BR63" s="123"/>
      <c r="BS63" s="124">
        <f>IFERROR(BR63/BN63,"-")</f>
        <v>0</v>
      </c>
      <c r="BT63" s="125"/>
      <c r="BU63" s="125"/>
      <c r="BV63" s="125"/>
      <c r="BW63" s="126"/>
      <c r="BX63" s="127">
        <f>IF(P63=0,"",IF(BW63=0,"",(BW63/P63)))</f>
        <v>0</v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>
        <v>1</v>
      </c>
      <c r="CG63" s="134">
        <f>IF(P63=0,"",IF(CF63=0,"",(CF63/P63)))</f>
        <v>0.33333333333333</v>
      </c>
      <c r="CH63" s="135">
        <v>1</v>
      </c>
      <c r="CI63" s="136">
        <f>IFERROR(CH63/CF63,"-")</f>
        <v>1</v>
      </c>
      <c r="CJ63" s="137">
        <v>1147000</v>
      </c>
      <c r="CK63" s="138">
        <f>IFERROR(CJ63/CF63,"-")</f>
        <v>1147000</v>
      </c>
      <c r="CL63" s="139"/>
      <c r="CM63" s="139"/>
      <c r="CN63" s="139">
        <v>1</v>
      </c>
      <c r="CO63" s="140">
        <v>0</v>
      </c>
      <c r="CP63" s="141">
        <v>107000</v>
      </c>
      <c r="CQ63" s="141">
        <v>1147000</v>
      </c>
      <c r="CR63" s="141"/>
      <c r="CS63" s="142" t="str">
        <f>IF(AND(CQ63=0,CR63=0),"",IF(AND(CQ63&lt;=100000,CR63&lt;=100000),"",IF(CQ63/CP63&gt;0.7,"男高",IF(CR63/CP63&gt;0.7,"女高",""))))</f>
        <v>男高</v>
      </c>
    </row>
    <row r="64" spans="1:98">
      <c r="A64" s="80">
        <f>AB64</f>
        <v>1.2578947368421</v>
      </c>
      <c r="B64" s="203" t="s">
        <v>200</v>
      </c>
      <c r="C64" s="203"/>
      <c r="D64" s="203" t="s">
        <v>82</v>
      </c>
      <c r="E64" s="203" t="s">
        <v>178</v>
      </c>
      <c r="F64" s="203" t="s">
        <v>63</v>
      </c>
      <c r="G64" s="203" t="s">
        <v>89</v>
      </c>
      <c r="H64" s="90" t="s">
        <v>65</v>
      </c>
      <c r="I64" s="205" t="s">
        <v>160</v>
      </c>
      <c r="J64" s="188">
        <v>190000</v>
      </c>
      <c r="K64" s="81">
        <v>7</v>
      </c>
      <c r="L64" s="81">
        <v>0</v>
      </c>
      <c r="M64" s="81">
        <v>28</v>
      </c>
      <c r="N64" s="91">
        <v>3</v>
      </c>
      <c r="O64" s="92">
        <v>0</v>
      </c>
      <c r="P64" s="93">
        <f>N64+O64</f>
        <v>3</v>
      </c>
      <c r="Q64" s="82">
        <f>IFERROR(P64/M64,"-")</f>
        <v>0.10714285714286</v>
      </c>
      <c r="R64" s="81">
        <v>1</v>
      </c>
      <c r="S64" s="81">
        <v>0</v>
      </c>
      <c r="T64" s="82">
        <f>IFERROR(S64/(O64+P64),"-")</f>
        <v>0</v>
      </c>
      <c r="U64" s="182">
        <f>IFERROR(J64/SUM(P64:P65),"-")</f>
        <v>17272.727272727</v>
      </c>
      <c r="V64" s="84">
        <v>1</v>
      </c>
      <c r="W64" s="82">
        <f>IF(P64=0,"-",V64/P64)</f>
        <v>0.33333333333333</v>
      </c>
      <c r="X64" s="186">
        <v>14000</v>
      </c>
      <c r="Y64" s="187">
        <f>IFERROR(X64/P64,"-")</f>
        <v>4666.6666666667</v>
      </c>
      <c r="Z64" s="187">
        <f>IFERROR(X64/V64,"-")</f>
        <v>14000</v>
      </c>
      <c r="AA64" s="188">
        <f>SUM(X64:X65)-SUM(J64:J65)</f>
        <v>49000</v>
      </c>
      <c r="AB64" s="85">
        <f>SUM(X64:X65)/SUM(J64:J65)</f>
        <v>1.2578947368421</v>
      </c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>
        <v>1</v>
      </c>
      <c r="AN64" s="101">
        <f>IF(P64=0,"",IF(AM64=0,"",(AM64/P64)))</f>
        <v>0.33333333333333</v>
      </c>
      <c r="AO64" s="100"/>
      <c r="AP64" s="102">
        <f>IFERROR(AP64/AM64,"-")</f>
        <v>0</v>
      </c>
      <c r="AQ64" s="103"/>
      <c r="AR64" s="104">
        <f>IFERROR(AQ64/AM64,"-")</f>
        <v>0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/>
      <c r="BF64" s="113">
        <f>IF(P64=0,"",IF(BE64=0,"",(BE64/P64)))</f>
        <v>0</v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>
        <v>2</v>
      </c>
      <c r="BO64" s="120">
        <f>IF(P64=0,"",IF(BN64=0,"",(BN64/P64)))</f>
        <v>0.66666666666667</v>
      </c>
      <c r="BP64" s="121">
        <v>1</v>
      </c>
      <c r="BQ64" s="122">
        <f>IFERROR(BP64/BN64,"-")</f>
        <v>0.5</v>
      </c>
      <c r="BR64" s="123">
        <v>14000</v>
      </c>
      <c r="BS64" s="124">
        <f>IFERROR(BR64/BN64,"-")</f>
        <v>7000</v>
      </c>
      <c r="BT64" s="125"/>
      <c r="BU64" s="125"/>
      <c r="BV64" s="125">
        <v>1</v>
      </c>
      <c r="BW64" s="126"/>
      <c r="BX64" s="127">
        <f>IF(P64=0,"",IF(BW64=0,"",(BW64/P64)))</f>
        <v>0</v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1</v>
      </c>
      <c r="CP64" s="141">
        <v>14000</v>
      </c>
      <c r="CQ64" s="141">
        <v>14000</v>
      </c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201</v>
      </c>
      <c r="C65" s="203"/>
      <c r="D65" s="203" t="s">
        <v>82</v>
      </c>
      <c r="E65" s="203" t="s">
        <v>178</v>
      </c>
      <c r="F65" s="203" t="s">
        <v>68</v>
      </c>
      <c r="G65" s="203"/>
      <c r="H65" s="90"/>
      <c r="I65" s="90"/>
      <c r="J65" s="188"/>
      <c r="K65" s="81">
        <v>30</v>
      </c>
      <c r="L65" s="81">
        <v>22</v>
      </c>
      <c r="M65" s="81">
        <v>10</v>
      </c>
      <c r="N65" s="91">
        <v>8</v>
      </c>
      <c r="O65" s="92">
        <v>0</v>
      </c>
      <c r="P65" s="93">
        <f>N65+O65</f>
        <v>8</v>
      </c>
      <c r="Q65" s="82">
        <f>IFERROR(P65/M65,"-")</f>
        <v>0.8</v>
      </c>
      <c r="R65" s="81">
        <v>1</v>
      </c>
      <c r="S65" s="81">
        <v>1</v>
      </c>
      <c r="T65" s="82">
        <f>IFERROR(S65/(O65+P65),"-")</f>
        <v>0.125</v>
      </c>
      <c r="U65" s="182"/>
      <c r="V65" s="84">
        <v>2</v>
      </c>
      <c r="W65" s="82">
        <f>IF(P65=0,"-",V65/P65)</f>
        <v>0.25</v>
      </c>
      <c r="X65" s="186">
        <v>225000</v>
      </c>
      <c r="Y65" s="187">
        <f>IFERROR(X65/P65,"-")</f>
        <v>28125</v>
      </c>
      <c r="Z65" s="187">
        <f>IFERROR(X65/V65,"-")</f>
        <v>112500</v>
      </c>
      <c r="AA65" s="188"/>
      <c r="AB65" s="85"/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>
        <v>1</v>
      </c>
      <c r="BF65" s="113">
        <f>IF(P65=0,"",IF(BE65=0,"",(BE65/P65)))</f>
        <v>0.125</v>
      </c>
      <c r="BG65" s="112"/>
      <c r="BH65" s="114">
        <f>IFERROR(BG65/BE65,"-")</f>
        <v>0</v>
      </c>
      <c r="BI65" s="115"/>
      <c r="BJ65" s="116">
        <f>IFERROR(BI65/BE65,"-")</f>
        <v>0</v>
      </c>
      <c r="BK65" s="117"/>
      <c r="BL65" s="117"/>
      <c r="BM65" s="117"/>
      <c r="BN65" s="119">
        <v>5</v>
      </c>
      <c r="BO65" s="120">
        <f>IF(P65=0,"",IF(BN65=0,"",(BN65/P65)))</f>
        <v>0.625</v>
      </c>
      <c r="BP65" s="121">
        <v>1</v>
      </c>
      <c r="BQ65" s="122">
        <f>IFERROR(BP65/BN65,"-")</f>
        <v>0.2</v>
      </c>
      <c r="BR65" s="123">
        <v>215000</v>
      </c>
      <c r="BS65" s="124">
        <f>IFERROR(BR65/BN65,"-")</f>
        <v>43000</v>
      </c>
      <c r="BT65" s="125"/>
      <c r="BU65" s="125"/>
      <c r="BV65" s="125">
        <v>1</v>
      </c>
      <c r="BW65" s="126">
        <v>2</v>
      </c>
      <c r="BX65" s="127">
        <f>IF(P65=0,"",IF(BW65=0,"",(BW65/P65)))</f>
        <v>0.25</v>
      </c>
      <c r="BY65" s="128">
        <v>1</v>
      </c>
      <c r="BZ65" s="129">
        <f>IFERROR(BY65/BW65,"-")</f>
        <v>0.5</v>
      </c>
      <c r="CA65" s="130">
        <v>10000</v>
      </c>
      <c r="CB65" s="131">
        <f>IFERROR(CA65/BW65,"-")</f>
        <v>5000</v>
      </c>
      <c r="CC65" s="132">
        <v>1</v>
      </c>
      <c r="CD65" s="132"/>
      <c r="CE65" s="132"/>
      <c r="CF65" s="133"/>
      <c r="CG65" s="134">
        <f>IF(P65=0,"",IF(CF65=0,"",(CF65/P65)))</f>
        <v>0</v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2</v>
      </c>
      <c r="CP65" s="141">
        <v>225000</v>
      </c>
      <c r="CQ65" s="141">
        <v>215000</v>
      </c>
      <c r="CR65" s="141"/>
      <c r="CS65" s="142" t="str">
        <f>IF(AND(CQ65=0,CR65=0),"",IF(AND(CQ65&lt;=100000,CR65&lt;=100000),"",IF(CQ65/CP65&gt;0.7,"男高",IF(CR65/CP65&gt;0.7,"女高",""))))</f>
        <v>男高</v>
      </c>
    </row>
    <row r="66" spans="1:98">
      <c r="A66" s="80">
        <f>AB66</f>
        <v>0.28</v>
      </c>
      <c r="B66" s="203" t="s">
        <v>202</v>
      </c>
      <c r="C66" s="203"/>
      <c r="D66" s="203" t="s">
        <v>101</v>
      </c>
      <c r="E66" s="203" t="s">
        <v>102</v>
      </c>
      <c r="F66" s="203" t="s">
        <v>63</v>
      </c>
      <c r="G66" s="203" t="s">
        <v>203</v>
      </c>
      <c r="H66" s="90" t="s">
        <v>65</v>
      </c>
      <c r="I66" s="90" t="s">
        <v>155</v>
      </c>
      <c r="J66" s="188">
        <v>150000</v>
      </c>
      <c r="K66" s="81">
        <v>17</v>
      </c>
      <c r="L66" s="81">
        <v>0</v>
      </c>
      <c r="M66" s="81">
        <v>50</v>
      </c>
      <c r="N66" s="91">
        <v>4</v>
      </c>
      <c r="O66" s="92">
        <v>0</v>
      </c>
      <c r="P66" s="93">
        <f>N66+O66</f>
        <v>4</v>
      </c>
      <c r="Q66" s="82">
        <f>IFERROR(P66/M66,"-")</f>
        <v>0.08</v>
      </c>
      <c r="R66" s="81">
        <v>0</v>
      </c>
      <c r="S66" s="81">
        <v>1</v>
      </c>
      <c r="T66" s="82">
        <f>IFERROR(S66/(O66+P66),"-")</f>
        <v>0.25</v>
      </c>
      <c r="U66" s="182">
        <f>IFERROR(J66/SUM(P66:P67),"-")</f>
        <v>13636.363636364</v>
      </c>
      <c r="V66" s="84">
        <v>1</v>
      </c>
      <c r="W66" s="82">
        <f>IF(P66=0,"-",V66/P66)</f>
        <v>0.25</v>
      </c>
      <c r="X66" s="186">
        <v>31000</v>
      </c>
      <c r="Y66" s="187">
        <f>IFERROR(X66/P66,"-")</f>
        <v>7750</v>
      </c>
      <c r="Z66" s="187">
        <f>IFERROR(X66/V66,"-")</f>
        <v>31000</v>
      </c>
      <c r="AA66" s="188">
        <f>SUM(X66:X67)-SUM(J66:J67)</f>
        <v>-108000</v>
      </c>
      <c r="AB66" s="85">
        <f>SUM(X66:X67)/SUM(J66:J67)</f>
        <v>0.28</v>
      </c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>
        <v>2</v>
      </c>
      <c r="AN66" s="101">
        <f>IF(P66=0,"",IF(AM66=0,"",(AM66/P66)))</f>
        <v>0.5</v>
      </c>
      <c r="AO66" s="100"/>
      <c r="AP66" s="102">
        <f>IFERROR(AP66/AM66,"-")</f>
        <v>0</v>
      </c>
      <c r="AQ66" s="103"/>
      <c r="AR66" s="104">
        <f>IFERROR(AQ66/AM66,"-")</f>
        <v>0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>
        <v>1</v>
      </c>
      <c r="BF66" s="113">
        <f>IF(P66=0,"",IF(BE66=0,"",(BE66/P66)))</f>
        <v>0.25</v>
      </c>
      <c r="BG66" s="112"/>
      <c r="BH66" s="114">
        <f>IFERROR(BG66/BE66,"-")</f>
        <v>0</v>
      </c>
      <c r="BI66" s="115"/>
      <c r="BJ66" s="116">
        <f>IFERROR(BI66/BE66,"-")</f>
        <v>0</v>
      </c>
      <c r="BK66" s="117"/>
      <c r="BL66" s="117"/>
      <c r="BM66" s="117"/>
      <c r="BN66" s="119">
        <v>1</v>
      </c>
      <c r="BO66" s="120">
        <f>IF(P66=0,"",IF(BN66=0,"",(BN66/P66)))</f>
        <v>0.25</v>
      </c>
      <c r="BP66" s="121">
        <v>1</v>
      </c>
      <c r="BQ66" s="122">
        <f>IFERROR(BP66/BN66,"-")</f>
        <v>1</v>
      </c>
      <c r="BR66" s="123">
        <v>31000</v>
      </c>
      <c r="BS66" s="124">
        <f>IFERROR(BR66/BN66,"-")</f>
        <v>31000</v>
      </c>
      <c r="BT66" s="125"/>
      <c r="BU66" s="125"/>
      <c r="BV66" s="125">
        <v>1</v>
      </c>
      <c r="BW66" s="126"/>
      <c r="BX66" s="127">
        <f>IF(P66=0,"",IF(BW66=0,"",(BW66/P66)))</f>
        <v>0</v>
      </c>
      <c r="BY66" s="128"/>
      <c r="BZ66" s="129" t="str">
        <f>IFERROR(BY66/BW66,"-")</f>
        <v>-</v>
      </c>
      <c r="CA66" s="130"/>
      <c r="CB66" s="131" t="str">
        <f>IFERROR(CA66/BW66,"-")</f>
        <v>-</v>
      </c>
      <c r="CC66" s="132"/>
      <c r="CD66" s="132"/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1</v>
      </c>
      <c r="CP66" s="141">
        <v>31000</v>
      </c>
      <c r="CQ66" s="141">
        <v>31000</v>
      </c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204</v>
      </c>
      <c r="C67" s="203"/>
      <c r="D67" s="203" t="s">
        <v>101</v>
      </c>
      <c r="E67" s="203" t="s">
        <v>102</v>
      </c>
      <c r="F67" s="203" t="s">
        <v>68</v>
      </c>
      <c r="G67" s="203"/>
      <c r="H67" s="90"/>
      <c r="I67" s="90"/>
      <c r="J67" s="188"/>
      <c r="K67" s="81">
        <v>16</v>
      </c>
      <c r="L67" s="81">
        <v>16</v>
      </c>
      <c r="M67" s="81">
        <v>6</v>
      </c>
      <c r="N67" s="91">
        <v>7</v>
      </c>
      <c r="O67" s="92">
        <v>0</v>
      </c>
      <c r="P67" s="93">
        <f>N67+O67</f>
        <v>7</v>
      </c>
      <c r="Q67" s="82">
        <f>IFERROR(P67/M67,"-")</f>
        <v>1.1666666666667</v>
      </c>
      <c r="R67" s="81">
        <v>1</v>
      </c>
      <c r="S67" s="81">
        <v>3</v>
      </c>
      <c r="T67" s="82">
        <f>IFERROR(S67/(O67+P67),"-")</f>
        <v>0.42857142857143</v>
      </c>
      <c r="U67" s="182"/>
      <c r="V67" s="84">
        <v>1</v>
      </c>
      <c r="W67" s="82">
        <f>IF(P67=0,"-",V67/P67)</f>
        <v>0.14285714285714</v>
      </c>
      <c r="X67" s="186">
        <v>11000</v>
      </c>
      <c r="Y67" s="187">
        <f>IFERROR(X67/P67,"-")</f>
        <v>1571.4285714286</v>
      </c>
      <c r="Z67" s="187">
        <f>IFERROR(X67/V67,"-")</f>
        <v>11000</v>
      </c>
      <c r="AA67" s="188"/>
      <c r="AB67" s="85"/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>
        <v>3</v>
      </c>
      <c r="BF67" s="113">
        <f>IF(P67=0,"",IF(BE67=0,"",(BE67/P67)))</f>
        <v>0.42857142857143</v>
      </c>
      <c r="BG67" s="112"/>
      <c r="BH67" s="114">
        <f>IFERROR(BG67/BE67,"-")</f>
        <v>0</v>
      </c>
      <c r="BI67" s="115"/>
      <c r="BJ67" s="116">
        <f>IFERROR(BI67/BE67,"-")</f>
        <v>0</v>
      </c>
      <c r="BK67" s="117"/>
      <c r="BL67" s="117"/>
      <c r="BM67" s="117"/>
      <c r="BN67" s="119">
        <v>3</v>
      </c>
      <c r="BO67" s="120">
        <f>IF(P67=0,"",IF(BN67=0,"",(BN67/P67)))</f>
        <v>0.42857142857143</v>
      </c>
      <c r="BP67" s="121">
        <v>2</v>
      </c>
      <c r="BQ67" s="122">
        <f>IFERROR(BP67/BN67,"-")</f>
        <v>0.66666666666667</v>
      </c>
      <c r="BR67" s="123">
        <v>12000</v>
      </c>
      <c r="BS67" s="124">
        <f>IFERROR(BR67/BN67,"-")</f>
        <v>4000</v>
      </c>
      <c r="BT67" s="125">
        <v>1</v>
      </c>
      <c r="BU67" s="125"/>
      <c r="BV67" s="125">
        <v>1</v>
      </c>
      <c r="BW67" s="126">
        <v>1</v>
      </c>
      <c r="BX67" s="127">
        <f>IF(P67=0,"",IF(BW67=0,"",(BW67/P67)))</f>
        <v>0.14285714285714</v>
      </c>
      <c r="BY67" s="128"/>
      <c r="BZ67" s="129">
        <f>IFERROR(BY67/BW67,"-")</f>
        <v>0</v>
      </c>
      <c r="CA67" s="130"/>
      <c r="CB67" s="131">
        <f>IFERROR(CA67/BW67,"-")</f>
        <v>0</v>
      </c>
      <c r="CC67" s="132"/>
      <c r="CD67" s="132"/>
      <c r="CE67" s="132"/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1</v>
      </c>
      <c r="CP67" s="141">
        <v>11000</v>
      </c>
      <c r="CQ67" s="141">
        <v>11000</v>
      </c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>
        <f>AB68</f>
        <v>0.73333333333333</v>
      </c>
      <c r="B68" s="203" t="s">
        <v>205</v>
      </c>
      <c r="C68" s="203"/>
      <c r="D68" s="203" t="s">
        <v>177</v>
      </c>
      <c r="E68" s="203" t="s">
        <v>178</v>
      </c>
      <c r="F68" s="203" t="s">
        <v>63</v>
      </c>
      <c r="G68" s="203" t="s">
        <v>203</v>
      </c>
      <c r="H68" s="90" t="s">
        <v>73</v>
      </c>
      <c r="I68" s="204" t="s">
        <v>146</v>
      </c>
      <c r="J68" s="188">
        <v>90000</v>
      </c>
      <c r="K68" s="81">
        <v>8</v>
      </c>
      <c r="L68" s="81">
        <v>0</v>
      </c>
      <c r="M68" s="81">
        <v>35</v>
      </c>
      <c r="N68" s="91">
        <v>4</v>
      </c>
      <c r="O68" s="92">
        <v>0</v>
      </c>
      <c r="P68" s="93">
        <f>N68+O68</f>
        <v>4</v>
      </c>
      <c r="Q68" s="82">
        <f>IFERROR(P68/M68,"-")</f>
        <v>0.11428571428571</v>
      </c>
      <c r="R68" s="81">
        <v>0</v>
      </c>
      <c r="S68" s="81">
        <v>3</v>
      </c>
      <c r="T68" s="82">
        <f>IFERROR(S68/(O68+P68),"-")</f>
        <v>0.75</v>
      </c>
      <c r="U68" s="182">
        <f>IFERROR(J68/SUM(P68:P69),"-")</f>
        <v>11250</v>
      </c>
      <c r="V68" s="84">
        <v>1</v>
      </c>
      <c r="W68" s="82">
        <f>IF(P68=0,"-",V68/P68)</f>
        <v>0.25</v>
      </c>
      <c r="X68" s="186">
        <v>6000</v>
      </c>
      <c r="Y68" s="187">
        <f>IFERROR(X68/P68,"-")</f>
        <v>1500</v>
      </c>
      <c r="Z68" s="187">
        <f>IFERROR(X68/V68,"-")</f>
        <v>6000</v>
      </c>
      <c r="AA68" s="188">
        <f>SUM(X68:X69)-SUM(J68:J69)</f>
        <v>-24000</v>
      </c>
      <c r="AB68" s="85">
        <f>SUM(X68:X69)/SUM(J68:J69)</f>
        <v>0.73333333333333</v>
      </c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>
        <v>1</v>
      </c>
      <c r="AN68" s="101">
        <f>IF(P68=0,"",IF(AM68=0,"",(AM68/P68)))</f>
        <v>0.25</v>
      </c>
      <c r="AO68" s="100"/>
      <c r="AP68" s="102">
        <f>IFERROR(AP68/AM68,"-")</f>
        <v>0</v>
      </c>
      <c r="AQ68" s="103"/>
      <c r="AR68" s="104">
        <f>IFERROR(AQ68/AM68,"-")</f>
        <v>0</v>
      </c>
      <c r="AS68" s="105"/>
      <c r="AT68" s="105"/>
      <c r="AU68" s="105"/>
      <c r="AV68" s="106"/>
      <c r="AW68" s="107">
        <f>IF(P68=0,"",IF(AV68=0,"",(AV68/P68)))</f>
        <v>0</v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>
        <f>IF(P68=0,"",IF(BE68=0,"",(BE68/P68)))</f>
        <v>0</v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>
        <v>3</v>
      </c>
      <c r="BO68" s="120">
        <f>IF(P68=0,"",IF(BN68=0,"",(BN68/P68)))</f>
        <v>0.75</v>
      </c>
      <c r="BP68" s="121">
        <v>1</v>
      </c>
      <c r="BQ68" s="122">
        <f>IFERROR(BP68/BN68,"-")</f>
        <v>0.33333333333333</v>
      </c>
      <c r="BR68" s="123">
        <v>6000</v>
      </c>
      <c r="BS68" s="124">
        <f>IFERROR(BR68/BN68,"-")</f>
        <v>2000</v>
      </c>
      <c r="BT68" s="125"/>
      <c r="BU68" s="125">
        <v>1</v>
      </c>
      <c r="BV68" s="125"/>
      <c r="BW68" s="126"/>
      <c r="BX68" s="127">
        <f>IF(P68=0,"",IF(BW68=0,"",(BW68/P68)))</f>
        <v>0</v>
      </c>
      <c r="BY68" s="128"/>
      <c r="BZ68" s="129" t="str">
        <f>IFERROR(BY68/BW68,"-")</f>
        <v>-</v>
      </c>
      <c r="CA68" s="130"/>
      <c r="CB68" s="131" t="str">
        <f>IFERROR(CA68/BW68,"-")</f>
        <v>-</v>
      </c>
      <c r="CC68" s="132"/>
      <c r="CD68" s="132"/>
      <c r="CE68" s="132"/>
      <c r="CF68" s="133"/>
      <c r="CG68" s="134">
        <f>IF(P68=0,"",IF(CF68=0,"",(CF68/P68)))</f>
        <v>0</v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1</v>
      </c>
      <c r="CP68" s="141">
        <v>6000</v>
      </c>
      <c r="CQ68" s="141">
        <v>6000</v>
      </c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/>
      <c r="B69" s="203" t="s">
        <v>206</v>
      </c>
      <c r="C69" s="203"/>
      <c r="D69" s="203" t="s">
        <v>177</v>
      </c>
      <c r="E69" s="203" t="s">
        <v>178</v>
      </c>
      <c r="F69" s="203" t="s">
        <v>68</v>
      </c>
      <c r="G69" s="203"/>
      <c r="H69" s="90"/>
      <c r="I69" s="90"/>
      <c r="J69" s="188"/>
      <c r="K69" s="81">
        <v>10</v>
      </c>
      <c r="L69" s="81">
        <v>10</v>
      </c>
      <c r="M69" s="81">
        <v>8</v>
      </c>
      <c r="N69" s="91">
        <v>4</v>
      </c>
      <c r="O69" s="92">
        <v>0</v>
      </c>
      <c r="P69" s="93">
        <f>N69+O69</f>
        <v>4</v>
      </c>
      <c r="Q69" s="82">
        <f>IFERROR(P69/M69,"-")</f>
        <v>0.5</v>
      </c>
      <c r="R69" s="81">
        <v>0</v>
      </c>
      <c r="S69" s="81">
        <v>2</v>
      </c>
      <c r="T69" s="82">
        <f>IFERROR(S69/(O69+P69),"-")</f>
        <v>0.5</v>
      </c>
      <c r="U69" s="182"/>
      <c r="V69" s="84">
        <v>1</v>
      </c>
      <c r="W69" s="82">
        <f>IF(P69=0,"-",V69/P69)</f>
        <v>0.25</v>
      </c>
      <c r="X69" s="186">
        <v>60000</v>
      </c>
      <c r="Y69" s="187">
        <f>IFERROR(X69/P69,"-")</f>
        <v>15000</v>
      </c>
      <c r="Z69" s="187">
        <f>IFERROR(X69/V69,"-")</f>
        <v>60000</v>
      </c>
      <c r="AA69" s="188"/>
      <c r="AB69" s="85"/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>
        <f>IF(P69=0,"",IF(AM69=0,"",(AM69/P69)))</f>
        <v>0</v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>
        <v>1</v>
      </c>
      <c r="AW69" s="107">
        <f>IF(P69=0,"",IF(AV69=0,"",(AV69/P69)))</f>
        <v>0.25</v>
      </c>
      <c r="AX69" s="106"/>
      <c r="AY69" s="108">
        <f>IFERROR(AX69/AV69,"-")</f>
        <v>0</v>
      </c>
      <c r="AZ69" s="109"/>
      <c r="BA69" s="110">
        <f>IFERROR(AZ69/AV69,"-")</f>
        <v>0</v>
      </c>
      <c r="BB69" s="111"/>
      <c r="BC69" s="111"/>
      <c r="BD69" s="111"/>
      <c r="BE69" s="112"/>
      <c r="BF69" s="113">
        <f>IF(P69=0,"",IF(BE69=0,"",(BE69/P69)))</f>
        <v>0</v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>
        <v>2</v>
      </c>
      <c r="BO69" s="120">
        <f>IF(P69=0,"",IF(BN69=0,"",(BN69/P69)))</f>
        <v>0.5</v>
      </c>
      <c r="BP69" s="121">
        <v>1</v>
      </c>
      <c r="BQ69" s="122">
        <f>IFERROR(BP69/BN69,"-")</f>
        <v>0.5</v>
      </c>
      <c r="BR69" s="123">
        <v>230000</v>
      </c>
      <c r="BS69" s="124">
        <f>IFERROR(BR69/BN69,"-")</f>
        <v>115000</v>
      </c>
      <c r="BT69" s="125"/>
      <c r="BU69" s="125"/>
      <c r="BV69" s="125">
        <v>1</v>
      </c>
      <c r="BW69" s="126">
        <v>1</v>
      </c>
      <c r="BX69" s="127">
        <f>IF(P69=0,"",IF(BW69=0,"",(BW69/P69)))</f>
        <v>0.25</v>
      </c>
      <c r="BY69" s="128">
        <v>1</v>
      </c>
      <c r="BZ69" s="129">
        <f>IFERROR(BY69/BW69,"-")</f>
        <v>1</v>
      </c>
      <c r="CA69" s="130">
        <v>57000</v>
      </c>
      <c r="CB69" s="131">
        <f>IFERROR(CA69/BW69,"-")</f>
        <v>57000</v>
      </c>
      <c r="CC69" s="132"/>
      <c r="CD69" s="132"/>
      <c r="CE69" s="132">
        <v>1</v>
      </c>
      <c r="CF69" s="133"/>
      <c r="CG69" s="134">
        <f>IF(P69=0,"",IF(CF69=0,"",(CF69/P69)))</f>
        <v>0</v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1</v>
      </c>
      <c r="CP69" s="141">
        <v>60000</v>
      </c>
      <c r="CQ69" s="141">
        <v>230000</v>
      </c>
      <c r="CR69" s="141"/>
      <c r="CS69" s="142" t="str">
        <f>IF(AND(CQ69=0,CR69=0),"",IF(AND(CQ69&lt;=100000,CR69&lt;=100000),"",IF(CQ69/CP69&gt;0.7,"男高",IF(CR69/CP69&gt;0.7,"女高",""))))</f>
        <v>男高</v>
      </c>
    </row>
    <row r="70" spans="1:98">
      <c r="A70" s="80">
        <f>AB70</f>
        <v>18.858823529412</v>
      </c>
      <c r="B70" s="203" t="s">
        <v>207</v>
      </c>
      <c r="C70" s="203"/>
      <c r="D70" s="203" t="s">
        <v>133</v>
      </c>
      <c r="E70" s="203" t="s">
        <v>62</v>
      </c>
      <c r="F70" s="203" t="s">
        <v>63</v>
      </c>
      <c r="G70" s="203" t="s">
        <v>174</v>
      </c>
      <c r="H70" s="90" t="s">
        <v>208</v>
      </c>
      <c r="I70" s="204" t="s">
        <v>66</v>
      </c>
      <c r="J70" s="188">
        <v>85000</v>
      </c>
      <c r="K70" s="81">
        <v>10</v>
      </c>
      <c r="L70" s="81">
        <v>0</v>
      </c>
      <c r="M70" s="81">
        <v>33</v>
      </c>
      <c r="N70" s="91">
        <v>1</v>
      </c>
      <c r="O70" s="92">
        <v>0</v>
      </c>
      <c r="P70" s="93">
        <f>N70+O70</f>
        <v>1</v>
      </c>
      <c r="Q70" s="82">
        <f>IFERROR(P70/M70,"-")</f>
        <v>0.03030303030303</v>
      </c>
      <c r="R70" s="81">
        <v>0</v>
      </c>
      <c r="S70" s="81">
        <v>0</v>
      </c>
      <c r="T70" s="82">
        <f>IFERROR(S70/(O70+P70),"-")</f>
        <v>0</v>
      </c>
      <c r="U70" s="182">
        <f>IFERROR(J70/SUM(P70:P71),"-")</f>
        <v>28333.333333333</v>
      </c>
      <c r="V70" s="84">
        <v>0</v>
      </c>
      <c r="W70" s="82">
        <f>IF(P70=0,"-",V70/P70)</f>
        <v>0</v>
      </c>
      <c r="X70" s="186">
        <v>0</v>
      </c>
      <c r="Y70" s="187">
        <f>IFERROR(X70/P70,"-")</f>
        <v>0</v>
      </c>
      <c r="Z70" s="187" t="str">
        <f>IFERROR(X70/V70,"-")</f>
        <v>-</v>
      </c>
      <c r="AA70" s="188">
        <f>SUM(X70:X71)-SUM(J70:J71)</f>
        <v>1518000</v>
      </c>
      <c r="AB70" s="85">
        <f>SUM(X70:X71)/SUM(J70:J71)</f>
        <v>18.858823529412</v>
      </c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/>
      <c r="BF70" s="113">
        <f>IF(P70=0,"",IF(BE70=0,"",(BE70/P70)))</f>
        <v>0</v>
      </c>
      <c r="BG70" s="112"/>
      <c r="BH70" s="114" t="str">
        <f>IFERROR(BG70/BE70,"-")</f>
        <v>-</v>
      </c>
      <c r="BI70" s="115"/>
      <c r="BJ70" s="116" t="str">
        <f>IFERROR(BI70/BE70,"-")</f>
        <v>-</v>
      </c>
      <c r="BK70" s="117"/>
      <c r="BL70" s="117"/>
      <c r="BM70" s="117"/>
      <c r="BN70" s="119"/>
      <c r="BO70" s="120">
        <f>IF(P70=0,"",IF(BN70=0,"",(BN70/P70)))</f>
        <v>0</v>
      </c>
      <c r="BP70" s="121"/>
      <c r="BQ70" s="122" t="str">
        <f>IFERROR(BP70/BN70,"-")</f>
        <v>-</v>
      </c>
      <c r="BR70" s="123"/>
      <c r="BS70" s="124" t="str">
        <f>IFERROR(BR70/BN70,"-")</f>
        <v>-</v>
      </c>
      <c r="BT70" s="125"/>
      <c r="BU70" s="125"/>
      <c r="BV70" s="125"/>
      <c r="BW70" s="126">
        <v>1</v>
      </c>
      <c r="BX70" s="127">
        <f>IF(P70=0,"",IF(BW70=0,"",(BW70/P70)))</f>
        <v>1</v>
      </c>
      <c r="BY70" s="128"/>
      <c r="BZ70" s="129">
        <f>IFERROR(BY70/BW70,"-")</f>
        <v>0</v>
      </c>
      <c r="CA70" s="130"/>
      <c r="CB70" s="131">
        <f>IFERROR(CA70/BW70,"-")</f>
        <v>0</v>
      </c>
      <c r="CC70" s="132"/>
      <c r="CD70" s="132"/>
      <c r="CE70" s="132"/>
      <c r="CF70" s="133"/>
      <c r="CG70" s="134">
        <f>IF(P70=0,"",IF(CF70=0,"",(CF70/P70)))</f>
        <v>0</v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0</v>
      </c>
      <c r="CP70" s="141">
        <v>0</v>
      </c>
      <c r="CQ70" s="141"/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/>
      <c r="B71" s="203" t="s">
        <v>209</v>
      </c>
      <c r="C71" s="203"/>
      <c r="D71" s="203" t="s">
        <v>133</v>
      </c>
      <c r="E71" s="203" t="s">
        <v>62</v>
      </c>
      <c r="F71" s="203" t="s">
        <v>68</v>
      </c>
      <c r="G71" s="203"/>
      <c r="H71" s="90"/>
      <c r="I71" s="90"/>
      <c r="J71" s="188"/>
      <c r="K71" s="81">
        <v>19</v>
      </c>
      <c r="L71" s="81">
        <v>17</v>
      </c>
      <c r="M71" s="81">
        <v>5</v>
      </c>
      <c r="N71" s="91">
        <v>2</v>
      </c>
      <c r="O71" s="92">
        <v>0</v>
      </c>
      <c r="P71" s="93">
        <f>N71+O71</f>
        <v>2</v>
      </c>
      <c r="Q71" s="82">
        <f>IFERROR(P71/M71,"-")</f>
        <v>0.4</v>
      </c>
      <c r="R71" s="81">
        <v>1</v>
      </c>
      <c r="S71" s="81">
        <v>1</v>
      </c>
      <c r="T71" s="82">
        <f>IFERROR(S71/(O71+P71),"-")</f>
        <v>0.5</v>
      </c>
      <c r="U71" s="182"/>
      <c r="V71" s="84">
        <v>2</v>
      </c>
      <c r="W71" s="82">
        <f>IF(P71=0,"-",V71/P71)</f>
        <v>1</v>
      </c>
      <c r="X71" s="186">
        <v>1603000</v>
      </c>
      <c r="Y71" s="187">
        <f>IFERROR(X71/P71,"-")</f>
        <v>801500</v>
      </c>
      <c r="Z71" s="187">
        <f>IFERROR(X71/V71,"-")</f>
        <v>801500</v>
      </c>
      <c r="AA71" s="188"/>
      <c r="AB71" s="85"/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>
        <f>IF(P71=0,"",IF(AV71=0,"",(AV71/P71)))</f>
        <v>0</v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/>
      <c r="BF71" s="113">
        <f>IF(P71=0,"",IF(BE71=0,"",(BE71/P71)))</f>
        <v>0</v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>
        <v>1</v>
      </c>
      <c r="BO71" s="120">
        <f>IF(P71=0,"",IF(BN71=0,"",(BN71/P71)))</f>
        <v>0.5</v>
      </c>
      <c r="BP71" s="121">
        <v>1</v>
      </c>
      <c r="BQ71" s="122">
        <f>IFERROR(BP71/BN71,"-")</f>
        <v>1</v>
      </c>
      <c r="BR71" s="123">
        <v>3000</v>
      </c>
      <c r="BS71" s="124">
        <f>IFERROR(BR71/BN71,"-")</f>
        <v>3000</v>
      </c>
      <c r="BT71" s="125">
        <v>1</v>
      </c>
      <c r="BU71" s="125"/>
      <c r="BV71" s="125"/>
      <c r="BW71" s="126"/>
      <c r="BX71" s="127">
        <f>IF(P71=0,"",IF(BW71=0,"",(BW71/P71)))</f>
        <v>0</v>
      </c>
      <c r="BY71" s="128"/>
      <c r="BZ71" s="129" t="str">
        <f>IFERROR(BY71/BW71,"-")</f>
        <v>-</v>
      </c>
      <c r="CA71" s="130"/>
      <c r="CB71" s="131" t="str">
        <f>IFERROR(CA71/BW71,"-")</f>
        <v>-</v>
      </c>
      <c r="CC71" s="132"/>
      <c r="CD71" s="132"/>
      <c r="CE71" s="132"/>
      <c r="CF71" s="133">
        <v>1</v>
      </c>
      <c r="CG71" s="134">
        <f>IF(P71=0,"",IF(CF71=0,"",(CF71/P71)))</f>
        <v>0.5</v>
      </c>
      <c r="CH71" s="135">
        <v>1</v>
      </c>
      <c r="CI71" s="136">
        <f>IFERROR(CH71/CF71,"-")</f>
        <v>1</v>
      </c>
      <c r="CJ71" s="137">
        <v>1600000</v>
      </c>
      <c r="CK71" s="138">
        <f>IFERROR(CJ71/CF71,"-")</f>
        <v>1600000</v>
      </c>
      <c r="CL71" s="139"/>
      <c r="CM71" s="139"/>
      <c r="CN71" s="139">
        <v>1</v>
      </c>
      <c r="CO71" s="140">
        <v>2</v>
      </c>
      <c r="CP71" s="141">
        <v>1603000</v>
      </c>
      <c r="CQ71" s="141">
        <v>1600000</v>
      </c>
      <c r="CR71" s="141"/>
      <c r="CS71" s="142" t="str">
        <f>IF(AND(CQ71=0,CR71=0),"",IF(AND(CQ71&lt;=100000,CR71&lt;=100000),"",IF(CQ71/CP71&gt;0.7,"男高",IF(CR71/CP71&gt;0.7,"女高",""))))</f>
        <v>男高</v>
      </c>
    </row>
    <row r="72" spans="1:98">
      <c r="A72" s="80">
        <f>AB72</f>
        <v>0</v>
      </c>
      <c r="B72" s="203" t="s">
        <v>210</v>
      </c>
      <c r="C72" s="203"/>
      <c r="D72" s="203" t="s">
        <v>133</v>
      </c>
      <c r="E72" s="203" t="s">
        <v>78</v>
      </c>
      <c r="F72" s="203" t="s">
        <v>63</v>
      </c>
      <c r="G72" s="203" t="s">
        <v>182</v>
      </c>
      <c r="H72" s="90" t="s">
        <v>208</v>
      </c>
      <c r="I72" s="204" t="s">
        <v>79</v>
      </c>
      <c r="J72" s="188">
        <v>85000</v>
      </c>
      <c r="K72" s="81">
        <v>2</v>
      </c>
      <c r="L72" s="81">
        <v>0</v>
      </c>
      <c r="M72" s="81">
        <v>13</v>
      </c>
      <c r="N72" s="91">
        <v>1</v>
      </c>
      <c r="O72" s="92">
        <v>0</v>
      </c>
      <c r="P72" s="93">
        <f>N72+O72</f>
        <v>1</v>
      </c>
      <c r="Q72" s="82">
        <f>IFERROR(P72/M72,"-")</f>
        <v>0.076923076923077</v>
      </c>
      <c r="R72" s="81">
        <v>0</v>
      </c>
      <c r="S72" s="81">
        <v>0</v>
      </c>
      <c r="T72" s="82">
        <f>IFERROR(S72/(O72+P72),"-")</f>
        <v>0</v>
      </c>
      <c r="U72" s="182">
        <f>IFERROR(J72/SUM(P72:P73),"-")</f>
        <v>42500</v>
      </c>
      <c r="V72" s="84">
        <v>0</v>
      </c>
      <c r="W72" s="82">
        <f>IF(P72=0,"-",V72/P72)</f>
        <v>0</v>
      </c>
      <c r="X72" s="186">
        <v>0</v>
      </c>
      <c r="Y72" s="187">
        <f>IFERROR(X72/P72,"-")</f>
        <v>0</v>
      </c>
      <c r="Z72" s="187" t="str">
        <f>IFERROR(X72/V72,"-")</f>
        <v>-</v>
      </c>
      <c r="AA72" s="188">
        <f>SUM(X72:X73)-SUM(J72:J73)</f>
        <v>-85000</v>
      </c>
      <c r="AB72" s="85">
        <f>SUM(X72:X73)/SUM(J72:J73)</f>
        <v>0</v>
      </c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>
        <v>1</v>
      </c>
      <c r="BF72" s="113">
        <f>IF(P72=0,"",IF(BE72=0,"",(BE72/P72)))</f>
        <v>1</v>
      </c>
      <c r="BG72" s="112"/>
      <c r="BH72" s="114">
        <f>IFERROR(BG72/BE72,"-")</f>
        <v>0</v>
      </c>
      <c r="BI72" s="115"/>
      <c r="BJ72" s="116">
        <f>IFERROR(BI72/BE72,"-")</f>
        <v>0</v>
      </c>
      <c r="BK72" s="117"/>
      <c r="BL72" s="117"/>
      <c r="BM72" s="117"/>
      <c r="BN72" s="119"/>
      <c r="BO72" s="120">
        <f>IF(P72=0,"",IF(BN72=0,"",(BN72/P72)))</f>
        <v>0</v>
      </c>
      <c r="BP72" s="121"/>
      <c r="BQ72" s="122" t="str">
        <f>IFERROR(BP72/BN72,"-")</f>
        <v>-</v>
      </c>
      <c r="BR72" s="123"/>
      <c r="BS72" s="124" t="str">
        <f>IFERROR(BR72/BN72,"-")</f>
        <v>-</v>
      </c>
      <c r="BT72" s="125"/>
      <c r="BU72" s="125"/>
      <c r="BV72" s="125"/>
      <c r="BW72" s="126"/>
      <c r="BX72" s="127">
        <f>IF(P72=0,"",IF(BW72=0,"",(BW72/P72)))</f>
        <v>0</v>
      </c>
      <c r="BY72" s="128"/>
      <c r="BZ72" s="129" t="str">
        <f>IFERROR(BY72/BW72,"-")</f>
        <v>-</v>
      </c>
      <c r="CA72" s="130"/>
      <c r="CB72" s="131" t="str">
        <f>IFERROR(CA72/BW72,"-")</f>
        <v>-</v>
      </c>
      <c r="CC72" s="132"/>
      <c r="CD72" s="132"/>
      <c r="CE72" s="132"/>
      <c r="CF72" s="133"/>
      <c r="CG72" s="134">
        <f>IF(P72=0,"",IF(CF72=0,"",(CF72/P72)))</f>
        <v>0</v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0</v>
      </c>
      <c r="CP72" s="141">
        <v>0</v>
      </c>
      <c r="CQ72" s="141"/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/>
      <c r="B73" s="203" t="s">
        <v>211</v>
      </c>
      <c r="C73" s="203"/>
      <c r="D73" s="203" t="s">
        <v>133</v>
      </c>
      <c r="E73" s="203" t="s">
        <v>78</v>
      </c>
      <c r="F73" s="203" t="s">
        <v>68</v>
      </c>
      <c r="G73" s="203"/>
      <c r="H73" s="90"/>
      <c r="I73" s="90"/>
      <c r="J73" s="188"/>
      <c r="K73" s="81">
        <v>13</v>
      </c>
      <c r="L73" s="81">
        <v>11</v>
      </c>
      <c r="M73" s="81">
        <v>3</v>
      </c>
      <c r="N73" s="91">
        <v>1</v>
      </c>
      <c r="O73" s="92">
        <v>0</v>
      </c>
      <c r="P73" s="93">
        <f>N73+O73</f>
        <v>1</v>
      </c>
      <c r="Q73" s="82">
        <f>IFERROR(P73/M73,"-")</f>
        <v>0.33333333333333</v>
      </c>
      <c r="R73" s="81">
        <v>0</v>
      </c>
      <c r="S73" s="81">
        <v>1</v>
      </c>
      <c r="T73" s="82">
        <f>IFERROR(S73/(O73+P73),"-")</f>
        <v>1</v>
      </c>
      <c r="U73" s="182"/>
      <c r="V73" s="84">
        <v>0</v>
      </c>
      <c r="W73" s="82">
        <f>IF(P73=0,"-",V73/P73)</f>
        <v>0</v>
      </c>
      <c r="X73" s="186">
        <v>0</v>
      </c>
      <c r="Y73" s="187">
        <f>IFERROR(X73/P73,"-")</f>
        <v>0</v>
      </c>
      <c r="Z73" s="187" t="str">
        <f>IFERROR(X73/V73,"-")</f>
        <v>-</v>
      </c>
      <c r="AA73" s="188"/>
      <c r="AB73" s="85"/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>
        <f>IF(P73=0,"",IF(AM73=0,"",(AM73/P73)))</f>
        <v>0</v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>
        <f>IF(P73=0,"",IF(AV73=0,"",(AV73/P73)))</f>
        <v>0</v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/>
      <c r="BF73" s="113">
        <f>IF(P73=0,"",IF(BE73=0,"",(BE73/P73)))</f>
        <v>0</v>
      </c>
      <c r="BG73" s="112"/>
      <c r="BH73" s="114" t="str">
        <f>IFERROR(BG73/BE73,"-")</f>
        <v>-</v>
      </c>
      <c r="BI73" s="115"/>
      <c r="BJ73" s="116" t="str">
        <f>IFERROR(BI73/BE73,"-")</f>
        <v>-</v>
      </c>
      <c r="BK73" s="117"/>
      <c r="BL73" s="117"/>
      <c r="BM73" s="117"/>
      <c r="BN73" s="119">
        <v>1</v>
      </c>
      <c r="BO73" s="120">
        <f>IF(P73=0,"",IF(BN73=0,"",(BN73/P73)))</f>
        <v>1</v>
      </c>
      <c r="BP73" s="121"/>
      <c r="BQ73" s="122">
        <f>IFERROR(BP73/BN73,"-")</f>
        <v>0</v>
      </c>
      <c r="BR73" s="123"/>
      <c r="BS73" s="124">
        <f>IFERROR(BR73/BN73,"-")</f>
        <v>0</v>
      </c>
      <c r="BT73" s="125"/>
      <c r="BU73" s="125"/>
      <c r="BV73" s="125"/>
      <c r="BW73" s="126"/>
      <c r="BX73" s="127">
        <f>IF(P73=0,"",IF(BW73=0,"",(BW73/P73)))</f>
        <v>0</v>
      </c>
      <c r="BY73" s="128"/>
      <c r="BZ73" s="129" t="str">
        <f>IFERROR(BY73/BW73,"-")</f>
        <v>-</v>
      </c>
      <c r="CA73" s="130"/>
      <c r="CB73" s="131" t="str">
        <f>IFERROR(CA73/BW73,"-")</f>
        <v>-</v>
      </c>
      <c r="CC73" s="132"/>
      <c r="CD73" s="132"/>
      <c r="CE73" s="132"/>
      <c r="CF73" s="133"/>
      <c r="CG73" s="134">
        <f>IF(P73=0,"",IF(CF73=0,"",(CF73/P73)))</f>
        <v>0</v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0</v>
      </c>
      <c r="CP73" s="141">
        <v>0</v>
      </c>
      <c r="CQ73" s="141"/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>
        <f>AB74</f>
        <v>4.0153846153846</v>
      </c>
      <c r="B74" s="203" t="s">
        <v>212</v>
      </c>
      <c r="C74" s="203"/>
      <c r="D74" s="203" t="s">
        <v>213</v>
      </c>
      <c r="E74" s="203" t="s">
        <v>78</v>
      </c>
      <c r="F74" s="203" t="s">
        <v>63</v>
      </c>
      <c r="G74" s="203" t="s">
        <v>84</v>
      </c>
      <c r="H74" s="90" t="s">
        <v>208</v>
      </c>
      <c r="I74" s="205" t="s">
        <v>160</v>
      </c>
      <c r="J74" s="188">
        <v>65000</v>
      </c>
      <c r="K74" s="81">
        <v>4</v>
      </c>
      <c r="L74" s="81">
        <v>0</v>
      </c>
      <c r="M74" s="81">
        <v>20</v>
      </c>
      <c r="N74" s="91">
        <v>1</v>
      </c>
      <c r="O74" s="92">
        <v>0</v>
      </c>
      <c r="P74" s="93">
        <f>N74+O74</f>
        <v>1</v>
      </c>
      <c r="Q74" s="82">
        <f>IFERROR(P74/M74,"-")</f>
        <v>0.05</v>
      </c>
      <c r="R74" s="81">
        <v>0</v>
      </c>
      <c r="S74" s="81">
        <v>0</v>
      </c>
      <c r="T74" s="82">
        <f>IFERROR(S74/(O74+P74),"-")</f>
        <v>0</v>
      </c>
      <c r="U74" s="182">
        <f>IFERROR(J74/SUM(P74:P75),"-")</f>
        <v>16250</v>
      </c>
      <c r="V74" s="84">
        <v>0</v>
      </c>
      <c r="W74" s="82">
        <f>IF(P74=0,"-",V74/P74)</f>
        <v>0</v>
      </c>
      <c r="X74" s="186">
        <v>0</v>
      </c>
      <c r="Y74" s="187">
        <f>IFERROR(X74/P74,"-")</f>
        <v>0</v>
      </c>
      <c r="Z74" s="187" t="str">
        <f>IFERROR(X74/V74,"-")</f>
        <v>-</v>
      </c>
      <c r="AA74" s="188">
        <f>SUM(X74:X75)-SUM(J74:J75)</f>
        <v>196000</v>
      </c>
      <c r="AB74" s="85">
        <f>SUM(X74:X75)/SUM(J74:J75)</f>
        <v>4.0153846153846</v>
      </c>
      <c r="AC74" s="79"/>
      <c r="AD74" s="94"/>
      <c r="AE74" s="95">
        <f>IF(P74=0,"",IF(AD74=0,"",(AD74/P74)))</f>
        <v>0</v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>
        <f>IF(P74=0,"",IF(AM74=0,"",(AM74/P74)))</f>
        <v>0</v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/>
      <c r="AW74" s="107">
        <f>IF(P74=0,"",IF(AV74=0,"",(AV74/P74)))</f>
        <v>0</v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>
        <v>1</v>
      </c>
      <c r="BF74" s="113">
        <f>IF(P74=0,"",IF(BE74=0,"",(BE74/P74)))</f>
        <v>1</v>
      </c>
      <c r="BG74" s="112"/>
      <c r="BH74" s="114">
        <f>IFERROR(BG74/BE74,"-")</f>
        <v>0</v>
      </c>
      <c r="BI74" s="115"/>
      <c r="BJ74" s="116">
        <f>IFERROR(BI74/BE74,"-")</f>
        <v>0</v>
      </c>
      <c r="BK74" s="117"/>
      <c r="BL74" s="117"/>
      <c r="BM74" s="117"/>
      <c r="BN74" s="119"/>
      <c r="BO74" s="120">
        <f>IF(P74=0,"",IF(BN74=0,"",(BN74/P74)))</f>
        <v>0</v>
      </c>
      <c r="BP74" s="121"/>
      <c r="BQ74" s="122" t="str">
        <f>IFERROR(BP74/BN74,"-")</f>
        <v>-</v>
      </c>
      <c r="BR74" s="123"/>
      <c r="BS74" s="124" t="str">
        <f>IFERROR(BR74/BN74,"-")</f>
        <v>-</v>
      </c>
      <c r="BT74" s="125"/>
      <c r="BU74" s="125"/>
      <c r="BV74" s="125"/>
      <c r="BW74" s="126"/>
      <c r="BX74" s="127">
        <f>IF(P74=0,"",IF(BW74=0,"",(BW74/P74)))</f>
        <v>0</v>
      </c>
      <c r="BY74" s="128"/>
      <c r="BZ74" s="129" t="str">
        <f>IFERROR(BY74/BW74,"-")</f>
        <v>-</v>
      </c>
      <c r="CA74" s="130"/>
      <c r="CB74" s="131" t="str">
        <f>IFERROR(CA74/BW74,"-")</f>
        <v>-</v>
      </c>
      <c r="CC74" s="132"/>
      <c r="CD74" s="132"/>
      <c r="CE74" s="132"/>
      <c r="CF74" s="133"/>
      <c r="CG74" s="134">
        <f>IF(P74=0,"",IF(CF74=0,"",(CF74/P74)))</f>
        <v>0</v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0</v>
      </c>
      <c r="CP74" s="141">
        <v>0</v>
      </c>
      <c r="CQ74" s="141"/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/>
      <c r="B75" s="203" t="s">
        <v>214</v>
      </c>
      <c r="C75" s="203"/>
      <c r="D75" s="203" t="s">
        <v>213</v>
      </c>
      <c r="E75" s="203" t="s">
        <v>78</v>
      </c>
      <c r="F75" s="203" t="s">
        <v>68</v>
      </c>
      <c r="G75" s="203"/>
      <c r="H75" s="90"/>
      <c r="I75" s="90"/>
      <c r="J75" s="188"/>
      <c r="K75" s="81">
        <v>17</v>
      </c>
      <c r="L75" s="81">
        <v>12</v>
      </c>
      <c r="M75" s="81">
        <v>4</v>
      </c>
      <c r="N75" s="91">
        <v>3</v>
      </c>
      <c r="O75" s="92">
        <v>0</v>
      </c>
      <c r="P75" s="93">
        <f>N75+O75</f>
        <v>3</v>
      </c>
      <c r="Q75" s="82">
        <f>IFERROR(P75/M75,"-")</f>
        <v>0.75</v>
      </c>
      <c r="R75" s="81">
        <v>0</v>
      </c>
      <c r="S75" s="81">
        <v>2</v>
      </c>
      <c r="T75" s="82">
        <f>IFERROR(S75/(O75+P75),"-")</f>
        <v>0.66666666666667</v>
      </c>
      <c r="U75" s="182"/>
      <c r="V75" s="84">
        <v>2</v>
      </c>
      <c r="W75" s="82">
        <f>IF(P75=0,"-",V75/P75)</f>
        <v>0.66666666666667</v>
      </c>
      <c r="X75" s="186">
        <v>261000</v>
      </c>
      <c r="Y75" s="187">
        <f>IFERROR(X75/P75,"-")</f>
        <v>87000</v>
      </c>
      <c r="Z75" s="187">
        <f>IFERROR(X75/V75,"-")</f>
        <v>130500</v>
      </c>
      <c r="AA75" s="188"/>
      <c r="AB75" s="85"/>
      <c r="AC75" s="79"/>
      <c r="AD75" s="94"/>
      <c r="AE75" s="95">
        <f>IF(P75=0,"",IF(AD75=0,"",(AD75/P75)))</f>
        <v>0</v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>
        <f>IF(P75=0,"",IF(AM75=0,"",(AM75/P75)))</f>
        <v>0</v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>
        <f>IF(P75=0,"",IF(AV75=0,"",(AV75/P75)))</f>
        <v>0</v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/>
      <c r="BF75" s="113">
        <f>IF(P75=0,"",IF(BE75=0,"",(BE75/P75)))</f>
        <v>0</v>
      </c>
      <c r="BG75" s="112"/>
      <c r="BH75" s="114" t="str">
        <f>IFERROR(BG75/BE75,"-")</f>
        <v>-</v>
      </c>
      <c r="BI75" s="115"/>
      <c r="BJ75" s="116" t="str">
        <f>IFERROR(BI75/BE75,"-")</f>
        <v>-</v>
      </c>
      <c r="BK75" s="117"/>
      <c r="BL75" s="117"/>
      <c r="BM75" s="117"/>
      <c r="BN75" s="119">
        <v>1</v>
      </c>
      <c r="BO75" s="120">
        <f>IF(P75=0,"",IF(BN75=0,"",(BN75/P75)))</f>
        <v>0.33333333333333</v>
      </c>
      <c r="BP75" s="121">
        <v>1</v>
      </c>
      <c r="BQ75" s="122">
        <f>IFERROR(BP75/BN75,"-")</f>
        <v>1</v>
      </c>
      <c r="BR75" s="123">
        <v>217000</v>
      </c>
      <c r="BS75" s="124">
        <f>IFERROR(BR75/BN75,"-")</f>
        <v>217000</v>
      </c>
      <c r="BT75" s="125"/>
      <c r="BU75" s="125"/>
      <c r="BV75" s="125">
        <v>1</v>
      </c>
      <c r="BW75" s="126">
        <v>1</v>
      </c>
      <c r="BX75" s="127">
        <f>IF(P75=0,"",IF(BW75=0,"",(BW75/P75)))</f>
        <v>0.33333333333333</v>
      </c>
      <c r="BY75" s="128">
        <v>1</v>
      </c>
      <c r="BZ75" s="129">
        <f>IFERROR(BY75/BW75,"-")</f>
        <v>1</v>
      </c>
      <c r="CA75" s="130">
        <v>44000</v>
      </c>
      <c r="CB75" s="131">
        <f>IFERROR(CA75/BW75,"-")</f>
        <v>44000</v>
      </c>
      <c r="CC75" s="132"/>
      <c r="CD75" s="132"/>
      <c r="CE75" s="132">
        <v>1</v>
      </c>
      <c r="CF75" s="133">
        <v>1</v>
      </c>
      <c r="CG75" s="134">
        <f>IF(P75=0,"",IF(CF75=0,"",(CF75/P75)))</f>
        <v>0.33333333333333</v>
      </c>
      <c r="CH75" s="135"/>
      <c r="CI75" s="136">
        <f>IFERROR(CH75/CF75,"-")</f>
        <v>0</v>
      </c>
      <c r="CJ75" s="137"/>
      <c r="CK75" s="138">
        <f>IFERROR(CJ75/CF75,"-")</f>
        <v>0</v>
      </c>
      <c r="CL75" s="139"/>
      <c r="CM75" s="139"/>
      <c r="CN75" s="139"/>
      <c r="CO75" s="140">
        <v>2</v>
      </c>
      <c r="CP75" s="141">
        <v>261000</v>
      </c>
      <c r="CQ75" s="141">
        <v>217000</v>
      </c>
      <c r="CR75" s="141"/>
      <c r="CS75" s="142" t="str">
        <f>IF(AND(CQ75=0,CR75=0),"",IF(AND(CQ75&lt;=100000,CR75&lt;=100000),"",IF(CQ75/CP75&gt;0.7,"男高",IF(CR75/CP75&gt;0.7,"女高",""))))</f>
        <v>男高</v>
      </c>
    </row>
    <row r="76" spans="1:98">
      <c r="A76" s="80">
        <f>AB76</f>
        <v>1.3</v>
      </c>
      <c r="B76" s="203" t="s">
        <v>215</v>
      </c>
      <c r="C76" s="203"/>
      <c r="D76" s="203" t="s">
        <v>133</v>
      </c>
      <c r="E76" s="203" t="s">
        <v>102</v>
      </c>
      <c r="F76" s="203" t="s">
        <v>63</v>
      </c>
      <c r="G76" s="203" t="s">
        <v>196</v>
      </c>
      <c r="H76" s="90" t="s">
        <v>135</v>
      </c>
      <c r="I76" s="90" t="s">
        <v>216</v>
      </c>
      <c r="J76" s="188">
        <v>50000</v>
      </c>
      <c r="K76" s="81">
        <v>6</v>
      </c>
      <c r="L76" s="81">
        <v>0</v>
      </c>
      <c r="M76" s="81">
        <v>24</v>
      </c>
      <c r="N76" s="91">
        <v>4</v>
      </c>
      <c r="O76" s="92">
        <v>0</v>
      </c>
      <c r="P76" s="93">
        <f>N76+O76</f>
        <v>4</v>
      </c>
      <c r="Q76" s="82">
        <f>IFERROR(P76/M76,"-")</f>
        <v>0.16666666666667</v>
      </c>
      <c r="R76" s="81">
        <v>0</v>
      </c>
      <c r="S76" s="81">
        <v>3</v>
      </c>
      <c r="T76" s="82">
        <f>IFERROR(S76/(O76+P76),"-")</f>
        <v>0.75</v>
      </c>
      <c r="U76" s="182">
        <f>IFERROR(J76/SUM(P76:P77),"-")</f>
        <v>7142.8571428571</v>
      </c>
      <c r="V76" s="84">
        <v>1</v>
      </c>
      <c r="W76" s="82">
        <f>IF(P76=0,"-",V76/P76)</f>
        <v>0.25</v>
      </c>
      <c r="X76" s="186">
        <v>61000</v>
      </c>
      <c r="Y76" s="187">
        <f>IFERROR(X76/P76,"-")</f>
        <v>15250</v>
      </c>
      <c r="Z76" s="187">
        <f>IFERROR(X76/V76,"-")</f>
        <v>61000</v>
      </c>
      <c r="AA76" s="188">
        <f>SUM(X76:X77)-SUM(J76:J77)</f>
        <v>15000</v>
      </c>
      <c r="AB76" s="85">
        <f>SUM(X76:X77)/SUM(J76:J77)</f>
        <v>1.3</v>
      </c>
      <c r="AC76" s="79"/>
      <c r="AD76" s="94"/>
      <c r="AE76" s="95">
        <f>IF(P76=0,"",IF(AD76=0,"",(AD76/P76)))</f>
        <v>0</v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>
        <v>1</v>
      </c>
      <c r="AN76" s="101">
        <f>IF(P76=0,"",IF(AM76=0,"",(AM76/P76)))</f>
        <v>0.25</v>
      </c>
      <c r="AO76" s="100"/>
      <c r="AP76" s="102">
        <f>IFERROR(AP76/AM76,"-")</f>
        <v>0</v>
      </c>
      <c r="AQ76" s="103"/>
      <c r="AR76" s="104">
        <f>IFERROR(AQ76/AM76,"-")</f>
        <v>0</v>
      </c>
      <c r="AS76" s="105"/>
      <c r="AT76" s="105"/>
      <c r="AU76" s="105"/>
      <c r="AV76" s="106"/>
      <c r="AW76" s="107">
        <f>IF(P76=0,"",IF(AV76=0,"",(AV76/P76)))</f>
        <v>0</v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>
        <v>1</v>
      </c>
      <c r="BF76" s="113">
        <f>IF(P76=0,"",IF(BE76=0,"",(BE76/P76)))</f>
        <v>0.25</v>
      </c>
      <c r="BG76" s="112"/>
      <c r="BH76" s="114">
        <f>IFERROR(BG76/BE76,"-")</f>
        <v>0</v>
      </c>
      <c r="BI76" s="115"/>
      <c r="BJ76" s="116">
        <f>IFERROR(BI76/BE76,"-")</f>
        <v>0</v>
      </c>
      <c r="BK76" s="117"/>
      <c r="BL76" s="117"/>
      <c r="BM76" s="117"/>
      <c r="BN76" s="119">
        <v>2</v>
      </c>
      <c r="BO76" s="120">
        <f>IF(P76=0,"",IF(BN76=0,"",(BN76/P76)))</f>
        <v>0.5</v>
      </c>
      <c r="BP76" s="121">
        <v>1</v>
      </c>
      <c r="BQ76" s="122">
        <f>IFERROR(BP76/BN76,"-")</f>
        <v>0.5</v>
      </c>
      <c r="BR76" s="123">
        <v>61000</v>
      </c>
      <c r="BS76" s="124">
        <f>IFERROR(BR76/BN76,"-")</f>
        <v>30500</v>
      </c>
      <c r="BT76" s="125"/>
      <c r="BU76" s="125"/>
      <c r="BV76" s="125">
        <v>1</v>
      </c>
      <c r="BW76" s="126"/>
      <c r="BX76" s="127">
        <f>IF(P76=0,"",IF(BW76=0,"",(BW76/P76)))</f>
        <v>0</v>
      </c>
      <c r="BY76" s="128"/>
      <c r="BZ76" s="129" t="str">
        <f>IFERROR(BY76/BW76,"-")</f>
        <v>-</v>
      </c>
      <c r="CA76" s="130"/>
      <c r="CB76" s="131" t="str">
        <f>IFERROR(CA76/BW76,"-")</f>
        <v>-</v>
      </c>
      <c r="CC76" s="132"/>
      <c r="CD76" s="132"/>
      <c r="CE76" s="132"/>
      <c r="CF76" s="133"/>
      <c r="CG76" s="134">
        <f>IF(P76=0,"",IF(CF76=0,"",(CF76/P76)))</f>
        <v>0</v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>
        <v>1</v>
      </c>
      <c r="CP76" s="141">
        <v>61000</v>
      </c>
      <c r="CQ76" s="141">
        <v>61000</v>
      </c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/>
      <c r="B77" s="203" t="s">
        <v>217</v>
      </c>
      <c r="C77" s="203"/>
      <c r="D77" s="203" t="s">
        <v>133</v>
      </c>
      <c r="E77" s="203" t="s">
        <v>102</v>
      </c>
      <c r="F77" s="203" t="s">
        <v>68</v>
      </c>
      <c r="G77" s="203"/>
      <c r="H77" s="90"/>
      <c r="I77" s="90"/>
      <c r="J77" s="188"/>
      <c r="K77" s="81">
        <v>9</v>
      </c>
      <c r="L77" s="81">
        <v>9</v>
      </c>
      <c r="M77" s="81">
        <v>3</v>
      </c>
      <c r="N77" s="91">
        <v>3</v>
      </c>
      <c r="O77" s="92">
        <v>0</v>
      </c>
      <c r="P77" s="93">
        <f>N77+O77</f>
        <v>3</v>
      </c>
      <c r="Q77" s="82">
        <f>IFERROR(P77/M77,"-")</f>
        <v>1</v>
      </c>
      <c r="R77" s="81">
        <v>1</v>
      </c>
      <c r="S77" s="81">
        <v>0</v>
      </c>
      <c r="T77" s="82">
        <f>IFERROR(S77/(O77+P77),"-")</f>
        <v>0</v>
      </c>
      <c r="U77" s="182"/>
      <c r="V77" s="84">
        <v>1</v>
      </c>
      <c r="W77" s="82">
        <f>IF(P77=0,"-",V77/P77)</f>
        <v>0.33333333333333</v>
      </c>
      <c r="X77" s="186">
        <v>4000</v>
      </c>
      <c r="Y77" s="187">
        <f>IFERROR(X77/P77,"-")</f>
        <v>1333.3333333333</v>
      </c>
      <c r="Z77" s="187">
        <f>IFERROR(X77/V77,"-")</f>
        <v>4000</v>
      </c>
      <c r="AA77" s="188"/>
      <c r="AB77" s="85"/>
      <c r="AC77" s="79"/>
      <c r="AD77" s="94"/>
      <c r="AE77" s="95">
        <f>IF(P77=0,"",IF(AD77=0,"",(AD77/P77)))</f>
        <v>0</v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/>
      <c r="AN77" s="101">
        <f>IF(P77=0,"",IF(AM77=0,"",(AM77/P77)))</f>
        <v>0</v>
      </c>
      <c r="AO77" s="100"/>
      <c r="AP77" s="102" t="str">
        <f>IFERROR(AP77/AM77,"-")</f>
        <v>-</v>
      </c>
      <c r="AQ77" s="103"/>
      <c r="AR77" s="104" t="str">
        <f>IFERROR(AQ77/AM77,"-")</f>
        <v>-</v>
      </c>
      <c r="AS77" s="105"/>
      <c r="AT77" s="105"/>
      <c r="AU77" s="105"/>
      <c r="AV77" s="106"/>
      <c r="AW77" s="107">
        <f>IF(P77=0,"",IF(AV77=0,"",(AV77/P77)))</f>
        <v>0</v>
      </c>
      <c r="AX77" s="106"/>
      <c r="AY77" s="108" t="str">
        <f>IFERROR(AX77/AV77,"-")</f>
        <v>-</v>
      </c>
      <c r="AZ77" s="109"/>
      <c r="BA77" s="110" t="str">
        <f>IFERROR(AZ77/AV77,"-")</f>
        <v>-</v>
      </c>
      <c r="BB77" s="111"/>
      <c r="BC77" s="111"/>
      <c r="BD77" s="111"/>
      <c r="BE77" s="112">
        <v>1</v>
      </c>
      <c r="BF77" s="113">
        <f>IF(P77=0,"",IF(BE77=0,"",(BE77/P77)))</f>
        <v>0.33333333333333</v>
      </c>
      <c r="BG77" s="112"/>
      <c r="BH77" s="114">
        <f>IFERROR(BG77/BE77,"-")</f>
        <v>0</v>
      </c>
      <c r="BI77" s="115"/>
      <c r="BJ77" s="116">
        <f>IFERROR(BI77/BE77,"-")</f>
        <v>0</v>
      </c>
      <c r="BK77" s="117"/>
      <c r="BL77" s="117"/>
      <c r="BM77" s="117"/>
      <c r="BN77" s="119"/>
      <c r="BO77" s="120">
        <f>IF(P77=0,"",IF(BN77=0,"",(BN77/P77)))</f>
        <v>0</v>
      </c>
      <c r="BP77" s="121"/>
      <c r="BQ77" s="122" t="str">
        <f>IFERROR(BP77/BN77,"-")</f>
        <v>-</v>
      </c>
      <c r="BR77" s="123"/>
      <c r="BS77" s="124" t="str">
        <f>IFERROR(BR77/BN77,"-")</f>
        <v>-</v>
      </c>
      <c r="BT77" s="125"/>
      <c r="BU77" s="125"/>
      <c r="BV77" s="125"/>
      <c r="BW77" s="126">
        <v>1</v>
      </c>
      <c r="BX77" s="127">
        <f>IF(P77=0,"",IF(BW77=0,"",(BW77/P77)))</f>
        <v>0.33333333333333</v>
      </c>
      <c r="BY77" s="128">
        <v>1</v>
      </c>
      <c r="BZ77" s="129">
        <f>IFERROR(BY77/BW77,"-")</f>
        <v>1</v>
      </c>
      <c r="CA77" s="130">
        <v>4000</v>
      </c>
      <c r="CB77" s="131">
        <f>IFERROR(CA77/BW77,"-")</f>
        <v>4000</v>
      </c>
      <c r="CC77" s="132"/>
      <c r="CD77" s="132">
        <v>1</v>
      </c>
      <c r="CE77" s="132"/>
      <c r="CF77" s="133">
        <v>1</v>
      </c>
      <c r="CG77" s="134">
        <f>IF(P77=0,"",IF(CF77=0,"",(CF77/P77)))</f>
        <v>0.33333333333333</v>
      </c>
      <c r="CH77" s="135"/>
      <c r="CI77" s="136">
        <f>IFERROR(CH77/CF77,"-")</f>
        <v>0</v>
      </c>
      <c r="CJ77" s="137"/>
      <c r="CK77" s="138">
        <f>IFERROR(CJ77/CF77,"-")</f>
        <v>0</v>
      </c>
      <c r="CL77" s="139"/>
      <c r="CM77" s="139"/>
      <c r="CN77" s="139"/>
      <c r="CO77" s="140">
        <v>1</v>
      </c>
      <c r="CP77" s="141">
        <v>4000</v>
      </c>
      <c r="CQ77" s="141">
        <v>4000</v>
      </c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80">
        <f>AB78</f>
        <v>0.1</v>
      </c>
      <c r="B78" s="203" t="s">
        <v>218</v>
      </c>
      <c r="C78" s="203"/>
      <c r="D78" s="203" t="s">
        <v>148</v>
      </c>
      <c r="E78" s="203" t="s">
        <v>105</v>
      </c>
      <c r="F78" s="203" t="s">
        <v>63</v>
      </c>
      <c r="G78" s="203" t="s">
        <v>196</v>
      </c>
      <c r="H78" s="90" t="s">
        <v>135</v>
      </c>
      <c r="I78" s="90" t="s">
        <v>136</v>
      </c>
      <c r="J78" s="188">
        <v>50000</v>
      </c>
      <c r="K78" s="81">
        <v>12</v>
      </c>
      <c r="L78" s="81">
        <v>0</v>
      </c>
      <c r="M78" s="81">
        <v>80</v>
      </c>
      <c r="N78" s="91">
        <v>5</v>
      </c>
      <c r="O78" s="92">
        <v>0</v>
      </c>
      <c r="P78" s="93">
        <f>N78+O78</f>
        <v>5</v>
      </c>
      <c r="Q78" s="82">
        <f>IFERROR(P78/M78,"-")</f>
        <v>0.0625</v>
      </c>
      <c r="R78" s="81">
        <v>0</v>
      </c>
      <c r="S78" s="81">
        <v>2</v>
      </c>
      <c r="T78" s="82">
        <f>IFERROR(S78/(O78+P78),"-")</f>
        <v>0.4</v>
      </c>
      <c r="U78" s="182">
        <f>IFERROR(J78/SUM(P78:P79),"-")</f>
        <v>6250</v>
      </c>
      <c r="V78" s="84">
        <v>1</v>
      </c>
      <c r="W78" s="82">
        <f>IF(P78=0,"-",V78/P78)</f>
        <v>0.2</v>
      </c>
      <c r="X78" s="186">
        <v>5000</v>
      </c>
      <c r="Y78" s="187">
        <f>IFERROR(X78/P78,"-")</f>
        <v>1000</v>
      </c>
      <c r="Z78" s="187">
        <f>IFERROR(X78/V78,"-")</f>
        <v>5000</v>
      </c>
      <c r="AA78" s="188">
        <f>SUM(X78:X79)-SUM(J78:J79)</f>
        <v>-45000</v>
      </c>
      <c r="AB78" s="85">
        <f>SUM(X78:X79)/SUM(J78:J79)</f>
        <v>0.1</v>
      </c>
      <c r="AC78" s="79"/>
      <c r="AD78" s="94"/>
      <c r="AE78" s="95">
        <f>IF(P78=0,"",IF(AD78=0,"",(AD78/P78)))</f>
        <v>0</v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/>
      <c r="AN78" s="101">
        <f>IF(P78=0,"",IF(AM78=0,"",(AM78/P78)))</f>
        <v>0</v>
      </c>
      <c r="AO78" s="100"/>
      <c r="AP78" s="102" t="str">
        <f>IFERROR(AP78/AM78,"-")</f>
        <v>-</v>
      </c>
      <c r="AQ78" s="103"/>
      <c r="AR78" s="104" t="str">
        <f>IFERROR(AQ78/AM78,"-")</f>
        <v>-</v>
      </c>
      <c r="AS78" s="105"/>
      <c r="AT78" s="105"/>
      <c r="AU78" s="105"/>
      <c r="AV78" s="106"/>
      <c r="AW78" s="107">
        <f>IF(P78=0,"",IF(AV78=0,"",(AV78/P78)))</f>
        <v>0</v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>
        <v>2</v>
      </c>
      <c r="BF78" s="113">
        <f>IF(P78=0,"",IF(BE78=0,"",(BE78/P78)))</f>
        <v>0.4</v>
      </c>
      <c r="BG78" s="112"/>
      <c r="BH78" s="114">
        <f>IFERROR(BG78/BE78,"-")</f>
        <v>0</v>
      </c>
      <c r="BI78" s="115"/>
      <c r="BJ78" s="116">
        <f>IFERROR(BI78/BE78,"-")</f>
        <v>0</v>
      </c>
      <c r="BK78" s="117"/>
      <c r="BL78" s="117"/>
      <c r="BM78" s="117"/>
      <c r="BN78" s="119">
        <v>3</v>
      </c>
      <c r="BO78" s="120">
        <f>IF(P78=0,"",IF(BN78=0,"",(BN78/P78)))</f>
        <v>0.6</v>
      </c>
      <c r="BP78" s="121">
        <v>1</v>
      </c>
      <c r="BQ78" s="122">
        <f>IFERROR(BP78/BN78,"-")</f>
        <v>0.33333333333333</v>
      </c>
      <c r="BR78" s="123">
        <v>5000</v>
      </c>
      <c r="BS78" s="124">
        <f>IFERROR(BR78/BN78,"-")</f>
        <v>1666.6666666667</v>
      </c>
      <c r="BT78" s="125">
        <v>1</v>
      </c>
      <c r="BU78" s="125"/>
      <c r="BV78" s="125"/>
      <c r="BW78" s="126"/>
      <c r="BX78" s="127">
        <f>IF(P78=0,"",IF(BW78=0,"",(BW78/P78)))</f>
        <v>0</v>
      </c>
      <c r="BY78" s="128"/>
      <c r="BZ78" s="129" t="str">
        <f>IFERROR(BY78/BW78,"-")</f>
        <v>-</v>
      </c>
      <c r="CA78" s="130"/>
      <c r="CB78" s="131" t="str">
        <f>IFERROR(CA78/BW78,"-")</f>
        <v>-</v>
      </c>
      <c r="CC78" s="132"/>
      <c r="CD78" s="132"/>
      <c r="CE78" s="132"/>
      <c r="CF78" s="133"/>
      <c r="CG78" s="134">
        <f>IF(P78=0,"",IF(CF78=0,"",(CF78/P78)))</f>
        <v>0</v>
      </c>
      <c r="CH78" s="135"/>
      <c r="CI78" s="136" t="str">
        <f>IFERROR(CH78/CF78,"-")</f>
        <v>-</v>
      </c>
      <c r="CJ78" s="137"/>
      <c r="CK78" s="138" t="str">
        <f>IFERROR(CJ78/CF78,"-")</f>
        <v>-</v>
      </c>
      <c r="CL78" s="139"/>
      <c r="CM78" s="139"/>
      <c r="CN78" s="139"/>
      <c r="CO78" s="140">
        <v>1</v>
      </c>
      <c r="CP78" s="141">
        <v>5000</v>
      </c>
      <c r="CQ78" s="141">
        <v>5000</v>
      </c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80"/>
      <c r="B79" s="203" t="s">
        <v>219</v>
      </c>
      <c r="C79" s="203"/>
      <c r="D79" s="203" t="s">
        <v>148</v>
      </c>
      <c r="E79" s="203" t="s">
        <v>105</v>
      </c>
      <c r="F79" s="203" t="s">
        <v>68</v>
      </c>
      <c r="G79" s="203"/>
      <c r="H79" s="90"/>
      <c r="I79" s="90"/>
      <c r="J79" s="188"/>
      <c r="K79" s="81">
        <v>16</v>
      </c>
      <c r="L79" s="81">
        <v>14</v>
      </c>
      <c r="M79" s="81">
        <v>5</v>
      </c>
      <c r="N79" s="91">
        <v>3</v>
      </c>
      <c r="O79" s="92">
        <v>0</v>
      </c>
      <c r="P79" s="93">
        <f>N79+O79</f>
        <v>3</v>
      </c>
      <c r="Q79" s="82">
        <f>IFERROR(P79/M79,"-")</f>
        <v>0.6</v>
      </c>
      <c r="R79" s="81">
        <v>0</v>
      </c>
      <c r="S79" s="81">
        <v>0</v>
      </c>
      <c r="T79" s="82">
        <f>IFERROR(S79/(O79+P79),"-")</f>
        <v>0</v>
      </c>
      <c r="U79" s="182"/>
      <c r="V79" s="84">
        <v>0</v>
      </c>
      <c r="W79" s="82">
        <f>IF(P79=0,"-",V79/P79)</f>
        <v>0</v>
      </c>
      <c r="X79" s="186">
        <v>0</v>
      </c>
      <c r="Y79" s="187">
        <f>IFERROR(X79/P79,"-")</f>
        <v>0</v>
      </c>
      <c r="Z79" s="187" t="str">
        <f>IFERROR(X79/V79,"-")</f>
        <v>-</v>
      </c>
      <c r="AA79" s="188"/>
      <c r="AB79" s="85"/>
      <c r="AC79" s="79"/>
      <c r="AD79" s="94"/>
      <c r="AE79" s="95">
        <f>IF(P79=0,"",IF(AD79=0,"",(AD79/P79)))</f>
        <v>0</v>
      </c>
      <c r="AF79" s="94"/>
      <c r="AG79" s="96" t="str">
        <f>IFERROR(AF79/AD79,"-")</f>
        <v>-</v>
      </c>
      <c r="AH79" s="97"/>
      <c r="AI79" s="98" t="str">
        <f>IFERROR(AH79/AD79,"-")</f>
        <v>-</v>
      </c>
      <c r="AJ79" s="99"/>
      <c r="AK79" s="99"/>
      <c r="AL79" s="99"/>
      <c r="AM79" s="100"/>
      <c r="AN79" s="101">
        <f>IF(P79=0,"",IF(AM79=0,"",(AM79/P79)))</f>
        <v>0</v>
      </c>
      <c r="AO79" s="100"/>
      <c r="AP79" s="102" t="str">
        <f>IFERROR(AP79/AM79,"-")</f>
        <v>-</v>
      </c>
      <c r="AQ79" s="103"/>
      <c r="AR79" s="104" t="str">
        <f>IFERROR(AQ79/AM79,"-")</f>
        <v>-</v>
      </c>
      <c r="AS79" s="105"/>
      <c r="AT79" s="105"/>
      <c r="AU79" s="105"/>
      <c r="AV79" s="106"/>
      <c r="AW79" s="107">
        <f>IF(P79=0,"",IF(AV79=0,"",(AV79/P79)))</f>
        <v>0</v>
      </c>
      <c r="AX79" s="106"/>
      <c r="AY79" s="108" t="str">
        <f>IFERROR(AX79/AV79,"-")</f>
        <v>-</v>
      </c>
      <c r="AZ79" s="109"/>
      <c r="BA79" s="110" t="str">
        <f>IFERROR(AZ79/AV79,"-")</f>
        <v>-</v>
      </c>
      <c r="BB79" s="111"/>
      <c r="BC79" s="111"/>
      <c r="BD79" s="111"/>
      <c r="BE79" s="112"/>
      <c r="BF79" s="113">
        <f>IF(P79=0,"",IF(BE79=0,"",(BE79/P79)))</f>
        <v>0</v>
      </c>
      <c r="BG79" s="112"/>
      <c r="BH79" s="114" t="str">
        <f>IFERROR(BG79/BE79,"-")</f>
        <v>-</v>
      </c>
      <c r="BI79" s="115"/>
      <c r="BJ79" s="116" t="str">
        <f>IFERROR(BI79/BE79,"-")</f>
        <v>-</v>
      </c>
      <c r="BK79" s="117"/>
      <c r="BL79" s="117"/>
      <c r="BM79" s="117"/>
      <c r="BN79" s="119">
        <v>2</v>
      </c>
      <c r="BO79" s="120">
        <f>IF(P79=0,"",IF(BN79=0,"",(BN79/P79)))</f>
        <v>0.66666666666667</v>
      </c>
      <c r="BP79" s="121"/>
      <c r="BQ79" s="122">
        <f>IFERROR(BP79/BN79,"-")</f>
        <v>0</v>
      </c>
      <c r="BR79" s="123"/>
      <c r="BS79" s="124">
        <f>IFERROR(BR79/BN79,"-")</f>
        <v>0</v>
      </c>
      <c r="BT79" s="125"/>
      <c r="BU79" s="125"/>
      <c r="BV79" s="125"/>
      <c r="BW79" s="126"/>
      <c r="BX79" s="127">
        <f>IF(P79=0,"",IF(BW79=0,"",(BW79/P79)))</f>
        <v>0</v>
      </c>
      <c r="BY79" s="128"/>
      <c r="BZ79" s="129" t="str">
        <f>IFERROR(BY79/BW79,"-")</f>
        <v>-</v>
      </c>
      <c r="CA79" s="130"/>
      <c r="CB79" s="131" t="str">
        <f>IFERROR(CA79/BW79,"-")</f>
        <v>-</v>
      </c>
      <c r="CC79" s="132"/>
      <c r="CD79" s="132"/>
      <c r="CE79" s="132"/>
      <c r="CF79" s="133">
        <v>1</v>
      </c>
      <c r="CG79" s="134">
        <f>IF(P79=0,"",IF(CF79=0,"",(CF79/P79)))</f>
        <v>0.33333333333333</v>
      </c>
      <c r="CH79" s="135"/>
      <c r="CI79" s="136">
        <f>IFERROR(CH79/CF79,"-")</f>
        <v>0</v>
      </c>
      <c r="CJ79" s="137"/>
      <c r="CK79" s="138">
        <f>IFERROR(CJ79/CF79,"-")</f>
        <v>0</v>
      </c>
      <c r="CL79" s="139"/>
      <c r="CM79" s="139"/>
      <c r="CN79" s="139"/>
      <c r="CO79" s="140">
        <v>0</v>
      </c>
      <c r="CP79" s="141">
        <v>0</v>
      </c>
      <c r="CQ79" s="141"/>
      <c r="CR79" s="141"/>
      <c r="CS79" s="142" t="str">
        <f>IF(AND(CQ79=0,CR79=0),"",IF(AND(CQ79&lt;=100000,CR79&lt;=100000),"",IF(CQ79/CP79&gt;0.7,"男高",IF(CR79/CP79&gt;0.7,"女高",""))))</f>
        <v/>
      </c>
    </row>
    <row r="80" spans="1:98">
      <c r="A80" s="30"/>
      <c r="B80" s="87"/>
      <c r="C80" s="88"/>
      <c r="D80" s="88"/>
      <c r="E80" s="88"/>
      <c r="F80" s="89"/>
      <c r="G80" s="90"/>
      <c r="H80" s="90"/>
      <c r="I80" s="90"/>
      <c r="J80" s="192"/>
      <c r="K80" s="34"/>
      <c r="L80" s="34"/>
      <c r="M80" s="31"/>
      <c r="N80" s="23"/>
      <c r="O80" s="23"/>
      <c r="P80" s="23"/>
      <c r="Q80" s="33"/>
      <c r="R80" s="32"/>
      <c r="S80" s="23"/>
      <c r="T80" s="32"/>
      <c r="U80" s="183"/>
      <c r="V80" s="25"/>
      <c r="W80" s="25"/>
      <c r="X80" s="189"/>
      <c r="Y80" s="189"/>
      <c r="Z80" s="189"/>
      <c r="AA80" s="189"/>
      <c r="AB80" s="33"/>
      <c r="AC80" s="59"/>
      <c r="AD80" s="63"/>
      <c r="AE80" s="64"/>
      <c r="AF80" s="63"/>
      <c r="AG80" s="67"/>
      <c r="AH80" s="68"/>
      <c r="AI80" s="69"/>
      <c r="AJ80" s="70"/>
      <c r="AK80" s="70"/>
      <c r="AL80" s="70"/>
      <c r="AM80" s="63"/>
      <c r="AN80" s="64"/>
      <c r="AO80" s="63"/>
      <c r="AP80" s="67"/>
      <c r="AQ80" s="68"/>
      <c r="AR80" s="69"/>
      <c r="AS80" s="70"/>
      <c r="AT80" s="70"/>
      <c r="AU80" s="70"/>
      <c r="AV80" s="63"/>
      <c r="AW80" s="64"/>
      <c r="AX80" s="63"/>
      <c r="AY80" s="67"/>
      <c r="AZ80" s="68"/>
      <c r="BA80" s="69"/>
      <c r="BB80" s="70"/>
      <c r="BC80" s="70"/>
      <c r="BD80" s="70"/>
      <c r="BE80" s="63"/>
      <c r="BF80" s="64"/>
      <c r="BG80" s="63"/>
      <c r="BH80" s="67"/>
      <c r="BI80" s="68"/>
      <c r="BJ80" s="69"/>
      <c r="BK80" s="70"/>
      <c r="BL80" s="70"/>
      <c r="BM80" s="70"/>
      <c r="BN80" s="65"/>
      <c r="BO80" s="66"/>
      <c r="BP80" s="63"/>
      <c r="BQ80" s="67"/>
      <c r="BR80" s="68"/>
      <c r="BS80" s="69"/>
      <c r="BT80" s="70"/>
      <c r="BU80" s="70"/>
      <c r="BV80" s="70"/>
      <c r="BW80" s="65"/>
      <c r="BX80" s="66"/>
      <c r="BY80" s="63"/>
      <c r="BZ80" s="67"/>
      <c r="CA80" s="68"/>
      <c r="CB80" s="69"/>
      <c r="CC80" s="70"/>
      <c r="CD80" s="70"/>
      <c r="CE80" s="70"/>
      <c r="CF80" s="65"/>
      <c r="CG80" s="66"/>
      <c r="CH80" s="63"/>
      <c r="CI80" s="67"/>
      <c r="CJ80" s="68"/>
      <c r="CK80" s="69"/>
      <c r="CL80" s="70"/>
      <c r="CM80" s="70"/>
      <c r="CN80" s="70"/>
      <c r="CO80" s="71"/>
      <c r="CP80" s="68"/>
      <c r="CQ80" s="68"/>
      <c r="CR80" s="68"/>
      <c r="CS80" s="72"/>
    </row>
    <row r="81" spans="1:98">
      <c r="A81" s="30"/>
      <c r="B81" s="37"/>
      <c r="C81" s="21"/>
      <c r="D81" s="21"/>
      <c r="E81" s="21"/>
      <c r="F81" s="22"/>
      <c r="G81" s="36"/>
      <c r="H81" s="36"/>
      <c r="I81" s="75"/>
      <c r="J81" s="193"/>
      <c r="K81" s="34"/>
      <c r="L81" s="34"/>
      <c r="M81" s="31"/>
      <c r="N81" s="23"/>
      <c r="O81" s="23"/>
      <c r="P81" s="23"/>
      <c r="Q81" s="33"/>
      <c r="R81" s="32"/>
      <c r="S81" s="23"/>
      <c r="T81" s="32"/>
      <c r="U81" s="183"/>
      <c r="V81" s="25"/>
      <c r="W81" s="25"/>
      <c r="X81" s="189"/>
      <c r="Y81" s="189"/>
      <c r="Z81" s="189"/>
      <c r="AA81" s="189"/>
      <c r="AB81" s="33"/>
      <c r="AC81" s="61"/>
      <c r="AD81" s="63"/>
      <c r="AE81" s="64"/>
      <c r="AF81" s="63"/>
      <c r="AG81" s="67"/>
      <c r="AH81" s="68"/>
      <c r="AI81" s="69"/>
      <c r="AJ81" s="70"/>
      <c r="AK81" s="70"/>
      <c r="AL81" s="70"/>
      <c r="AM81" s="63"/>
      <c r="AN81" s="64"/>
      <c r="AO81" s="63"/>
      <c r="AP81" s="67"/>
      <c r="AQ81" s="68"/>
      <c r="AR81" s="69"/>
      <c r="AS81" s="70"/>
      <c r="AT81" s="70"/>
      <c r="AU81" s="70"/>
      <c r="AV81" s="63"/>
      <c r="AW81" s="64"/>
      <c r="AX81" s="63"/>
      <c r="AY81" s="67"/>
      <c r="AZ81" s="68"/>
      <c r="BA81" s="69"/>
      <c r="BB81" s="70"/>
      <c r="BC81" s="70"/>
      <c r="BD81" s="70"/>
      <c r="BE81" s="63"/>
      <c r="BF81" s="64"/>
      <c r="BG81" s="63"/>
      <c r="BH81" s="67"/>
      <c r="BI81" s="68"/>
      <c r="BJ81" s="69"/>
      <c r="BK81" s="70"/>
      <c r="BL81" s="70"/>
      <c r="BM81" s="70"/>
      <c r="BN81" s="65"/>
      <c r="BO81" s="66"/>
      <c r="BP81" s="63"/>
      <c r="BQ81" s="67"/>
      <c r="BR81" s="68"/>
      <c r="BS81" s="69"/>
      <c r="BT81" s="70"/>
      <c r="BU81" s="70"/>
      <c r="BV81" s="70"/>
      <c r="BW81" s="65"/>
      <c r="BX81" s="66"/>
      <c r="BY81" s="63"/>
      <c r="BZ81" s="67"/>
      <c r="CA81" s="68"/>
      <c r="CB81" s="69"/>
      <c r="CC81" s="70"/>
      <c r="CD81" s="70"/>
      <c r="CE81" s="70"/>
      <c r="CF81" s="65"/>
      <c r="CG81" s="66"/>
      <c r="CH81" s="63"/>
      <c r="CI81" s="67"/>
      <c r="CJ81" s="68"/>
      <c r="CK81" s="69"/>
      <c r="CL81" s="70"/>
      <c r="CM81" s="70"/>
      <c r="CN81" s="70"/>
      <c r="CO81" s="71"/>
      <c r="CP81" s="68"/>
      <c r="CQ81" s="68"/>
      <c r="CR81" s="68"/>
      <c r="CS81" s="72"/>
    </row>
    <row r="82" spans="1:98">
      <c r="A82" s="19">
        <f>AB82</f>
        <v>1.5939903381643</v>
      </c>
      <c r="B82" s="39"/>
      <c r="C82" s="39"/>
      <c r="D82" s="39"/>
      <c r="E82" s="39"/>
      <c r="F82" s="39"/>
      <c r="G82" s="40" t="s">
        <v>220</v>
      </c>
      <c r="H82" s="40"/>
      <c r="I82" s="40"/>
      <c r="J82" s="190">
        <f>SUM(J6:J81)</f>
        <v>4140000</v>
      </c>
      <c r="K82" s="41">
        <f>SUM(K6:K81)</f>
        <v>1450</v>
      </c>
      <c r="L82" s="41">
        <f>SUM(L6:L81)</f>
        <v>700</v>
      </c>
      <c r="M82" s="41">
        <f>SUM(M6:M81)</f>
        <v>2182</v>
      </c>
      <c r="N82" s="41">
        <f>SUM(N6:N81)</f>
        <v>274</v>
      </c>
      <c r="O82" s="41">
        <f>SUM(O6:O81)</f>
        <v>0</v>
      </c>
      <c r="P82" s="41">
        <f>SUM(P6:P81)</f>
        <v>274</v>
      </c>
      <c r="Q82" s="42">
        <f>IFERROR(P82/M82,"-")</f>
        <v>0.12557286892759</v>
      </c>
      <c r="R82" s="78">
        <f>SUM(R6:R81)</f>
        <v>29</v>
      </c>
      <c r="S82" s="78">
        <f>SUM(S6:S81)</f>
        <v>101</v>
      </c>
      <c r="T82" s="42">
        <f>IFERROR(R82/P82,"-")</f>
        <v>0.10583941605839</v>
      </c>
      <c r="U82" s="184">
        <f>IFERROR(J82/P82,"-")</f>
        <v>15109.489051095</v>
      </c>
      <c r="V82" s="44">
        <f>SUM(V6:V81)</f>
        <v>74</v>
      </c>
      <c r="W82" s="42">
        <f>IFERROR(V82/P82,"-")</f>
        <v>0.27007299270073</v>
      </c>
      <c r="X82" s="190">
        <f>SUM(X6:X81)</f>
        <v>6599120</v>
      </c>
      <c r="Y82" s="190">
        <f>IFERROR(X82/P82,"-")</f>
        <v>24084.379562044</v>
      </c>
      <c r="Z82" s="190">
        <f>IFERROR(X82/V82,"-")</f>
        <v>89177.297297297</v>
      </c>
      <c r="AA82" s="190">
        <f>X82-J82</f>
        <v>2459120</v>
      </c>
      <c r="AB82" s="47">
        <f>X82/J82</f>
        <v>1.5939903381643</v>
      </c>
      <c r="AC82" s="60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62"/>
      <c r="BS82" s="62"/>
      <c r="BT82" s="62"/>
      <c r="BU82" s="62"/>
      <c r="BV82" s="62"/>
      <c r="BW82" s="62"/>
      <c r="BX82" s="62"/>
      <c r="BY82" s="62"/>
      <c r="BZ82" s="62"/>
      <c r="CA82" s="62"/>
      <c r="CB82" s="62"/>
      <c r="CC82" s="62"/>
      <c r="CD82" s="62"/>
      <c r="CE82" s="62"/>
      <c r="CF82" s="62"/>
      <c r="CG82" s="62"/>
      <c r="CH82" s="62"/>
      <c r="CI82" s="62"/>
      <c r="CJ82" s="62"/>
      <c r="CK82" s="62"/>
      <c r="CL82" s="62"/>
      <c r="CM82" s="62"/>
      <c r="CN82" s="62"/>
      <c r="CO82" s="62"/>
      <c r="CP82" s="62"/>
      <c r="CQ82" s="62"/>
      <c r="CR82" s="62"/>
      <c r="CS8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1"/>
    <mergeCell ref="J6:J11"/>
    <mergeCell ref="U6:U11"/>
    <mergeCell ref="AA6:AA11"/>
    <mergeCell ref="AB6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21"/>
    <mergeCell ref="J16:J21"/>
    <mergeCell ref="U16:U21"/>
    <mergeCell ref="AA16:AA21"/>
    <mergeCell ref="AB16:AB21"/>
    <mergeCell ref="A22:A29"/>
    <mergeCell ref="J22:J29"/>
    <mergeCell ref="U22:U29"/>
    <mergeCell ref="AA22:AA29"/>
    <mergeCell ref="AB22:AB29"/>
    <mergeCell ref="A30:A33"/>
    <mergeCell ref="J30:J33"/>
    <mergeCell ref="U30:U33"/>
    <mergeCell ref="AA30:AA33"/>
    <mergeCell ref="AB30:AB33"/>
    <mergeCell ref="A34:A47"/>
    <mergeCell ref="J34:J47"/>
    <mergeCell ref="U34:U47"/>
    <mergeCell ref="AA34:AA47"/>
    <mergeCell ref="AB34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  <mergeCell ref="A68:A69"/>
    <mergeCell ref="J68:J69"/>
    <mergeCell ref="U68:U69"/>
    <mergeCell ref="AA68:AA69"/>
    <mergeCell ref="AB68:AB69"/>
    <mergeCell ref="A70:A71"/>
    <mergeCell ref="J70:J71"/>
    <mergeCell ref="U70:U71"/>
    <mergeCell ref="AA70:AA71"/>
    <mergeCell ref="AB70:AB71"/>
    <mergeCell ref="A72:A73"/>
    <mergeCell ref="J72:J73"/>
    <mergeCell ref="U72:U73"/>
    <mergeCell ref="AA72:AA73"/>
    <mergeCell ref="AB72:AB73"/>
    <mergeCell ref="A74:A75"/>
    <mergeCell ref="J74:J75"/>
    <mergeCell ref="U74:U75"/>
    <mergeCell ref="AA74:AA75"/>
    <mergeCell ref="AB74:AB75"/>
    <mergeCell ref="A76:A77"/>
    <mergeCell ref="J76:J77"/>
    <mergeCell ref="U76:U77"/>
    <mergeCell ref="AA76:AA77"/>
    <mergeCell ref="AB76:AB77"/>
    <mergeCell ref="A78:A79"/>
    <mergeCell ref="J78:J79"/>
    <mergeCell ref="U78:U79"/>
    <mergeCell ref="AA78:AA79"/>
    <mergeCell ref="AB78:AB7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