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<sst xmlns="http://schemas.openxmlformats.org/spreadsheetml/2006/main" uniqueCount="279">
  <si>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</si>
  <si>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</si>
  <si>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</si>
  <si>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</si>
  <si>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</si>
  <si>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</si>
  <si>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</si>
  <si>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</si>
  <si>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</si>
  <si>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</si>
  <si>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</si>
  <si>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</si>
  <si>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</si>
  <si>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</si>
  <si>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</si>
  <si>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</si>
  <si>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</si>
  <si>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</si>
  <si>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</si>
  <si>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</si>
  <si>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</si>
  <si>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</si>
  <si>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</si>
  <si>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</si>
  <si>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</si>
  <si>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</si>
  <si>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</si>
  <si>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</si>
  <si>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</si>
  <si>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</si>
  <si>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</si>
  <si>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</si>
  <si>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</si>
  <si>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</si>
  <si>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</si>
  <si>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</si>
  <si>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</si>
  <si>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</si>
  <si>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</si>
  <si>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</si>
  <si>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</si>
  <si>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</si>
  <si>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</si>
  <si>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</si>
  <si>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</si>
  <si>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</si>
  <si>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</si>
  <si>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</si>
  <si>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</si>
  <si>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</si>
  <si>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</si>
  <si>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</si>
  <si>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</si>
  <si>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</si>
  <si>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</si>
  <si>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</si>
  <si>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</si>
  <si>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</si>
  <si>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</si>
  <si>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</si>
  <si>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ic4308</t>
  </si>
  <si>
    <t>老人ホーム版（--）</t>
  </si>
  <si>
    <t>お相手待ちの女性が出ました</t>
  </si>
  <si>
    <t>lp07</t>
  </si>
  <si>
    <t>サンスポ関東</t>
  </si>
  <si>
    <t>全5段つかみ15段</t>
  </si>
  <si>
    <t>1～15日</t>
  </si>
  <si>
    <t>ic4309</t>
  </si>
  <si>
    <t>空電</t>
  </si>
  <si>
    <t>ic4310</t>
  </si>
  <si>
    <t>半5段つかみ15段</t>
  </si>
  <si>
    <t>ic4311</t>
  </si>
  <si>
    <t>ln_ink1167</t>
  </si>
  <si>
    <t>右女9版(ヘスティア)(LINEver)（晶エリー）</t>
  </si>
  <si>
    <t>白髪まじりの男性に出会いたい女性がLINEを待ってる</t>
  </si>
  <si>
    <t>line</t>
  </si>
  <si>
    <t>16～31日</t>
  </si>
  <si>
    <t>ic4312</t>
  </si>
  <si>
    <t>ln_ink1168</t>
  </si>
  <si>
    <t>ic4313</t>
  </si>
  <si>
    <t>ic4314</t>
  </si>
  <si>
    <t>右女9版(ヘスティア)（晶エリー）</t>
  </si>
  <si>
    <t>中年の男女が出会える昭和世代専門の出会い場</t>
  </si>
  <si>
    <t>サンスポ関西</t>
  </si>
  <si>
    <t>ic4315</t>
  </si>
  <si>
    <t>ic4316</t>
  </si>
  <si>
    <t>ic4317</t>
  </si>
  <si>
    <t>ln_ink1169</t>
  </si>
  <si>
    <t>デリヘル版2(LINEver)（藤井レイラ）</t>
  </si>
  <si>
    <t>もう50代の熟女だけど</t>
  </si>
  <si>
    <t>ic4318</t>
  </si>
  <si>
    <t>ln_ink1170</t>
  </si>
  <si>
    <t>ic4319</t>
  </si>
  <si>
    <t>ln_ink1171</t>
  </si>
  <si>
    <t>QRお股版(LINEver)（高宮菜々子）</t>
  </si>
  <si>
    <t>50歳からのパートナー探し（性生活を充実させたいのは女性も同じ）</t>
  </si>
  <si>
    <t>東スポ</t>
  </si>
  <si>
    <t>全5段つかみ4回</t>
  </si>
  <si>
    <t>3月05日(水)</t>
  </si>
  <si>
    <t>ln_ink1172</t>
  </si>
  <si>
    <t>セレブ逆援版P(LINEver)（藤井レイラ）</t>
  </si>
  <si>
    <t>女性がリードします</t>
  </si>
  <si>
    <t>3月13日(木)</t>
  </si>
  <si>
    <t>ic4320</t>
  </si>
  <si>
    <t>(空電共通)</t>
  </si>
  <si>
    <t>ic4321</t>
  </si>
  <si>
    <t>入口2版（複数）</t>
  </si>
  <si>
    <t>エロ・婚活版</t>
  </si>
  <si>
    <t>3月18日(火)</t>
  </si>
  <si>
    <t>ic4322</t>
  </si>
  <si>
    <t>ic4323</t>
  </si>
  <si>
    <t>lp01</t>
  </si>
  <si>
    <t>ic4324</t>
  </si>
  <si>
    <t>ic4325</t>
  </si>
  <si>
    <t>ギャル　熟女版01</t>
  </si>
  <si>
    <t>3月27日(木)</t>
  </si>
  <si>
    <t>ic4326</t>
  </si>
  <si>
    <t>ic4327</t>
  </si>
  <si>
    <t>ic4328</t>
  </si>
  <si>
    <t>ln_ink1173</t>
  </si>
  <si>
    <t>女性会員急増!!</t>
  </si>
  <si>
    <t>中京スポーツ</t>
  </si>
  <si>
    <t>ln_ink1174</t>
  </si>
  <si>
    <t>縦書き版(LINEver)（高宮菜々子）</t>
  </si>
  <si>
    <t>優しい相手募集</t>
  </si>
  <si>
    <t>ic4329</t>
  </si>
  <si>
    <t>ic4330</t>
  </si>
  <si>
    <t>ic4331</t>
  </si>
  <si>
    <t>ic4332</t>
  </si>
  <si>
    <t>ic4333</t>
  </si>
  <si>
    <t>ic4334</t>
  </si>
  <si>
    <t>ic4335</t>
  </si>
  <si>
    <t>ic4336</t>
  </si>
  <si>
    <t>ic4337</t>
  </si>
  <si>
    <t>ln_ink1175</t>
  </si>
  <si>
    <t>大スポ</t>
  </si>
  <si>
    <t>ln_ink1176</t>
  </si>
  <si>
    <t>ic4338</t>
  </si>
  <si>
    <t>ic4339</t>
  </si>
  <si>
    <t>ic4340</t>
  </si>
  <si>
    <t>ic4341</t>
  </si>
  <si>
    <t>ic4342</t>
  </si>
  <si>
    <t>ic4343</t>
  </si>
  <si>
    <t>ic4344</t>
  </si>
  <si>
    <t>ic4345</t>
  </si>
  <si>
    <t>ic4346</t>
  </si>
  <si>
    <t>ln_ink1177</t>
  </si>
  <si>
    <t>男性会員が足りません</t>
  </si>
  <si>
    <t>九スポ</t>
  </si>
  <si>
    <t>ln_ink1178</t>
  </si>
  <si>
    <t>ic4347</t>
  </si>
  <si>
    <t>ic4348</t>
  </si>
  <si>
    <t>3月17日(月)</t>
  </si>
  <si>
    <t>ic4349</t>
  </si>
  <si>
    <t>ic4350</t>
  </si>
  <si>
    <t>ic4351</t>
  </si>
  <si>
    <t>ic4352</t>
  </si>
  <si>
    <t>ギャル　熟女版02</t>
  </si>
  <si>
    <t>3月25日(火)</t>
  </si>
  <si>
    <t>ic4353</t>
  </si>
  <si>
    <t>ic4354</t>
  </si>
  <si>
    <t>ic4355</t>
  </si>
  <si>
    <t>ic4356</t>
  </si>
  <si>
    <t>再婚&amp;理解者版（高宮菜々子）</t>
  </si>
  <si>
    <t>再婚&amp;理解者</t>
  </si>
  <si>
    <t>スポニチ関東</t>
  </si>
  <si>
    <t>半2段つかみ10段保証</t>
  </si>
  <si>
    <t>10段保証</t>
  </si>
  <si>
    <t>ic4357</t>
  </si>
  <si>
    <t>興奮版（高宮菜々子）</t>
  </si>
  <si>
    <t>学生いませんギャルもいません熟女熟女熟女熟女</t>
  </si>
  <si>
    <t>ln_ink1179</t>
  </si>
  <si>
    <t>グラフ版(LINEver)（高宮菜々子）</t>
  </si>
  <si>
    <t>LINE交換の成功率が高い</t>
  </si>
  <si>
    <t>ic4358</t>
  </si>
  <si>
    <t>デリヘル版3（高宮菜々子）</t>
  </si>
  <si>
    <t>70歳までの出会いお手伝い</t>
  </si>
  <si>
    <t>ic4359</t>
  </si>
  <si>
    <t>ln_ink1180</t>
  </si>
  <si>
    <t>再婚&amp;理解者版(LINEver)（高宮菜々子）</t>
  </si>
  <si>
    <t>再婚&amp;理解者(LINEver)</t>
  </si>
  <si>
    <t>スポニチ関西</t>
  </si>
  <si>
    <t>ic4360</t>
  </si>
  <si>
    <t>求人風（高宮菜々子）</t>
  </si>
  <si>
    <t>「出会い不足解消に〇〇」</t>
  </si>
  <si>
    <t>ln_ink1181</t>
  </si>
  <si>
    <t>電話orライン２(LINEver)（高宮菜々子）</t>
  </si>
  <si>
    <t>出会いの力を</t>
  </si>
  <si>
    <t>ln_ink1182</t>
  </si>
  <si>
    <t>写メ動画公開版(LINEver)（高宮菜々子）</t>
  </si>
  <si>
    <t>今の時代はLINEで交換が当たり前！！あなたも素人熟女と大人遊びを楽しめる！！</t>
  </si>
  <si>
    <t>ic4361</t>
  </si>
  <si>
    <t>ln_ink1183</t>
  </si>
  <si>
    <t>寂しい女たち版(LINEver)（フリー女性②）</t>
  </si>
  <si>
    <t>私じゃダメですか尻画像</t>
  </si>
  <si>
    <t>スポニチ西部</t>
  </si>
  <si>
    <t>ln_ink1184</t>
  </si>
  <si>
    <t>令和最新版(LINEver)（複数）</t>
  </si>
  <si>
    <t>熟女の祭典</t>
  </si>
  <si>
    <t>ln_ink1185</t>
  </si>
  <si>
    <t>しちゃう？版(LINEver)（晶エリー）</t>
  </si>
  <si>
    <t>楽しみ方いろいろ</t>
  </si>
  <si>
    <t>ln_ink1186</t>
  </si>
  <si>
    <t>エロ想像(LINEver)（藤井レイラ）</t>
  </si>
  <si>
    <t>今すぐ即会いサイト</t>
  </si>
  <si>
    <t>ic4362</t>
  </si>
  <si>
    <t>ln_ink1187</t>
  </si>
  <si>
    <t>コンシェルジュ版(LINEver)（藤井レイラ）</t>
  </si>
  <si>
    <t>心配ご無用！</t>
  </si>
  <si>
    <t>ニッカン関西</t>
  </si>
  <si>
    <t>1～10日</t>
  </si>
  <si>
    <t>ln_ink1188</t>
  </si>
  <si>
    <t>フローチャート版(LINEver)（複数）</t>
  </si>
  <si>
    <t>出会い診断スタート</t>
  </si>
  <si>
    <t>11～20日</t>
  </si>
  <si>
    <t>ic4363</t>
  </si>
  <si>
    <t>21～31日</t>
  </si>
  <si>
    <t>ic4364</t>
  </si>
  <si>
    <t>ln_ink1189</t>
  </si>
  <si>
    <t>アダルト面4C大雑4～5回</t>
  </si>
  <si>
    <t>3月07日(金)</t>
  </si>
  <si>
    <t>ic4365</t>
  </si>
  <si>
    <t>今からできる版（フリー女性①）</t>
  </si>
  <si>
    <t>私とHしない？</t>
  </si>
  <si>
    <t>lp03</t>
  </si>
  <si>
    <t>3月14日(金)</t>
  </si>
  <si>
    <t>ln_ink1190</t>
  </si>
  <si>
    <t>エッチの後に愛版(LINEver)（高宮菜々子）</t>
  </si>
  <si>
    <t>おじさんとためしたい</t>
  </si>
  <si>
    <t>3月21日(金)</t>
  </si>
  <si>
    <t>ic4366</t>
  </si>
  <si>
    <t>ic4367</t>
  </si>
  <si>
    <t>アダルト面4C全3段</t>
  </si>
  <si>
    <t>3月24日(月)</t>
  </si>
  <si>
    <t>ic4368</t>
  </si>
  <si>
    <t>ln_ink1191</t>
  </si>
  <si>
    <t>即ヤリ熟女版(LINEver)（高宮菜々子）</t>
  </si>
  <si>
    <t>熟女100人に聞いた出会いを探してる理由は？</t>
  </si>
  <si>
    <t>ic4369</t>
  </si>
  <si>
    <t>豹変熟女（フリー女性⑯）</t>
  </si>
  <si>
    <t>本気でしたい女性たち</t>
  </si>
  <si>
    <t>ln_ink1192</t>
  </si>
  <si>
    <t>ヤリもく限定版(LINEver)（晶エリー）</t>
  </si>
  <si>
    <t>真面目な出会いはお断り</t>
  </si>
  <si>
    <t>ic4370</t>
  </si>
  <si>
    <t>エロくたっていいじゃない版（高宮菜々子）</t>
  </si>
  <si>
    <t>おじさんだもん</t>
  </si>
  <si>
    <t>3月29日(土)</t>
  </si>
  <si>
    <t>ic4371</t>
  </si>
  <si>
    <t>ln_ink1193</t>
  </si>
  <si>
    <t>熟女がエロくて版2(LINEver)（複数）</t>
  </si>
  <si>
    <t>欲におぼれた女が続々登録</t>
  </si>
  <si>
    <t>ic4372</t>
  </si>
  <si>
    <t>エッチの後に愛版（高宮菜々子）</t>
  </si>
  <si>
    <t>ln_ink1194</t>
  </si>
  <si>
    <t>ic4373</t>
  </si>
  <si>
    <t>ヤリモクじゃダメですか（フリー女性⑧）</t>
  </si>
  <si>
    <t>高速マッチング恋愛</t>
  </si>
  <si>
    <t>ic4374</t>
  </si>
  <si>
    <t>ic4375</t>
  </si>
  <si>
    <t>NEWS版（藤井レイラ）</t>
  </si>
  <si>
    <t>出会いすぎてお祭り騒ぎ！？</t>
  </si>
  <si>
    <t>全5段</t>
  </si>
  <si>
    <t>ic4376</t>
  </si>
  <si>
    <t>ln_ink1195</t>
  </si>
  <si>
    <t>老人ホーム版(LINEver)（晶エリー）</t>
  </si>
  <si>
    <t>お相手待ちの女性が出ました(LINEver)</t>
  </si>
  <si>
    <t>ic4377</t>
  </si>
  <si>
    <t>ln_ink1196</t>
  </si>
  <si>
    <t>1C終面全5段</t>
  </si>
  <si>
    <t>3月28日(金)</t>
  </si>
  <si>
    <t>ic4378</t>
  </si>
  <si>
    <t>ic4379</t>
  </si>
  <si>
    <t>デイリースポーツ関西</t>
  </si>
  <si>
    <t>4C終面全5段</t>
  </si>
  <si>
    <t>ic4380</t>
  </si>
  <si>
    <t>ic4381</t>
  </si>
  <si>
    <t>ic4382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</si>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</sst>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105</v>
      </c>
      <c r="D6" s="195">
        <v>2230000</v>
      </c>
      <c r="E6" s="81">
        <v>234</v>
      </c>
      <c r="F6" s="81">
        <v>106</v>
      </c>
      <c r="G6" s="81">
        <v>254</v>
      </c>
      <c r="H6" s="91">
        <v>50</v>
      </c>
      <c r="I6" s="92">
        <v>0</v>
      </c>
      <c r="J6" s="145">
        <f>H6+I6</f>
        <v>50</v>
      </c>
      <c r="K6" s="82">
        <f>IFERROR(J6/G6,"-")</f>
        <v>0.19685039370079</v>
      </c>
      <c r="L6" s="81">
        <v>34</v>
      </c>
      <c r="M6" s="81">
        <v>3</v>
      </c>
      <c r="N6" s="82">
        <f>IFERROR(L6/J6,"-")</f>
        <v>0.68</v>
      </c>
      <c r="O6" s="83">
        <f>IFERROR(D6/J6,"-")</f>
        <v>44600</v>
      </c>
      <c r="P6" s="84">
        <v>5</v>
      </c>
      <c r="Q6" s="82">
        <f>IFERROR(P6/J6,"-")</f>
        <v>0.1</v>
      </c>
      <c r="R6" s="200">
        <v>22000</v>
      </c>
      <c r="S6" s="201">
        <f>IFERROR(R6/J6,"-")</f>
        <v>440</v>
      </c>
      <c r="T6" s="201">
        <f>IFERROR(R6/P6,"-")</f>
        <v>4400</v>
      </c>
      <c r="U6" s="195">
        <f>IFERROR(R6-D6,"-")</f>
        <v>-2208000</v>
      </c>
      <c r="V6" s="85">
        <f>R6/D6</f>
        <v>0.0098654708520179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2230000</v>
      </c>
      <c r="E9" s="41">
        <f>SUM(E6:E7)</f>
        <v>234</v>
      </c>
      <c r="F9" s="41">
        <f>SUM(F6:F7)</f>
        <v>106</v>
      </c>
      <c r="G9" s="41">
        <f>SUM(G6:G7)</f>
        <v>254</v>
      </c>
      <c r="H9" s="41">
        <f>SUM(H6:H7)</f>
        <v>50</v>
      </c>
      <c r="I9" s="41">
        <f>SUM(I6:I7)</f>
        <v>0</v>
      </c>
      <c r="J9" s="41">
        <f>SUM(J6:J7)</f>
        <v>50</v>
      </c>
      <c r="K9" s="42">
        <f>IFERROR(J9/G9,"-")</f>
        <v>0.19685039370079</v>
      </c>
      <c r="L9" s="78">
        <f>SUM(L6:L7)</f>
        <v>34</v>
      </c>
      <c r="M9" s="78">
        <f>SUM(M6:M7)</f>
        <v>3</v>
      </c>
      <c r="N9" s="42">
        <f>IFERROR(L9/J9,"-")</f>
        <v>0.68</v>
      </c>
      <c r="O9" s="43">
        <f>IFERROR(D9/J9,"-")</f>
        <v>44600</v>
      </c>
      <c r="P9" s="44">
        <f>SUM(P6:P7)</f>
        <v>5</v>
      </c>
      <c r="Q9" s="42">
        <f>IFERROR(P9/J9,"-")</f>
        <v>0.1</v>
      </c>
      <c r="R9" s="45">
        <f>SUM(R6:R7)</f>
        <v>22000</v>
      </c>
      <c r="S9" s="45">
        <f>IFERROR(R9/J9,"-")</f>
        <v>440</v>
      </c>
      <c r="T9" s="45">
        <f>IFERROR(R9/P9,"-")</f>
        <v>4400</v>
      </c>
      <c r="U9" s="46">
        <f>SUM(U6:U7)</f>
        <v>-2208000</v>
      </c>
      <c r="V9" s="47">
        <f>IFERROR(R9/D9,"-")</f>
        <v>0.0098654708520179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5</v>
      </c>
      <c r="L6" s="81">
        <v>0</v>
      </c>
      <c r="M6" s="81">
        <v>18</v>
      </c>
      <c r="N6" s="91">
        <v>2</v>
      </c>
      <c r="O6" s="92">
        <v>0</v>
      </c>
      <c r="P6" s="93">
        <f>N6+O6</f>
        <v>2</v>
      </c>
      <c r="Q6" s="82">
        <f>IFERROR(P6/M6,"-")</f>
        <v>0.11111111111111</v>
      </c>
      <c r="R6" s="81">
        <v>2</v>
      </c>
      <c r="S6" s="81">
        <v>0</v>
      </c>
      <c r="T6" s="82">
        <f>IFERROR(S6/(O6+P6),"-")</f>
        <v>0</v>
      </c>
      <c r="U6" s="182">
        <f>IFERROR(J6/SUM(P6:P21),"-")</f>
        <v>48571.428571429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-323000</v>
      </c>
      <c r="AB6" s="85">
        <f>SUM(X6:X21)/SUM(J6:J21)</f>
        <v>0.05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17</v>
      </c>
      <c r="L7" s="81">
        <v>10</v>
      </c>
      <c r="M7" s="81">
        <v>3</v>
      </c>
      <c r="N7" s="91">
        <v>1</v>
      </c>
      <c r="O7" s="92">
        <v>0</v>
      </c>
      <c r="P7" s="93">
        <f>N7+O7</f>
        <v>1</v>
      </c>
      <c r="Q7" s="82">
        <f>IFERROR(P7/M7,"-")</f>
        <v>0.33333333333333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3</v>
      </c>
      <c r="L9" s="81">
        <v>2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75</v>
      </c>
      <c r="G10" s="203" t="s">
        <v>64</v>
      </c>
      <c r="H10" s="90" t="s">
        <v>65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0</v>
      </c>
      <c r="L11" s="81">
        <v>0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73</v>
      </c>
      <c r="E12" s="203" t="s">
        <v>74</v>
      </c>
      <c r="F12" s="203" t="s">
        <v>75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0</v>
      </c>
      <c r="L13" s="81">
        <v>0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81</v>
      </c>
      <c r="E14" s="203" t="s">
        <v>82</v>
      </c>
      <c r="F14" s="203" t="s">
        <v>63</v>
      </c>
      <c r="G14" s="203" t="s">
        <v>83</v>
      </c>
      <c r="H14" s="90" t="s">
        <v>65</v>
      </c>
      <c r="I14" s="90" t="s">
        <v>66</v>
      </c>
      <c r="J14" s="188"/>
      <c r="K14" s="81">
        <v>8</v>
      </c>
      <c r="L14" s="81">
        <v>0</v>
      </c>
      <c r="M14" s="81">
        <v>27</v>
      </c>
      <c r="N14" s="91">
        <v>2</v>
      </c>
      <c r="O14" s="92">
        <v>0</v>
      </c>
      <c r="P14" s="93">
        <f>N14+O14</f>
        <v>2</v>
      </c>
      <c r="Q14" s="82">
        <f>IFERROR(P14/M14,"-")</f>
        <v>0.074074074074074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1</v>
      </c>
      <c r="X14" s="186">
        <v>17000</v>
      </c>
      <c r="Y14" s="187">
        <f>IFERROR(X14/P14,"-")</f>
        <v>8500</v>
      </c>
      <c r="Z14" s="187">
        <f>IFERROR(X14/V14,"-")</f>
        <v>8500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>
        <v>1</v>
      </c>
      <c r="BX14" s="127">
        <f>IF(P14=0,"",IF(BW14=0,"",(BW14/P14)))</f>
        <v>0.5</v>
      </c>
      <c r="BY14" s="128">
        <v>1</v>
      </c>
      <c r="BZ14" s="129">
        <f>IFERROR(BY14/BW14,"-")</f>
        <v>1</v>
      </c>
      <c r="CA14" s="130">
        <v>14000</v>
      </c>
      <c r="CB14" s="131">
        <f>IFERROR(CA14/BW14,"-")</f>
        <v>14000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17000</v>
      </c>
      <c r="CQ14" s="141">
        <v>14000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84</v>
      </c>
      <c r="C15" s="203"/>
      <c r="D15" s="203" t="s">
        <v>81</v>
      </c>
      <c r="E15" s="203" t="s">
        <v>82</v>
      </c>
      <c r="F15" s="203" t="s">
        <v>68</v>
      </c>
      <c r="G15" s="203"/>
      <c r="H15" s="90"/>
      <c r="I15" s="90"/>
      <c r="J15" s="188"/>
      <c r="K15" s="81">
        <v>14</v>
      </c>
      <c r="L15" s="81">
        <v>10</v>
      </c>
      <c r="M15" s="81">
        <v>6</v>
      </c>
      <c r="N15" s="91">
        <v>2</v>
      </c>
      <c r="O15" s="92">
        <v>0</v>
      </c>
      <c r="P15" s="93">
        <f>N15+O15</f>
        <v>2</v>
      </c>
      <c r="Q15" s="82">
        <f>IFERROR(P15/M15,"-")</f>
        <v>0.33333333333333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>
        <v>1</v>
      </c>
      <c r="BZ15" s="129">
        <f>IFERROR(BY15/BW15,"-")</f>
        <v>1</v>
      </c>
      <c r="CA15" s="130">
        <v>10000</v>
      </c>
      <c r="CB15" s="131">
        <f>IFERROR(CA15/BW15,"-")</f>
        <v>10000</v>
      </c>
      <c r="CC15" s="132"/>
      <c r="CD15" s="132">
        <v>1</v>
      </c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>
        <v>10000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85</v>
      </c>
      <c r="C16" s="203"/>
      <c r="D16" s="203" t="s">
        <v>81</v>
      </c>
      <c r="E16" s="203" t="s">
        <v>82</v>
      </c>
      <c r="F16" s="203" t="s">
        <v>63</v>
      </c>
      <c r="G16" s="203" t="s">
        <v>83</v>
      </c>
      <c r="H16" s="90" t="s">
        <v>70</v>
      </c>
      <c r="I16" s="90"/>
      <c r="J16" s="188"/>
      <c r="K16" s="81">
        <v>0</v>
      </c>
      <c r="L16" s="81">
        <v>0</v>
      </c>
      <c r="M16" s="81">
        <v>1</v>
      </c>
      <c r="N16" s="91">
        <v>0</v>
      </c>
      <c r="O16" s="92">
        <v>0</v>
      </c>
      <c r="P16" s="93">
        <f>N16+O16</f>
        <v>0</v>
      </c>
      <c r="Q16" s="82">
        <f>IFERROR(P16/M16,"-")</f>
        <v>0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86</v>
      </c>
      <c r="C17" s="203"/>
      <c r="D17" s="203" t="s">
        <v>81</v>
      </c>
      <c r="E17" s="203" t="s">
        <v>82</v>
      </c>
      <c r="F17" s="203" t="s">
        <v>68</v>
      </c>
      <c r="G17" s="203"/>
      <c r="H17" s="90"/>
      <c r="I17" s="90"/>
      <c r="J17" s="188"/>
      <c r="K17" s="81">
        <v>2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87</v>
      </c>
      <c r="C18" s="203"/>
      <c r="D18" s="203" t="s">
        <v>88</v>
      </c>
      <c r="E18" s="203" t="s">
        <v>89</v>
      </c>
      <c r="F18" s="203" t="s">
        <v>75</v>
      </c>
      <c r="G18" s="203" t="s">
        <v>83</v>
      </c>
      <c r="H18" s="90" t="s">
        <v>65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90</v>
      </c>
      <c r="C19" s="203"/>
      <c r="D19" s="203" t="s">
        <v>88</v>
      </c>
      <c r="E19" s="203" t="s">
        <v>89</v>
      </c>
      <c r="F19" s="203" t="s">
        <v>68</v>
      </c>
      <c r="G19" s="203"/>
      <c r="H19" s="90"/>
      <c r="I19" s="90"/>
      <c r="J19" s="188"/>
      <c r="K19" s="81">
        <v>0</v>
      </c>
      <c r="L19" s="81">
        <v>0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91</v>
      </c>
      <c r="C20" s="203"/>
      <c r="D20" s="203" t="s">
        <v>88</v>
      </c>
      <c r="E20" s="203" t="s">
        <v>89</v>
      </c>
      <c r="F20" s="203" t="s">
        <v>75</v>
      </c>
      <c r="G20" s="203" t="s">
        <v>83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92</v>
      </c>
      <c r="C21" s="203"/>
      <c r="D21" s="203" t="s">
        <v>88</v>
      </c>
      <c r="E21" s="203" t="s">
        <v>89</v>
      </c>
      <c r="F21" s="203" t="s">
        <v>68</v>
      </c>
      <c r="G21" s="203"/>
      <c r="H21" s="90"/>
      <c r="I21" s="90"/>
      <c r="J21" s="188"/>
      <c r="K21" s="81">
        <v>0</v>
      </c>
      <c r="L21" s="81">
        <v>0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93</v>
      </c>
      <c r="C22" s="203"/>
      <c r="D22" s="203" t="s">
        <v>94</v>
      </c>
      <c r="E22" s="203" t="s">
        <v>95</v>
      </c>
      <c r="F22" s="203" t="s">
        <v>75</v>
      </c>
      <c r="G22" s="203" t="s">
        <v>96</v>
      </c>
      <c r="H22" s="90" t="s">
        <v>97</v>
      </c>
      <c r="I22" s="90" t="s">
        <v>98</v>
      </c>
      <c r="J22" s="188">
        <v>320000</v>
      </c>
      <c r="K22" s="81">
        <v>0</v>
      </c>
      <c r="L22" s="81">
        <v>0</v>
      </c>
      <c r="M22" s="81">
        <v>0</v>
      </c>
      <c r="N22" s="91">
        <v>2</v>
      </c>
      <c r="O22" s="92">
        <v>0</v>
      </c>
      <c r="P22" s="93">
        <f>N22+O22</f>
        <v>2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IFERROR(J22/SUM(P22:P65),"-")</f>
        <v>26666.666666667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SUM(X22:X65)-SUM(J22:J65)</f>
        <v>-320000</v>
      </c>
      <c r="AB22" s="85">
        <f>SUM(X22:X65)/SUM(J22:J65)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99</v>
      </c>
      <c r="C23" s="203"/>
      <c r="D23" s="203" t="s">
        <v>100</v>
      </c>
      <c r="E23" s="203" t="s">
        <v>101</v>
      </c>
      <c r="F23" s="203" t="s">
        <v>75</v>
      </c>
      <c r="G23" s="203"/>
      <c r="H23" s="90"/>
      <c r="I23" s="90" t="s">
        <v>102</v>
      </c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103</v>
      </c>
      <c r="C24" s="203"/>
      <c r="D24" s="203" t="s">
        <v>104</v>
      </c>
      <c r="E24" s="203" t="s">
        <v>104</v>
      </c>
      <c r="F24" s="203" t="s">
        <v>68</v>
      </c>
      <c r="G24" s="203"/>
      <c r="H24" s="90"/>
      <c r="I24" s="90"/>
      <c r="J24" s="188"/>
      <c r="K24" s="81">
        <v>4</v>
      </c>
      <c r="L24" s="81">
        <v>3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105</v>
      </c>
      <c r="C25" s="203"/>
      <c r="D25" s="203" t="s">
        <v>106</v>
      </c>
      <c r="E25" s="203" t="s">
        <v>107</v>
      </c>
      <c r="F25" s="203" t="s">
        <v>63</v>
      </c>
      <c r="G25" s="203"/>
      <c r="H25" s="90"/>
      <c r="I25" s="90" t="s">
        <v>108</v>
      </c>
      <c r="J25" s="188"/>
      <c r="K25" s="81">
        <v>0</v>
      </c>
      <c r="L25" s="81">
        <v>0</v>
      </c>
      <c r="M25" s="81">
        <v>4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106</v>
      </c>
      <c r="E26" s="203" t="s">
        <v>107</v>
      </c>
      <c r="F26" s="203" t="s">
        <v>68</v>
      </c>
      <c r="G26" s="203"/>
      <c r="H26" s="90"/>
      <c r="I26" s="90"/>
      <c r="J26" s="188"/>
      <c r="K26" s="81">
        <v>0</v>
      </c>
      <c r="L26" s="81">
        <v>0</v>
      </c>
      <c r="M26" s="81">
        <v>0</v>
      </c>
      <c r="N26" s="91">
        <v>0</v>
      </c>
      <c r="O26" s="92">
        <v>0</v>
      </c>
      <c r="P26" s="93">
        <f>N26+O26</f>
        <v>0</v>
      </c>
      <c r="Q26" s="82" t="str">
        <f>IFERROR(P26/M26,"-")</f>
        <v>-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110</v>
      </c>
      <c r="C27" s="203"/>
      <c r="D27" s="203" t="s">
        <v>106</v>
      </c>
      <c r="E27" s="203" t="s">
        <v>107</v>
      </c>
      <c r="F27" s="203" t="s">
        <v>111</v>
      </c>
      <c r="G27" s="203"/>
      <c r="H27" s="90"/>
      <c r="I27" s="90"/>
      <c r="J27" s="188"/>
      <c r="K27" s="81">
        <v>0</v>
      </c>
      <c r="L27" s="81">
        <v>0</v>
      </c>
      <c r="M27" s="81">
        <v>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112</v>
      </c>
      <c r="C28" s="203"/>
      <c r="D28" s="203" t="s">
        <v>106</v>
      </c>
      <c r="E28" s="203" t="s">
        <v>107</v>
      </c>
      <c r="F28" s="203" t="s">
        <v>68</v>
      </c>
      <c r="G28" s="203"/>
      <c r="H28" s="90"/>
      <c r="I28" s="90"/>
      <c r="J28" s="188"/>
      <c r="K28" s="81">
        <v>0</v>
      </c>
      <c r="L28" s="81">
        <v>0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106</v>
      </c>
      <c r="E29" s="203" t="s">
        <v>114</v>
      </c>
      <c r="F29" s="203" t="s">
        <v>63</v>
      </c>
      <c r="G29" s="203"/>
      <c r="H29" s="90"/>
      <c r="I29" s="90" t="s">
        <v>115</v>
      </c>
      <c r="J29" s="188"/>
      <c r="K29" s="81">
        <v>0</v>
      </c>
      <c r="L29" s="81">
        <v>0</v>
      </c>
      <c r="M29" s="81">
        <v>2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106</v>
      </c>
      <c r="E30" s="203" t="s">
        <v>114</v>
      </c>
      <c r="F30" s="203" t="s">
        <v>68</v>
      </c>
      <c r="G30" s="203"/>
      <c r="H30" s="90"/>
      <c r="I30" s="90"/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117</v>
      </c>
      <c r="C31" s="203"/>
      <c r="D31" s="203" t="s">
        <v>106</v>
      </c>
      <c r="E31" s="203" t="s">
        <v>114</v>
      </c>
      <c r="F31" s="203" t="s">
        <v>111</v>
      </c>
      <c r="G31" s="203"/>
      <c r="H31" s="90"/>
      <c r="I31" s="90"/>
      <c r="J31" s="188"/>
      <c r="K31" s="81">
        <v>0</v>
      </c>
      <c r="L31" s="81">
        <v>0</v>
      </c>
      <c r="M31" s="81">
        <v>2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118</v>
      </c>
      <c r="C32" s="203"/>
      <c r="D32" s="203" t="s">
        <v>106</v>
      </c>
      <c r="E32" s="203" t="s">
        <v>114</v>
      </c>
      <c r="F32" s="203" t="s">
        <v>68</v>
      </c>
      <c r="G32" s="203"/>
      <c r="H32" s="90"/>
      <c r="I32" s="90"/>
      <c r="J32" s="188"/>
      <c r="K32" s="81">
        <v>0</v>
      </c>
      <c r="L32" s="81">
        <v>0</v>
      </c>
      <c r="M32" s="81">
        <v>0</v>
      </c>
      <c r="N32" s="91">
        <v>0</v>
      </c>
      <c r="O32" s="92">
        <v>0</v>
      </c>
      <c r="P32" s="93">
        <f>N32+O32</f>
        <v>0</v>
      </c>
      <c r="Q32" s="82" t="str">
        <f>IFERROR(P32/M32,"-")</f>
        <v>-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119</v>
      </c>
      <c r="C33" s="203"/>
      <c r="D33" s="203" t="s">
        <v>94</v>
      </c>
      <c r="E33" s="203" t="s">
        <v>120</v>
      </c>
      <c r="F33" s="203" t="s">
        <v>75</v>
      </c>
      <c r="G33" s="203" t="s">
        <v>121</v>
      </c>
      <c r="H33" s="90" t="s">
        <v>97</v>
      </c>
      <c r="I33" s="90" t="s">
        <v>98</v>
      </c>
      <c r="J33" s="188"/>
      <c r="K33" s="81">
        <v>0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122</v>
      </c>
      <c r="C34" s="203"/>
      <c r="D34" s="203" t="s">
        <v>123</v>
      </c>
      <c r="E34" s="203" t="s">
        <v>124</v>
      </c>
      <c r="F34" s="203" t="s">
        <v>75</v>
      </c>
      <c r="G34" s="203"/>
      <c r="H34" s="90"/>
      <c r="I34" s="90" t="s">
        <v>102</v>
      </c>
      <c r="J34" s="188"/>
      <c r="K34" s="81">
        <v>0</v>
      </c>
      <c r="L34" s="81">
        <v>0</v>
      </c>
      <c r="M34" s="81">
        <v>0</v>
      </c>
      <c r="N34" s="91">
        <v>2</v>
      </c>
      <c r="O34" s="92">
        <v>0</v>
      </c>
      <c r="P34" s="93">
        <f>N34+O34</f>
        <v>2</v>
      </c>
      <c r="Q34" s="82" t="str">
        <f>IFERROR(P34/M34,"-")</f>
        <v>-</v>
      </c>
      <c r="R34" s="81">
        <v>2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125</v>
      </c>
      <c r="C35" s="203"/>
      <c r="D35" s="203" t="s">
        <v>104</v>
      </c>
      <c r="E35" s="203" t="s">
        <v>104</v>
      </c>
      <c r="F35" s="203" t="s">
        <v>68</v>
      </c>
      <c r="G35" s="203"/>
      <c r="H35" s="90"/>
      <c r="I35" s="90"/>
      <c r="J35" s="188"/>
      <c r="K35" s="81">
        <v>5</v>
      </c>
      <c r="L35" s="81">
        <v>5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126</v>
      </c>
      <c r="C36" s="203"/>
      <c r="D36" s="203" t="s">
        <v>106</v>
      </c>
      <c r="E36" s="203" t="s">
        <v>107</v>
      </c>
      <c r="F36" s="203" t="s">
        <v>63</v>
      </c>
      <c r="G36" s="203"/>
      <c r="H36" s="90"/>
      <c r="I36" s="90" t="s">
        <v>108</v>
      </c>
      <c r="J36" s="188"/>
      <c r="K36" s="81">
        <v>0</v>
      </c>
      <c r="L36" s="81">
        <v>0</v>
      </c>
      <c r="M36" s="81">
        <v>3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127</v>
      </c>
      <c r="C37" s="203"/>
      <c r="D37" s="203" t="s">
        <v>106</v>
      </c>
      <c r="E37" s="203" t="s">
        <v>107</v>
      </c>
      <c r="F37" s="203" t="s">
        <v>68</v>
      </c>
      <c r="G37" s="203"/>
      <c r="H37" s="90"/>
      <c r="I37" s="90"/>
      <c r="J37" s="188"/>
      <c r="K37" s="81">
        <v>0</v>
      </c>
      <c r="L37" s="81">
        <v>0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128</v>
      </c>
      <c r="C38" s="203"/>
      <c r="D38" s="203" t="s">
        <v>106</v>
      </c>
      <c r="E38" s="203" t="s">
        <v>107</v>
      </c>
      <c r="F38" s="203" t="s">
        <v>111</v>
      </c>
      <c r="G38" s="203"/>
      <c r="H38" s="90"/>
      <c r="I38" s="90"/>
      <c r="J38" s="188"/>
      <c r="K38" s="81">
        <v>0</v>
      </c>
      <c r="L38" s="81">
        <v>0</v>
      </c>
      <c r="M38" s="81">
        <v>2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129</v>
      </c>
      <c r="C39" s="203"/>
      <c r="D39" s="203" t="s">
        <v>106</v>
      </c>
      <c r="E39" s="203" t="s">
        <v>107</v>
      </c>
      <c r="F39" s="203" t="s">
        <v>68</v>
      </c>
      <c r="G39" s="203"/>
      <c r="H39" s="90"/>
      <c r="I39" s="90"/>
      <c r="J39" s="188"/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130</v>
      </c>
      <c r="C40" s="203"/>
      <c r="D40" s="203" t="s">
        <v>106</v>
      </c>
      <c r="E40" s="203" t="s">
        <v>114</v>
      </c>
      <c r="F40" s="203" t="s">
        <v>63</v>
      </c>
      <c r="G40" s="203"/>
      <c r="H40" s="90"/>
      <c r="I40" s="90" t="s">
        <v>115</v>
      </c>
      <c r="J40" s="188"/>
      <c r="K40" s="81">
        <v>0</v>
      </c>
      <c r="L40" s="81">
        <v>0</v>
      </c>
      <c r="M40" s="81">
        <v>2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131</v>
      </c>
      <c r="C41" s="203"/>
      <c r="D41" s="203" t="s">
        <v>106</v>
      </c>
      <c r="E41" s="203" t="s">
        <v>114</v>
      </c>
      <c r="F41" s="203" t="s">
        <v>68</v>
      </c>
      <c r="G41" s="203"/>
      <c r="H41" s="90"/>
      <c r="I41" s="90"/>
      <c r="J41" s="188"/>
      <c r="K41" s="81">
        <v>0</v>
      </c>
      <c r="L41" s="81">
        <v>0</v>
      </c>
      <c r="M41" s="81">
        <v>0</v>
      </c>
      <c r="N41" s="91">
        <v>0</v>
      </c>
      <c r="O41" s="92">
        <v>0</v>
      </c>
      <c r="P41" s="93">
        <f>N41+O41</f>
        <v>0</v>
      </c>
      <c r="Q41" s="82" t="str">
        <f>IFERROR(P41/M41,"-")</f>
        <v>-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132</v>
      </c>
      <c r="C42" s="203"/>
      <c r="D42" s="203" t="s">
        <v>106</v>
      </c>
      <c r="E42" s="203" t="s">
        <v>114</v>
      </c>
      <c r="F42" s="203" t="s">
        <v>111</v>
      </c>
      <c r="G42" s="203"/>
      <c r="H42" s="90"/>
      <c r="I42" s="90"/>
      <c r="J42" s="188"/>
      <c r="K42" s="81">
        <v>0</v>
      </c>
      <c r="L42" s="81">
        <v>0</v>
      </c>
      <c r="M42" s="81">
        <v>2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133</v>
      </c>
      <c r="C43" s="203"/>
      <c r="D43" s="203" t="s">
        <v>106</v>
      </c>
      <c r="E43" s="203" t="s">
        <v>114</v>
      </c>
      <c r="F43" s="203" t="s">
        <v>68</v>
      </c>
      <c r="G43" s="203"/>
      <c r="H43" s="90"/>
      <c r="I43" s="90"/>
      <c r="J43" s="188"/>
      <c r="K43" s="81">
        <v>0</v>
      </c>
      <c r="L43" s="81">
        <v>0</v>
      </c>
      <c r="M43" s="81">
        <v>0</v>
      </c>
      <c r="N43" s="91">
        <v>0</v>
      </c>
      <c r="O43" s="92">
        <v>0</v>
      </c>
      <c r="P43" s="93">
        <f>N43+O43</f>
        <v>0</v>
      </c>
      <c r="Q43" s="82" t="str">
        <f>IFERROR(P43/M43,"-")</f>
        <v>-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134</v>
      </c>
      <c r="C44" s="203"/>
      <c r="D44" s="203" t="s">
        <v>73</v>
      </c>
      <c r="E44" s="203" t="s">
        <v>74</v>
      </c>
      <c r="F44" s="203" t="s">
        <v>75</v>
      </c>
      <c r="G44" s="203" t="s">
        <v>135</v>
      </c>
      <c r="H44" s="90" t="s">
        <v>97</v>
      </c>
      <c r="I44" s="90" t="s">
        <v>98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1</v>
      </c>
      <c r="BX44" s="127">
        <f>IF(P44=0,"",IF(BW44=0,"",(BW44/P44)))</f>
        <v>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136</v>
      </c>
      <c r="C45" s="203"/>
      <c r="D45" s="203" t="s">
        <v>123</v>
      </c>
      <c r="E45" s="203" t="s">
        <v>124</v>
      </c>
      <c r="F45" s="203" t="s">
        <v>75</v>
      </c>
      <c r="G45" s="203"/>
      <c r="H45" s="90"/>
      <c r="I45" s="90" t="s">
        <v>102</v>
      </c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137</v>
      </c>
      <c r="C46" s="203"/>
      <c r="D46" s="203" t="s">
        <v>104</v>
      </c>
      <c r="E46" s="203" t="s">
        <v>104</v>
      </c>
      <c r="F46" s="203" t="s">
        <v>68</v>
      </c>
      <c r="G46" s="203"/>
      <c r="H46" s="90"/>
      <c r="I46" s="90"/>
      <c r="J46" s="188"/>
      <c r="K46" s="81">
        <v>2</v>
      </c>
      <c r="L46" s="81">
        <v>2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138</v>
      </c>
      <c r="C47" s="203"/>
      <c r="D47" s="203" t="s">
        <v>106</v>
      </c>
      <c r="E47" s="203" t="s">
        <v>107</v>
      </c>
      <c r="F47" s="203" t="s">
        <v>63</v>
      </c>
      <c r="G47" s="203"/>
      <c r="H47" s="90"/>
      <c r="I47" s="90" t="s">
        <v>108</v>
      </c>
      <c r="J47" s="188"/>
      <c r="K47" s="81">
        <v>0</v>
      </c>
      <c r="L47" s="81">
        <v>0</v>
      </c>
      <c r="M47" s="81">
        <v>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139</v>
      </c>
      <c r="C48" s="203"/>
      <c r="D48" s="203" t="s">
        <v>106</v>
      </c>
      <c r="E48" s="203" t="s">
        <v>107</v>
      </c>
      <c r="F48" s="203" t="s">
        <v>68</v>
      </c>
      <c r="G48" s="203"/>
      <c r="H48" s="90"/>
      <c r="I48" s="90"/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140</v>
      </c>
      <c r="C49" s="203"/>
      <c r="D49" s="203" t="s">
        <v>106</v>
      </c>
      <c r="E49" s="203" t="s">
        <v>107</v>
      </c>
      <c r="F49" s="203" t="s">
        <v>111</v>
      </c>
      <c r="G49" s="203"/>
      <c r="H49" s="90"/>
      <c r="I49" s="90"/>
      <c r="J49" s="188"/>
      <c r="K49" s="81">
        <v>0</v>
      </c>
      <c r="L49" s="81">
        <v>0</v>
      </c>
      <c r="M49" s="81">
        <v>2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141</v>
      </c>
      <c r="C50" s="203"/>
      <c r="D50" s="203" t="s">
        <v>106</v>
      </c>
      <c r="E50" s="203" t="s">
        <v>107</v>
      </c>
      <c r="F50" s="203" t="s">
        <v>68</v>
      </c>
      <c r="G50" s="203"/>
      <c r="H50" s="90"/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142</v>
      </c>
      <c r="C51" s="203"/>
      <c r="D51" s="203" t="s">
        <v>106</v>
      </c>
      <c r="E51" s="203" t="s">
        <v>114</v>
      </c>
      <c r="F51" s="203" t="s">
        <v>63</v>
      </c>
      <c r="G51" s="203"/>
      <c r="H51" s="90"/>
      <c r="I51" s="90" t="s">
        <v>115</v>
      </c>
      <c r="J51" s="188"/>
      <c r="K51" s="81">
        <v>0</v>
      </c>
      <c r="L51" s="81">
        <v>0</v>
      </c>
      <c r="M51" s="81">
        <v>3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143</v>
      </c>
      <c r="C52" s="203"/>
      <c r="D52" s="203" t="s">
        <v>106</v>
      </c>
      <c r="E52" s="203" t="s">
        <v>114</v>
      </c>
      <c r="F52" s="203" t="s">
        <v>68</v>
      </c>
      <c r="G52" s="203"/>
      <c r="H52" s="90"/>
      <c r="I52" s="90"/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144</v>
      </c>
      <c r="C53" s="203"/>
      <c r="D53" s="203" t="s">
        <v>106</v>
      </c>
      <c r="E53" s="203" t="s">
        <v>114</v>
      </c>
      <c r="F53" s="203" t="s">
        <v>111</v>
      </c>
      <c r="G53" s="203"/>
      <c r="H53" s="90"/>
      <c r="I53" s="90"/>
      <c r="J53" s="188"/>
      <c r="K53" s="81">
        <v>0</v>
      </c>
      <c r="L53" s="81">
        <v>0</v>
      </c>
      <c r="M53" s="81">
        <v>2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145</v>
      </c>
      <c r="C54" s="203"/>
      <c r="D54" s="203" t="s">
        <v>106</v>
      </c>
      <c r="E54" s="203" t="s">
        <v>114</v>
      </c>
      <c r="F54" s="203" t="s">
        <v>68</v>
      </c>
      <c r="G54" s="203"/>
      <c r="H54" s="90"/>
      <c r="I54" s="90"/>
      <c r="J54" s="188"/>
      <c r="K54" s="81">
        <v>0</v>
      </c>
      <c r="L54" s="81">
        <v>0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146</v>
      </c>
      <c r="C55" s="203"/>
      <c r="D55" s="203" t="s">
        <v>94</v>
      </c>
      <c r="E55" s="203" t="s">
        <v>147</v>
      </c>
      <c r="F55" s="203" t="s">
        <v>75</v>
      </c>
      <c r="G55" s="203" t="s">
        <v>148</v>
      </c>
      <c r="H55" s="90" t="s">
        <v>97</v>
      </c>
      <c r="I55" s="90" t="s">
        <v>98</v>
      </c>
      <c r="J55" s="188"/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149</v>
      </c>
      <c r="C56" s="203"/>
      <c r="D56" s="203" t="s">
        <v>94</v>
      </c>
      <c r="E56" s="203" t="s">
        <v>120</v>
      </c>
      <c r="F56" s="203" t="s">
        <v>75</v>
      </c>
      <c r="G56" s="203"/>
      <c r="H56" s="90"/>
      <c r="I56" s="90" t="s">
        <v>102</v>
      </c>
      <c r="J56" s="188"/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4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1</v>
      </c>
      <c r="CG56" s="134">
        <f>IF(P56=0,"",IF(CF56=0,"",(CF56/P56)))</f>
        <v>0.25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150</v>
      </c>
      <c r="C57" s="203"/>
      <c r="D57" s="203" t="s">
        <v>104</v>
      </c>
      <c r="E57" s="203" t="s">
        <v>104</v>
      </c>
      <c r="F57" s="203" t="s">
        <v>68</v>
      </c>
      <c r="G57" s="203"/>
      <c r="H57" s="90"/>
      <c r="I57" s="90"/>
      <c r="J57" s="188"/>
      <c r="K57" s="81">
        <v>2</v>
      </c>
      <c r="L57" s="81">
        <v>2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151</v>
      </c>
      <c r="C58" s="203"/>
      <c r="D58" s="203" t="s">
        <v>106</v>
      </c>
      <c r="E58" s="203" t="s">
        <v>107</v>
      </c>
      <c r="F58" s="203" t="s">
        <v>63</v>
      </c>
      <c r="G58" s="203"/>
      <c r="H58" s="90"/>
      <c r="I58" s="90" t="s">
        <v>152</v>
      </c>
      <c r="J58" s="188"/>
      <c r="K58" s="81">
        <v>0</v>
      </c>
      <c r="L58" s="81">
        <v>0</v>
      </c>
      <c r="M58" s="81">
        <v>4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153</v>
      </c>
      <c r="C59" s="203"/>
      <c r="D59" s="203" t="s">
        <v>106</v>
      </c>
      <c r="E59" s="203" t="s">
        <v>107</v>
      </c>
      <c r="F59" s="203" t="s">
        <v>68</v>
      </c>
      <c r="G59" s="203"/>
      <c r="H59" s="90"/>
      <c r="I59" s="90"/>
      <c r="J59" s="188"/>
      <c r="K59" s="81">
        <v>0</v>
      </c>
      <c r="L59" s="81">
        <v>0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154</v>
      </c>
      <c r="C60" s="203"/>
      <c r="D60" s="203" t="s">
        <v>106</v>
      </c>
      <c r="E60" s="203" t="s">
        <v>107</v>
      </c>
      <c r="F60" s="203" t="s">
        <v>111</v>
      </c>
      <c r="G60" s="203"/>
      <c r="H60" s="90"/>
      <c r="I60" s="90"/>
      <c r="J60" s="188"/>
      <c r="K60" s="81">
        <v>0</v>
      </c>
      <c r="L60" s="81">
        <v>0</v>
      </c>
      <c r="M60" s="81">
        <v>4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/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/>
      <c r="AB60" s="85"/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155</v>
      </c>
      <c r="C61" s="203"/>
      <c r="D61" s="203" t="s">
        <v>106</v>
      </c>
      <c r="E61" s="203" t="s">
        <v>107</v>
      </c>
      <c r="F61" s="203" t="s">
        <v>68</v>
      </c>
      <c r="G61" s="203"/>
      <c r="H61" s="90"/>
      <c r="I61" s="90"/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156</v>
      </c>
      <c r="C62" s="203"/>
      <c r="D62" s="203" t="s">
        <v>106</v>
      </c>
      <c r="E62" s="203" t="s">
        <v>157</v>
      </c>
      <c r="F62" s="203" t="s">
        <v>63</v>
      </c>
      <c r="G62" s="203"/>
      <c r="H62" s="90"/>
      <c r="I62" s="90" t="s">
        <v>158</v>
      </c>
      <c r="J62" s="188"/>
      <c r="K62" s="81">
        <v>0</v>
      </c>
      <c r="L62" s="81">
        <v>0</v>
      </c>
      <c r="M62" s="81">
        <v>3</v>
      </c>
      <c r="N62" s="91">
        <v>0</v>
      </c>
      <c r="O62" s="92">
        <v>0</v>
      </c>
      <c r="P62" s="93">
        <f>N62+O62</f>
        <v>0</v>
      </c>
      <c r="Q62" s="82">
        <f>IFERROR(P62/M62,"-")</f>
        <v>0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159</v>
      </c>
      <c r="C63" s="203"/>
      <c r="D63" s="203" t="s">
        <v>106</v>
      </c>
      <c r="E63" s="203" t="s">
        <v>157</v>
      </c>
      <c r="F63" s="203" t="s">
        <v>68</v>
      </c>
      <c r="G63" s="203"/>
      <c r="H63" s="90"/>
      <c r="I63" s="90"/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160</v>
      </c>
      <c r="C64" s="203"/>
      <c r="D64" s="203" t="s">
        <v>106</v>
      </c>
      <c r="E64" s="203" t="s">
        <v>157</v>
      </c>
      <c r="F64" s="203" t="s">
        <v>111</v>
      </c>
      <c r="G64" s="203"/>
      <c r="H64" s="90"/>
      <c r="I64" s="90"/>
      <c r="J64" s="188"/>
      <c r="K64" s="81">
        <v>0</v>
      </c>
      <c r="L64" s="81">
        <v>0</v>
      </c>
      <c r="M64" s="81">
        <v>2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161</v>
      </c>
      <c r="C65" s="203"/>
      <c r="D65" s="203" t="s">
        <v>106</v>
      </c>
      <c r="E65" s="203" t="s">
        <v>157</v>
      </c>
      <c r="F65" s="203" t="s">
        <v>68</v>
      </c>
      <c r="G65" s="203"/>
      <c r="H65" s="90"/>
      <c r="I65" s="90"/>
      <c r="J65" s="188"/>
      <c r="K65" s="81">
        <v>0</v>
      </c>
      <c r="L65" s="81">
        <v>0</v>
      </c>
      <c r="M65" s="81">
        <v>0</v>
      </c>
      <c r="N65" s="91">
        <v>0</v>
      </c>
      <c r="O65" s="92">
        <v>0</v>
      </c>
      <c r="P65" s="93">
        <f>N65+O65</f>
        <v>0</v>
      </c>
      <c r="Q65" s="82" t="str">
        <f>IFERROR(P65/M65,"-")</f>
        <v>-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162</v>
      </c>
      <c r="C66" s="203"/>
      <c r="D66" s="203" t="s">
        <v>163</v>
      </c>
      <c r="E66" s="203" t="s">
        <v>164</v>
      </c>
      <c r="F66" s="203" t="s">
        <v>63</v>
      </c>
      <c r="G66" s="203" t="s">
        <v>165</v>
      </c>
      <c r="H66" s="90" t="s">
        <v>166</v>
      </c>
      <c r="I66" s="90" t="s">
        <v>167</v>
      </c>
      <c r="J66" s="188">
        <v>230000</v>
      </c>
      <c r="K66" s="81">
        <v>2</v>
      </c>
      <c r="L66" s="81">
        <v>0</v>
      </c>
      <c r="M66" s="81">
        <v>17</v>
      </c>
      <c r="N66" s="91">
        <v>1</v>
      </c>
      <c r="O66" s="92">
        <v>0</v>
      </c>
      <c r="P66" s="93">
        <f>N66+O66</f>
        <v>1</v>
      </c>
      <c r="Q66" s="82">
        <f>IFERROR(P66/M66,"-")</f>
        <v>0.058823529411765</v>
      </c>
      <c r="R66" s="81">
        <v>0</v>
      </c>
      <c r="S66" s="81">
        <v>0</v>
      </c>
      <c r="T66" s="82">
        <f>IFERROR(S66/(O66+P66),"-")</f>
        <v>0</v>
      </c>
      <c r="U66" s="182">
        <f>IFERROR(J66/SUM(P66:P70),"-")</f>
        <v>25555.555555556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SUM(X66:X70)-SUM(J66:J70)</f>
        <v>-230000</v>
      </c>
      <c r="AB66" s="85">
        <f>SUM(X66:X70)/SUM(J66:J70)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168</v>
      </c>
      <c r="C67" s="203"/>
      <c r="D67" s="203" t="s">
        <v>169</v>
      </c>
      <c r="E67" s="203" t="s">
        <v>170</v>
      </c>
      <c r="F67" s="203" t="s">
        <v>63</v>
      </c>
      <c r="G67" s="203"/>
      <c r="H67" s="90" t="s">
        <v>166</v>
      </c>
      <c r="I67" s="90"/>
      <c r="J67" s="188"/>
      <c r="K67" s="81">
        <v>6</v>
      </c>
      <c r="L67" s="81">
        <v>0</v>
      </c>
      <c r="M67" s="81">
        <v>28</v>
      </c>
      <c r="N67" s="91">
        <v>4</v>
      </c>
      <c r="O67" s="92">
        <v>0</v>
      </c>
      <c r="P67" s="93">
        <f>N67+O67</f>
        <v>4</v>
      </c>
      <c r="Q67" s="82">
        <f>IFERROR(P67/M67,"-")</f>
        <v>0.14285714285714</v>
      </c>
      <c r="R67" s="81">
        <v>2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2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171</v>
      </c>
      <c r="C68" s="203"/>
      <c r="D68" s="203" t="s">
        <v>172</v>
      </c>
      <c r="E68" s="203" t="s">
        <v>173</v>
      </c>
      <c r="F68" s="203" t="s">
        <v>75</v>
      </c>
      <c r="G68" s="203"/>
      <c r="H68" s="90" t="s">
        <v>166</v>
      </c>
      <c r="I68" s="90"/>
      <c r="J68" s="188"/>
      <c r="K68" s="81">
        <v>0</v>
      </c>
      <c r="L68" s="81">
        <v>0</v>
      </c>
      <c r="M68" s="81">
        <v>0</v>
      </c>
      <c r="N68" s="91">
        <v>2</v>
      </c>
      <c r="O68" s="92">
        <v>0</v>
      </c>
      <c r="P68" s="93">
        <f>N68+O68</f>
        <v>2</v>
      </c>
      <c r="Q68" s="82" t="str">
        <f>IFERROR(P68/M68,"-")</f>
        <v>-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174</v>
      </c>
      <c r="C69" s="203"/>
      <c r="D69" s="203" t="s">
        <v>175</v>
      </c>
      <c r="E69" s="203" t="s">
        <v>176</v>
      </c>
      <c r="F69" s="203" t="s">
        <v>63</v>
      </c>
      <c r="G69" s="203"/>
      <c r="H69" s="90" t="s">
        <v>166</v>
      </c>
      <c r="I69" s="90"/>
      <c r="J69" s="188"/>
      <c r="K69" s="81">
        <v>0</v>
      </c>
      <c r="L69" s="81">
        <v>0</v>
      </c>
      <c r="M69" s="81">
        <v>27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177</v>
      </c>
      <c r="C70" s="203"/>
      <c r="D70" s="203" t="s">
        <v>104</v>
      </c>
      <c r="E70" s="203" t="s">
        <v>104</v>
      </c>
      <c r="F70" s="203" t="s">
        <v>68</v>
      </c>
      <c r="G70" s="203"/>
      <c r="H70" s="90"/>
      <c r="I70" s="90"/>
      <c r="J70" s="188"/>
      <c r="K70" s="81">
        <v>49</v>
      </c>
      <c r="L70" s="81">
        <v>22</v>
      </c>
      <c r="M70" s="81">
        <v>3</v>
      </c>
      <c r="N70" s="91">
        <v>2</v>
      </c>
      <c r="O70" s="92">
        <v>0</v>
      </c>
      <c r="P70" s="93">
        <f>N70+O70</f>
        <v>2</v>
      </c>
      <c r="Q70" s="82">
        <f>IFERROR(P70/M70,"-")</f>
        <v>0.66666666666667</v>
      </c>
      <c r="R70" s="81">
        <v>2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0.021739130434783</v>
      </c>
      <c r="B71" s="203" t="s">
        <v>178</v>
      </c>
      <c r="C71" s="203"/>
      <c r="D71" s="203" t="s">
        <v>179</v>
      </c>
      <c r="E71" s="203" t="s">
        <v>180</v>
      </c>
      <c r="F71" s="203" t="s">
        <v>75</v>
      </c>
      <c r="G71" s="203" t="s">
        <v>181</v>
      </c>
      <c r="H71" s="90" t="s">
        <v>166</v>
      </c>
      <c r="I71" s="90" t="s">
        <v>167</v>
      </c>
      <c r="J71" s="188">
        <v>230000</v>
      </c>
      <c r="K71" s="81">
        <v>0</v>
      </c>
      <c r="L71" s="81">
        <v>0</v>
      </c>
      <c r="M71" s="81">
        <v>0</v>
      </c>
      <c r="N71" s="91">
        <v>5</v>
      </c>
      <c r="O71" s="92">
        <v>0</v>
      </c>
      <c r="P71" s="93">
        <f>N71+O71</f>
        <v>5</v>
      </c>
      <c r="Q71" s="82" t="str">
        <f>IFERROR(P71/M71,"-")</f>
        <v>-</v>
      </c>
      <c r="R71" s="81">
        <v>1</v>
      </c>
      <c r="S71" s="81">
        <v>3</v>
      </c>
      <c r="T71" s="82">
        <f>IFERROR(S71/(O71+P71),"-")</f>
        <v>0.6</v>
      </c>
      <c r="U71" s="182">
        <f>IFERROR(J71/SUM(P71:P75),"-")</f>
        <v>20909.090909091</v>
      </c>
      <c r="V71" s="84">
        <v>2</v>
      </c>
      <c r="W71" s="82">
        <f>IF(P71=0,"-",V71/P71)</f>
        <v>0.4</v>
      </c>
      <c r="X71" s="186">
        <v>5000</v>
      </c>
      <c r="Y71" s="187">
        <f>IFERROR(X71/P71,"-")</f>
        <v>1000</v>
      </c>
      <c r="Z71" s="187">
        <f>IFERROR(X71/V71,"-")</f>
        <v>2500</v>
      </c>
      <c r="AA71" s="188">
        <f>SUM(X71:X75)-SUM(J71:J75)</f>
        <v>-225000</v>
      </c>
      <c r="AB71" s="85">
        <f>SUM(X71:X75)/SUM(J71:J75)</f>
        <v>0.021739130434783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4</v>
      </c>
      <c r="BO71" s="120">
        <f>IF(P71=0,"",IF(BN71=0,"",(BN71/P71)))</f>
        <v>0.8</v>
      </c>
      <c r="BP71" s="121">
        <v>2</v>
      </c>
      <c r="BQ71" s="122">
        <f>IFERROR(BP71/BN71,"-")</f>
        <v>0.5</v>
      </c>
      <c r="BR71" s="123">
        <v>8000</v>
      </c>
      <c r="BS71" s="124">
        <f>IFERROR(BR71/BN71,"-")</f>
        <v>2000</v>
      </c>
      <c r="BT71" s="125">
        <v>2</v>
      </c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>
        <v>1</v>
      </c>
      <c r="CG71" s="134">
        <f>IF(P71=0,"",IF(CF71=0,"",(CF71/P71)))</f>
        <v>0.2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2</v>
      </c>
      <c r="CP71" s="141">
        <v>5000</v>
      </c>
      <c r="CQ71" s="141">
        <v>5000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182</v>
      </c>
      <c r="C72" s="203"/>
      <c r="D72" s="203" t="s">
        <v>183</v>
      </c>
      <c r="E72" s="203" t="s">
        <v>184</v>
      </c>
      <c r="F72" s="203" t="s">
        <v>63</v>
      </c>
      <c r="G72" s="203"/>
      <c r="H72" s="90" t="s">
        <v>166</v>
      </c>
      <c r="I72" s="90"/>
      <c r="J72" s="188"/>
      <c r="K72" s="81">
        <v>0</v>
      </c>
      <c r="L72" s="81">
        <v>0</v>
      </c>
      <c r="M72" s="81">
        <v>6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/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185</v>
      </c>
      <c r="C73" s="203"/>
      <c r="D73" s="203" t="s">
        <v>186</v>
      </c>
      <c r="E73" s="203" t="s">
        <v>187</v>
      </c>
      <c r="F73" s="203" t="s">
        <v>75</v>
      </c>
      <c r="G73" s="203"/>
      <c r="H73" s="90" t="s">
        <v>166</v>
      </c>
      <c r="I73" s="90"/>
      <c r="J73" s="188"/>
      <c r="K73" s="81">
        <v>0</v>
      </c>
      <c r="L73" s="81">
        <v>0</v>
      </c>
      <c r="M73" s="81">
        <v>0</v>
      </c>
      <c r="N73" s="91">
        <v>2</v>
      </c>
      <c r="O73" s="92">
        <v>0</v>
      </c>
      <c r="P73" s="93">
        <f>N73+O73</f>
        <v>2</v>
      </c>
      <c r="Q73" s="82" t="str">
        <f>IFERROR(P73/M73,"-")</f>
        <v>-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0.5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188</v>
      </c>
      <c r="C74" s="203"/>
      <c r="D74" s="203" t="s">
        <v>189</v>
      </c>
      <c r="E74" s="203" t="s">
        <v>190</v>
      </c>
      <c r="F74" s="203" t="s">
        <v>75</v>
      </c>
      <c r="G74" s="203"/>
      <c r="H74" s="90" t="s">
        <v>166</v>
      </c>
      <c r="I74" s="90"/>
      <c r="J74" s="188"/>
      <c r="K74" s="81">
        <v>0</v>
      </c>
      <c r="L74" s="81">
        <v>0</v>
      </c>
      <c r="M74" s="81">
        <v>0</v>
      </c>
      <c r="N74" s="91">
        <v>3</v>
      </c>
      <c r="O74" s="92">
        <v>0</v>
      </c>
      <c r="P74" s="93">
        <f>N74+O74</f>
        <v>3</v>
      </c>
      <c r="Q74" s="82" t="str">
        <f>IFERROR(P74/M74,"-")</f>
        <v>-</v>
      </c>
      <c r="R74" s="81">
        <v>3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0.33333333333333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0.33333333333333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>
        <v>1</v>
      </c>
      <c r="CG74" s="134">
        <f>IF(P74=0,"",IF(CF74=0,"",(CF74/P74)))</f>
        <v>0.33333333333333</v>
      </c>
      <c r="CH74" s="135"/>
      <c r="CI74" s="136">
        <f>IFERROR(CH74/CF74,"-")</f>
        <v>0</v>
      </c>
      <c r="CJ74" s="137"/>
      <c r="CK74" s="138">
        <f>IFERROR(CJ74/CF74,"-")</f>
        <v>0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191</v>
      </c>
      <c r="C75" s="203"/>
      <c r="D75" s="203" t="s">
        <v>104</v>
      </c>
      <c r="E75" s="203" t="s">
        <v>104</v>
      </c>
      <c r="F75" s="203" t="s">
        <v>68</v>
      </c>
      <c r="G75" s="203"/>
      <c r="H75" s="90"/>
      <c r="I75" s="90"/>
      <c r="J75" s="188"/>
      <c r="K75" s="81">
        <v>65</v>
      </c>
      <c r="L75" s="81">
        <v>24</v>
      </c>
      <c r="M75" s="81">
        <v>42</v>
      </c>
      <c r="N75" s="91">
        <v>1</v>
      </c>
      <c r="O75" s="92">
        <v>0</v>
      </c>
      <c r="P75" s="93">
        <f>N75+O75</f>
        <v>1</v>
      </c>
      <c r="Q75" s="82">
        <f>IFERROR(P75/M75,"-")</f>
        <v>0.023809523809524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</v>
      </c>
      <c r="B76" s="203" t="s">
        <v>192</v>
      </c>
      <c r="C76" s="203"/>
      <c r="D76" s="203" t="s">
        <v>193</v>
      </c>
      <c r="E76" s="203" t="s">
        <v>194</v>
      </c>
      <c r="F76" s="203" t="s">
        <v>75</v>
      </c>
      <c r="G76" s="203" t="s">
        <v>195</v>
      </c>
      <c r="H76" s="90" t="s">
        <v>166</v>
      </c>
      <c r="I76" s="90" t="s">
        <v>167</v>
      </c>
      <c r="J76" s="188">
        <v>180000</v>
      </c>
      <c r="K76" s="81">
        <v>0</v>
      </c>
      <c r="L76" s="81">
        <v>0</v>
      </c>
      <c r="M76" s="81">
        <v>0</v>
      </c>
      <c r="N76" s="91">
        <v>2</v>
      </c>
      <c r="O76" s="92">
        <v>0</v>
      </c>
      <c r="P76" s="93">
        <f>N76+O76</f>
        <v>2</v>
      </c>
      <c r="Q76" s="82" t="str">
        <f>IFERROR(P76/M76,"-")</f>
        <v>-</v>
      </c>
      <c r="R76" s="81">
        <v>2</v>
      </c>
      <c r="S76" s="81">
        <v>0</v>
      </c>
      <c r="T76" s="82">
        <f>IFERROR(S76/(O76+P76),"-")</f>
        <v>0</v>
      </c>
      <c r="U76" s="182">
        <f>IFERROR(J76/SUM(P76:P80),"-")</f>
        <v>45000</v>
      </c>
      <c r="V76" s="84">
        <v>1</v>
      </c>
      <c r="W76" s="82">
        <f>IF(P76=0,"-",V76/P76)</f>
        <v>0.5</v>
      </c>
      <c r="X76" s="186">
        <v>0</v>
      </c>
      <c r="Y76" s="187">
        <f>IFERROR(X76/P76,"-")</f>
        <v>0</v>
      </c>
      <c r="Z76" s="187">
        <f>IFERROR(X76/V76,"-")</f>
        <v>0</v>
      </c>
      <c r="AA76" s="188">
        <f>SUM(X76:X80)-SUM(J76:J80)</f>
        <v>-180000</v>
      </c>
      <c r="AB76" s="85">
        <f>SUM(X76:X80)/SUM(J76:J80)</f>
        <v>0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>
        <v>1</v>
      </c>
      <c r="BQ76" s="122">
        <f>IFERROR(BP76/BN76,"-")</f>
        <v>1</v>
      </c>
      <c r="BR76" s="123">
        <v>3000</v>
      </c>
      <c r="BS76" s="124">
        <f>IFERROR(BR76/BN76,"-")</f>
        <v>3000</v>
      </c>
      <c r="BT76" s="125">
        <v>1</v>
      </c>
      <c r="BU76" s="125"/>
      <c r="BV76" s="125"/>
      <c r="BW76" s="126">
        <v>1</v>
      </c>
      <c r="BX76" s="127">
        <f>IF(P76=0,"",IF(BW76=0,"",(BW76/P76)))</f>
        <v>0.5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0</v>
      </c>
      <c r="CQ76" s="141">
        <v>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196</v>
      </c>
      <c r="C77" s="203"/>
      <c r="D77" s="203" t="s">
        <v>197</v>
      </c>
      <c r="E77" s="203" t="s">
        <v>198</v>
      </c>
      <c r="F77" s="203" t="s">
        <v>75</v>
      </c>
      <c r="G77" s="203"/>
      <c r="H77" s="90" t="s">
        <v>166</v>
      </c>
      <c r="I77" s="90"/>
      <c r="J77" s="188"/>
      <c r="K77" s="81">
        <v>0</v>
      </c>
      <c r="L77" s="81">
        <v>0</v>
      </c>
      <c r="M77" s="81">
        <v>0</v>
      </c>
      <c r="N77" s="91">
        <v>0</v>
      </c>
      <c r="O77" s="92">
        <v>0</v>
      </c>
      <c r="P77" s="93">
        <f>N77+O77</f>
        <v>0</v>
      </c>
      <c r="Q77" s="82" t="str">
        <f>IFERROR(P77/M77,"-")</f>
        <v>-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199</v>
      </c>
      <c r="C78" s="203"/>
      <c r="D78" s="203" t="s">
        <v>200</v>
      </c>
      <c r="E78" s="203" t="s">
        <v>201</v>
      </c>
      <c r="F78" s="203" t="s">
        <v>75</v>
      </c>
      <c r="G78" s="203"/>
      <c r="H78" s="90" t="s">
        <v>166</v>
      </c>
      <c r="I78" s="90"/>
      <c r="J78" s="188"/>
      <c r="K78" s="81">
        <v>0</v>
      </c>
      <c r="L78" s="81">
        <v>0</v>
      </c>
      <c r="M78" s="81">
        <v>0</v>
      </c>
      <c r="N78" s="91">
        <v>1</v>
      </c>
      <c r="O78" s="92">
        <v>0</v>
      </c>
      <c r="P78" s="93">
        <f>N78+O78</f>
        <v>1</v>
      </c>
      <c r="Q78" s="82" t="str">
        <f>IFERROR(P78/M78,"-")</f>
        <v>-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202</v>
      </c>
      <c r="C79" s="203"/>
      <c r="D79" s="203" t="s">
        <v>203</v>
      </c>
      <c r="E79" s="203" t="s">
        <v>204</v>
      </c>
      <c r="F79" s="203" t="s">
        <v>75</v>
      </c>
      <c r="G79" s="203"/>
      <c r="H79" s="90" t="s">
        <v>166</v>
      </c>
      <c r="I79" s="90"/>
      <c r="J79" s="188"/>
      <c r="K79" s="81">
        <v>0</v>
      </c>
      <c r="L79" s="81">
        <v>0</v>
      </c>
      <c r="M79" s="81">
        <v>0</v>
      </c>
      <c r="N79" s="91">
        <v>1</v>
      </c>
      <c r="O79" s="92">
        <v>0</v>
      </c>
      <c r="P79" s="93">
        <f>N79+O79</f>
        <v>1</v>
      </c>
      <c r="Q79" s="82" t="str">
        <f>IFERROR(P79/M79,"-")</f>
        <v>-</v>
      </c>
      <c r="R79" s="81">
        <v>1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>
        <f>IF(P79=0,"",IF(BN79=0,"",(BN79/P79)))</f>
        <v>0</v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>
        <v>1</v>
      </c>
      <c r="CG79" s="134">
        <f>IF(P79=0,"",IF(CF79=0,"",(CF79/P79)))</f>
        <v>1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205</v>
      </c>
      <c r="C80" s="203"/>
      <c r="D80" s="203" t="s">
        <v>104</v>
      </c>
      <c r="E80" s="203" t="s">
        <v>104</v>
      </c>
      <c r="F80" s="203" t="s">
        <v>68</v>
      </c>
      <c r="G80" s="203"/>
      <c r="H80" s="90"/>
      <c r="I80" s="90"/>
      <c r="J80" s="188"/>
      <c r="K80" s="81">
        <v>10</v>
      </c>
      <c r="L80" s="81">
        <v>8</v>
      </c>
      <c r="M80" s="81">
        <v>3</v>
      </c>
      <c r="N80" s="91">
        <v>0</v>
      </c>
      <c r="O80" s="92">
        <v>0</v>
      </c>
      <c r="P80" s="93">
        <f>N80+O80</f>
        <v>0</v>
      </c>
      <c r="Q80" s="82">
        <f>IFERROR(P80/M80,"-")</f>
        <v>0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</v>
      </c>
      <c r="B81" s="203" t="s">
        <v>206</v>
      </c>
      <c r="C81" s="203"/>
      <c r="D81" s="203" t="s">
        <v>207</v>
      </c>
      <c r="E81" s="203" t="s">
        <v>208</v>
      </c>
      <c r="F81" s="203" t="s">
        <v>75</v>
      </c>
      <c r="G81" s="203" t="s">
        <v>209</v>
      </c>
      <c r="H81" s="90" t="s">
        <v>166</v>
      </c>
      <c r="I81" s="90" t="s">
        <v>210</v>
      </c>
      <c r="J81" s="188">
        <v>260000</v>
      </c>
      <c r="K81" s="81">
        <v>0</v>
      </c>
      <c r="L81" s="81">
        <v>0</v>
      </c>
      <c r="M81" s="81">
        <v>0</v>
      </c>
      <c r="N81" s="91">
        <v>3</v>
      </c>
      <c r="O81" s="92">
        <v>0</v>
      </c>
      <c r="P81" s="93">
        <f>N81+O81</f>
        <v>3</v>
      </c>
      <c r="Q81" s="82" t="str">
        <f>IFERROR(P81/M81,"-")</f>
        <v>-</v>
      </c>
      <c r="R81" s="81">
        <v>1</v>
      </c>
      <c r="S81" s="81">
        <v>0</v>
      </c>
      <c r="T81" s="82">
        <f>IFERROR(S81/(O81+P81),"-")</f>
        <v>0</v>
      </c>
      <c r="U81" s="182">
        <f>IFERROR(J81/SUM(P81:P84),"-")</f>
        <v>65000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SUM(X81:X84)-SUM(J81:J84)</f>
        <v>-260000</v>
      </c>
      <c r="AB81" s="85">
        <f>SUM(X81:X84)/SUM(J81:J84)</f>
        <v>0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>
        <v>2</v>
      </c>
      <c r="CG81" s="134">
        <f>IF(P81=0,"",IF(CF81=0,"",(CF81/P81)))</f>
        <v>0.66666666666667</v>
      </c>
      <c r="CH81" s="135"/>
      <c r="CI81" s="136">
        <f>IFERROR(CH81/CF81,"-")</f>
        <v>0</v>
      </c>
      <c r="CJ81" s="137"/>
      <c r="CK81" s="138">
        <f>IFERROR(CJ81/CF81,"-")</f>
        <v>0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211</v>
      </c>
      <c r="C82" s="203"/>
      <c r="D82" s="203" t="s">
        <v>212</v>
      </c>
      <c r="E82" s="203" t="s">
        <v>213</v>
      </c>
      <c r="F82" s="203" t="s">
        <v>75</v>
      </c>
      <c r="G82" s="203"/>
      <c r="H82" s="90" t="s">
        <v>166</v>
      </c>
      <c r="I82" s="90" t="s">
        <v>214</v>
      </c>
      <c r="J82" s="188"/>
      <c r="K82" s="81">
        <v>0</v>
      </c>
      <c r="L82" s="81">
        <v>0</v>
      </c>
      <c r="M82" s="81">
        <v>0</v>
      </c>
      <c r="N82" s="91">
        <v>1</v>
      </c>
      <c r="O82" s="92">
        <v>0</v>
      </c>
      <c r="P82" s="93">
        <f>N82+O82</f>
        <v>1</v>
      </c>
      <c r="Q82" s="82" t="str">
        <f>IFERROR(P82/M82,"-")</f>
        <v>-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1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215</v>
      </c>
      <c r="C83" s="203"/>
      <c r="D83" s="203" t="s">
        <v>169</v>
      </c>
      <c r="E83" s="203" t="s">
        <v>170</v>
      </c>
      <c r="F83" s="203" t="s">
        <v>63</v>
      </c>
      <c r="G83" s="203"/>
      <c r="H83" s="90" t="s">
        <v>166</v>
      </c>
      <c r="I83" s="90" t="s">
        <v>216</v>
      </c>
      <c r="J83" s="188"/>
      <c r="K83" s="81">
        <v>0</v>
      </c>
      <c r="L83" s="81">
        <v>0</v>
      </c>
      <c r="M83" s="81">
        <v>3</v>
      </c>
      <c r="N83" s="91">
        <v>0</v>
      </c>
      <c r="O83" s="92">
        <v>0</v>
      </c>
      <c r="P83" s="93">
        <f>N83+O83</f>
        <v>0</v>
      </c>
      <c r="Q83" s="82">
        <f>IFERROR(P83/M83,"-")</f>
        <v>0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217</v>
      </c>
      <c r="C84" s="203"/>
      <c r="D84" s="203" t="s">
        <v>104</v>
      </c>
      <c r="E84" s="203" t="s">
        <v>104</v>
      </c>
      <c r="F84" s="203" t="s">
        <v>68</v>
      </c>
      <c r="G84" s="203"/>
      <c r="H84" s="90"/>
      <c r="I84" s="90"/>
      <c r="J84" s="188"/>
      <c r="K84" s="81">
        <v>7</v>
      </c>
      <c r="L84" s="81">
        <v>6</v>
      </c>
      <c r="M84" s="81">
        <v>2</v>
      </c>
      <c r="N84" s="91">
        <v>0</v>
      </c>
      <c r="O84" s="92">
        <v>0</v>
      </c>
      <c r="P84" s="93">
        <f>N84+O84</f>
        <v>0</v>
      </c>
      <c r="Q84" s="82">
        <f>IFERROR(P84/M84,"-")</f>
        <v>0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</v>
      </c>
      <c r="B85" s="203" t="s">
        <v>218</v>
      </c>
      <c r="C85" s="203"/>
      <c r="D85" s="203" t="s">
        <v>197</v>
      </c>
      <c r="E85" s="203" t="s">
        <v>198</v>
      </c>
      <c r="F85" s="203" t="s">
        <v>75</v>
      </c>
      <c r="G85" s="203" t="s">
        <v>96</v>
      </c>
      <c r="H85" s="90" t="s">
        <v>219</v>
      </c>
      <c r="I85" s="90" t="s">
        <v>220</v>
      </c>
      <c r="J85" s="188">
        <v>130000</v>
      </c>
      <c r="K85" s="81">
        <v>0</v>
      </c>
      <c r="L85" s="81">
        <v>0</v>
      </c>
      <c r="M85" s="81">
        <v>0</v>
      </c>
      <c r="N85" s="91">
        <v>1</v>
      </c>
      <c r="O85" s="92">
        <v>0</v>
      </c>
      <c r="P85" s="93">
        <f>N85+O85</f>
        <v>1</v>
      </c>
      <c r="Q85" s="82" t="str">
        <f>IFERROR(P85/M85,"-")</f>
        <v>-</v>
      </c>
      <c r="R85" s="81">
        <v>1</v>
      </c>
      <c r="S85" s="81">
        <v>0</v>
      </c>
      <c r="T85" s="82">
        <f>IFERROR(S85/(O85+P85),"-")</f>
        <v>0</v>
      </c>
      <c r="U85" s="182">
        <f>IFERROR(J85/SUM(P85:P100),"-")</f>
        <v>43333.333333333</v>
      </c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>
        <f>SUM(X85:X100)-SUM(J85:J100)</f>
        <v>-130000</v>
      </c>
      <c r="AB85" s="85">
        <f>SUM(X85:X100)/SUM(J85:J100)</f>
        <v>0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>
        <v>1</v>
      </c>
      <c r="AW85" s="107">
        <f>IF(P85=0,"",IF(AV85=0,"",(AV85/P85)))</f>
        <v>1</v>
      </c>
      <c r="AX85" s="106"/>
      <c r="AY85" s="108">
        <f>IFERROR(AX85/AV85,"-")</f>
        <v>0</v>
      </c>
      <c r="AZ85" s="109"/>
      <c r="BA85" s="110">
        <f>IFERROR(AZ85/AV85,"-")</f>
        <v>0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221</v>
      </c>
      <c r="C86" s="203"/>
      <c r="D86" s="203" t="s">
        <v>222</v>
      </c>
      <c r="E86" s="203" t="s">
        <v>223</v>
      </c>
      <c r="F86" s="203" t="s">
        <v>224</v>
      </c>
      <c r="G86" s="203"/>
      <c r="H86" s="90" t="s">
        <v>219</v>
      </c>
      <c r="I86" s="90" t="s">
        <v>225</v>
      </c>
      <c r="J86" s="188"/>
      <c r="K86" s="81">
        <v>0</v>
      </c>
      <c r="L86" s="81">
        <v>0</v>
      </c>
      <c r="M86" s="81">
        <v>14</v>
      </c>
      <c r="N86" s="91">
        <v>0</v>
      </c>
      <c r="O86" s="92">
        <v>0</v>
      </c>
      <c r="P86" s="93">
        <f>N86+O86</f>
        <v>0</v>
      </c>
      <c r="Q86" s="82">
        <f>IFERROR(P86/M86,"-")</f>
        <v>0</v>
      </c>
      <c r="R86" s="81">
        <v>0</v>
      </c>
      <c r="S86" s="81">
        <v>0</v>
      </c>
      <c r="T86" s="82" t="str">
        <f>IFERROR(S86/(O86+P86),"-")</f>
        <v>-</v>
      </c>
      <c r="U86" s="182"/>
      <c r="V86" s="84">
        <v>0</v>
      </c>
      <c r="W86" s="82" t="str">
        <f>IF(P86=0,"-",V86/P86)</f>
        <v>-</v>
      </c>
      <c r="X86" s="186">
        <v>0</v>
      </c>
      <c r="Y86" s="187" t="str">
        <f>IFERROR(X86/P86,"-")</f>
        <v>-</v>
      </c>
      <c r="Z86" s="187" t="str">
        <f>IFERROR(X86/V86,"-")</f>
        <v>-</v>
      </c>
      <c r="AA86" s="188"/>
      <c r="AB86" s="85"/>
      <c r="AC86" s="79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226</v>
      </c>
      <c r="C87" s="203"/>
      <c r="D87" s="203" t="s">
        <v>227</v>
      </c>
      <c r="E87" s="203" t="s">
        <v>228</v>
      </c>
      <c r="F87" s="203" t="s">
        <v>75</v>
      </c>
      <c r="G87" s="203"/>
      <c r="H87" s="90" t="s">
        <v>219</v>
      </c>
      <c r="I87" s="90" t="s">
        <v>229</v>
      </c>
      <c r="J87" s="188"/>
      <c r="K87" s="81">
        <v>0</v>
      </c>
      <c r="L87" s="81">
        <v>0</v>
      </c>
      <c r="M87" s="81">
        <v>0</v>
      </c>
      <c r="N87" s="91">
        <v>0</v>
      </c>
      <c r="O87" s="92">
        <v>0</v>
      </c>
      <c r="P87" s="93">
        <f>N87+O87</f>
        <v>0</v>
      </c>
      <c r="Q87" s="82" t="str">
        <f>IFERROR(P87/M87,"-")</f>
        <v>-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230</v>
      </c>
      <c r="C88" s="203"/>
      <c r="D88" s="203" t="s">
        <v>104</v>
      </c>
      <c r="E88" s="203" t="s">
        <v>104</v>
      </c>
      <c r="F88" s="203" t="s">
        <v>68</v>
      </c>
      <c r="G88" s="203"/>
      <c r="H88" s="90"/>
      <c r="I88" s="90"/>
      <c r="J88" s="188"/>
      <c r="K88" s="81">
        <v>4</v>
      </c>
      <c r="L88" s="81">
        <v>3</v>
      </c>
      <c r="M88" s="81">
        <v>4</v>
      </c>
      <c r="N88" s="91">
        <v>0</v>
      </c>
      <c r="O88" s="92">
        <v>0</v>
      </c>
      <c r="P88" s="93">
        <f>N88+O88</f>
        <v>0</v>
      </c>
      <c r="Q88" s="82">
        <f>IFERROR(P88/M88,"-")</f>
        <v>0</v>
      </c>
      <c r="R88" s="81">
        <v>0</v>
      </c>
      <c r="S88" s="81">
        <v>0</v>
      </c>
      <c r="T88" s="82" t="str">
        <f>IFERROR(S88/(O88+P88),"-")</f>
        <v>-</v>
      </c>
      <c r="U88" s="182"/>
      <c r="V88" s="84">
        <v>0</v>
      </c>
      <c r="W88" s="82" t="str">
        <f>IF(P88=0,"-",V88/P88)</f>
        <v>-</v>
      </c>
      <c r="X88" s="186">
        <v>0</v>
      </c>
      <c r="Y88" s="187" t="str">
        <f>IFERROR(X88/P88,"-")</f>
        <v>-</v>
      </c>
      <c r="Z88" s="187" t="str">
        <f>IFERROR(X88/V88,"-")</f>
        <v>-</v>
      </c>
      <c r="AA88" s="188"/>
      <c r="AB88" s="85"/>
      <c r="AC88" s="79"/>
      <c r="AD88" s="94"/>
      <c r="AE88" s="95" t="str">
        <f>IF(P88=0,"",IF(AD88=0,"",(AD88/P88)))</f>
        <v/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 t="str">
        <f>IF(P88=0,"",IF(AM88=0,"",(AM88/P88)))</f>
        <v/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 t="str">
        <f>IF(P88=0,"",IF(AV88=0,"",(AV88/P88)))</f>
        <v/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 t="str">
        <f>IF(P88=0,"",IF(BE88=0,"",(BE88/P88)))</f>
        <v/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 t="str">
        <f>IF(P88=0,"",IF(BN88=0,"",(BN88/P88)))</f>
        <v/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 t="str">
        <f>IF(P88=0,"",IF(BW88=0,"",(BW88/P88)))</f>
        <v/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 t="str">
        <f>IF(P88=0,"",IF(CF88=0,"",(CF88/P88)))</f>
        <v/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231</v>
      </c>
      <c r="C89" s="203"/>
      <c r="D89" s="203"/>
      <c r="E89" s="203"/>
      <c r="F89" s="203" t="s">
        <v>224</v>
      </c>
      <c r="G89" s="203" t="s">
        <v>96</v>
      </c>
      <c r="H89" s="90" t="s">
        <v>232</v>
      </c>
      <c r="I89" s="90" t="s">
        <v>233</v>
      </c>
      <c r="J89" s="188"/>
      <c r="K89" s="81">
        <v>0</v>
      </c>
      <c r="L89" s="81">
        <v>0</v>
      </c>
      <c r="M89" s="81">
        <v>0</v>
      </c>
      <c r="N89" s="91">
        <v>0</v>
      </c>
      <c r="O89" s="92">
        <v>0</v>
      </c>
      <c r="P89" s="93">
        <f>N89+O89</f>
        <v>0</v>
      </c>
      <c r="Q89" s="82" t="str">
        <f>IFERROR(P89/M89,"-")</f>
        <v>-</v>
      </c>
      <c r="R89" s="81">
        <v>0</v>
      </c>
      <c r="S89" s="81">
        <v>0</v>
      </c>
      <c r="T89" s="82" t="str">
        <f>IFERROR(S89/(O89+P89),"-")</f>
        <v>-</v>
      </c>
      <c r="U89" s="182"/>
      <c r="V89" s="84">
        <v>0</v>
      </c>
      <c r="W89" s="82" t="str">
        <f>IF(P89=0,"-",V89/P89)</f>
        <v>-</v>
      </c>
      <c r="X89" s="186">
        <v>0</v>
      </c>
      <c r="Y89" s="187" t="str">
        <f>IFERROR(X89/P89,"-")</f>
        <v>-</v>
      </c>
      <c r="Z89" s="187" t="str">
        <f>IFERROR(X89/V89,"-")</f>
        <v>-</v>
      </c>
      <c r="AA89" s="188"/>
      <c r="AB89" s="85"/>
      <c r="AC89" s="79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234</v>
      </c>
      <c r="C90" s="203"/>
      <c r="D90" s="203"/>
      <c r="E90" s="203"/>
      <c r="F90" s="203" t="s">
        <v>68</v>
      </c>
      <c r="G90" s="203"/>
      <c r="H90" s="90"/>
      <c r="I90" s="90"/>
      <c r="J90" s="188"/>
      <c r="K90" s="81">
        <v>0</v>
      </c>
      <c r="L90" s="81">
        <v>0</v>
      </c>
      <c r="M90" s="81">
        <v>0</v>
      </c>
      <c r="N90" s="91">
        <v>0</v>
      </c>
      <c r="O90" s="92">
        <v>0</v>
      </c>
      <c r="P90" s="93">
        <f>N90+O90</f>
        <v>0</v>
      </c>
      <c r="Q90" s="82" t="str">
        <f>IFERROR(P90/M90,"-")</f>
        <v>-</v>
      </c>
      <c r="R90" s="81">
        <v>0</v>
      </c>
      <c r="S90" s="81">
        <v>0</v>
      </c>
      <c r="T90" s="82" t="str">
        <f>IFERROR(S90/(O90+P90),"-")</f>
        <v>-</v>
      </c>
      <c r="U90" s="182"/>
      <c r="V90" s="84">
        <v>0</v>
      </c>
      <c r="W90" s="82" t="str">
        <f>IF(P90=0,"-",V90/P90)</f>
        <v>-</v>
      </c>
      <c r="X90" s="186">
        <v>0</v>
      </c>
      <c r="Y90" s="187" t="str">
        <f>IFERROR(X90/P90,"-")</f>
        <v>-</v>
      </c>
      <c r="Z90" s="187" t="str">
        <f>IFERROR(X90/V90,"-")</f>
        <v>-</v>
      </c>
      <c r="AA90" s="188"/>
      <c r="AB90" s="85"/>
      <c r="AC90" s="79"/>
      <c r="AD90" s="94"/>
      <c r="AE90" s="95" t="str">
        <f>IF(P90=0,"",IF(AD90=0,"",(AD90/P90)))</f>
        <v/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 t="str">
        <f>IF(P90=0,"",IF(AM90=0,"",(AM90/P90)))</f>
        <v/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 t="str">
        <f>IF(P90=0,"",IF(AV90=0,"",(AV90/P90)))</f>
        <v/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 t="str">
        <f>IF(P90=0,"",IF(BE90=0,"",(BE90/P90)))</f>
        <v/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 t="str">
        <f>IF(P90=0,"",IF(BN90=0,"",(BN90/P90)))</f>
        <v/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 t="str">
        <f>IF(P90=0,"",IF(BW90=0,"",(BW90/P90)))</f>
        <v/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 t="str">
        <f>IF(P90=0,"",IF(CF90=0,"",(CF90/P90)))</f>
        <v/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235</v>
      </c>
      <c r="C91" s="203"/>
      <c r="D91" s="203" t="s">
        <v>236</v>
      </c>
      <c r="E91" s="203" t="s">
        <v>237</v>
      </c>
      <c r="F91" s="203" t="s">
        <v>75</v>
      </c>
      <c r="G91" s="203" t="s">
        <v>121</v>
      </c>
      <c r="H91" s="90" t="s">
        <v>219</v>
      </c>
      <c r="I91" s="90" t="s">
        <v>220</v>
      </c>
      <c r="J91" s="188"/>
      <c r="K91" s="81">
        <v>0</v>
      </c>
      <c r="L91" s="81">
        <v>0</v>
      </c>
      <c r="M91" s="81">
        <v>0</v>
      </c>
      <c r="N91" s="91">
        <v>0</v>
      </c>
      <c r="O91" s="92">
        <v>0</v>
      </c>
      <c r="P91" s="93">
        <f>N91+O91</f>
        <v>0</v>
      </c>
      <c r="Q91" s="82" t="str">
        <f>IFERROR(P91/M91,"-")</f>
        <v>-</v>
      </c>
      <c r="R91" s="81">
        <v>0</v>
      </c>
      <c r="S91" s="81">
        <v>0</v>
      </c>
      <c r="T91" s="82" t="str">
        <f>IFERROR(S91/(O91+P91),"-")</f>
        <v>-</v>
      </c>
      <c r="U91" s="182"/>
      <c r="V91" s="84">
        <v>0</v>
      </c>
      <c r="W91" s="82" t="str">
        <f>IF(P91=0,"-",V91/P91)</f>
        <v>-</v>
      </c>
      <c r="X91" s="186">
        <v>0</v>
      </c>
      <c r="Y91" s="187" t="str">
        <f>IFERROR(X91/P91,"-")</f>
        <v>-</v>
      </c>
      <c r="Z91" s="187" t="str">
        <f>IFERROR(X91/V91,"-")</f>
        <v>-</v>
      </c>
      <c r="AA91" s="188"/>
      <c r="AB91" s="85"/>
      <c r="AC91" s="79"/>
      <c r="AD91" s="94"/>
      <c r="AE91" s="95" t="str">
        <f>IF(P91=0,"",IF(AD91=0,"",(AD91/P91)))</f>
        <v/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 t="str">
        <f>IF(P91=0,"",IF(AM91=0,"",(AM91/P91)))</f>
        <v/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 t="str">
        <f>IF(P91=0,"",IF(AV91=0,"",(AV91/P91)))</f>
        <v/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 t="str">
        <f>IF(P91=0,"",IF(BE91=0,"",(BE91/P91)))</f>
        <v/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 t="str">
        <f>IF(P91=0,"",IF(BN91=0,"",(BN91/P91)))</f>
        <v/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 t="str">
        <f>IF(P91=0,"",IF(BW91=0,"",(BW91/P91)))</f>
        <v/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 t="str">
        <f>IF(P91=0,"",IF(CF91=0,"",(CF91/P91)))</f>
        <v/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238</v>
      </c>
      <c r="C92" s="203"/>
      <c r="D92" s="203" t="s">
        <v>239</v>
      </c>
      <c r="E92" s="203" t="s">
        <v>240</v>
      </c>
      <c r="F92" s="203" t="s">
        <v>224</v>
      </c>
      <c r="G92" s="203"/>
      <c r="H92" s="90" t="s">
        <v>219</v>
      </c>
      <c r="I92" s="90" t="s">
        <v>225</v>
      </c>
      <c r="J92" s="188"/>
      <c r="K92" s="81">
        <v>0</v>
      </c>
      <c r="L92" s="81">
        <v>0</v>
      </c>
      <c r="M92" s="81">
        <v>1</v>
      </c>
      <c r="N92" s="91">
        <v>0</v>
      </c>
      <c r="O92" s="92">
        <v>0</v>
      </c>
      <c r="P92" s="93">
        <f>N92+O92</f>
        <v>0</v>
      </c>
      <c r="Q92" s="82">
        <f>IFERROR(P92/M92,"-")</f>
        <v>0</v>
      </c>
      <c r="R92" s="81">
        <v>0</v>
      </c>
      <c r="S92" s="81">
        <v>0</v>
      </c>
      <c r="T92" s="82" t="str">
        <f>IFERROR(S92/(O92+P92),"-")</f>
        <v>-</v>
      </c>
      <c r="U92" s="182"/>
      <c r="V92" s="84">
        <v>0</v>
      </c>
      <c r="W92" s="82" t="str">
        <f>IF(P92=0,"-",V92/P92)</f>
        <v>-</v>
      </c>
      <c r="X92" s="186">
        <v>0</v>
      </c>
      <c r="Y92" s="187" t="str">
        <f>IFERROR(X92/P92,"-")</f>
        <v>-</v>
      </c>
      <c r="Z92" s="187" t="str">
        <f>IFERROR(X92/V92,"-")</f>
        <v>-</v>
      </c>
      <c r="AA92" s="188"/>
      <c r="AB92" s="85"/>
      <c r="AC92" s="79"/>
      <c r="AD92" s="94"/>
      <c r="AE92" s="95" t="str">
        <f>IF(P92=0,"",IF(AD92=0,"",(AD92/P92)))</f>
        <v/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 t="str">
        <f>IF(P92=0,"",IF(AM92=0,"",(AM92/P92)))</f>
        <v/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 t="str">
        <f>IF(P92=0,"",IF(AV92=0,"",(AV92/P92)))</f>
        <v/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 t="str">
        <f>IF(P92=0,"",IF(BE92=0,"",(BE92/P92)))</f>
        <v/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 t="str">
        <f>IF(P92=0,"",IF(BN92=0,"",(BN92/P92)))</f>
        <v/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 t="str">
        <f>IF(P92=0,"",IF(BW92=0,"",(BW92/P92)))</f>
        <v/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 t="str">
        <f>IF(P92=0,"",IF(CF92=0,"",(CF92/P92)))</f>
        <v/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241</v>
      </c>
      <c r="C93" s="203"/>
      <c r="D93" s="203" t="s">
        <v>242</v>
      </c>
      <c r="E93" s="203" t="s">
        <v>243</v>
      </c>
      <c r="F93" s="203" t="s">
        <v>75</v>
      </c>
      <c r="G93" s="203"/>
      <c r="H93" s="90" t="s">
        <v>219</v>
      </c>
      <c r="I93" s="90" t="s">
        <v>229</v>
      </c>
      <c r="J93" s="188"/>
      <c r="K93" s="81">
        <v>0</v>
      </c>
      <c r="L93" s="81">
        <v>0</v>
      </c>
      <c r="M93" s="81">
        <v>0</v>
      </c>
      <c r="N93" s="91">
        <v>0</v>
      </c>
      <c r="O93" s="92">
        <v>0</v>
      </c>
      <c r="P93" s="93">
        <f>N93+O93</f>
        <v>0</v>
      </c>
      <c r="Q93" s="82" t="str">
        <f>IFERROR(P93/M93,"-")</f>
        <v>-</v>
      </c>
      <c r="R93" s="81">
        <v>0</v>
      </c>
      <c r="S93" s="81">
        <v>0</v>
      </c>
      <c r="T93" s="82" t="str">
        <f>IFERROR(S93/(O93+P93),"-")</f>
        <v>-</v>
      </c>
      <c r="U93" s="182"/>
      <c r="V93" s="84">
        <v>0</v>
      </c>
      <c r="W93" s="82" t="str">
        <f>IF(P93=0,"-",V93/P93)</f>
        <v>-</v>
      </c>
      <c r="X93" s="186">
        <v>0</v>
      </c>
      <c r="Y93" s="187" t="str">
        <f>IFERROR(X93/P93,"-")</f>
        <v>-</v>
      </c>
      <c r="Z93" s="187" t="str">
        <f>IFERROR(X93/V93,"-")</f>
        <v>-</v>
      </c>
      <c r="AA93" s="188"/>
      <c r="AB93" s="85"/>
      <c r="AC93" s="79"/>
      <c r="AD93" s="94"/>
      <c r="AE93" s="95" t="str">
        <f>IF(P93=0,"",IF(AD93=0,"",(AD93/P93)))</f>
        <v/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 t="str">
        <f>IF(P93=0,"",IF(AM93=0,"",(AM93/P93)))</f>
        <v/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 t="str">
        <f>IF(P93=0,"",IF(AV93=0,"",(AV93/P93)))</f>
        <v/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 t="str">
        <f>IF(P93=0,"",IF(BE93=0,"",(BE93/P93)))</f>
        <v/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 t="str">
        <f>IF(P93=0,"",IF(BN93=0,"",(BN93/P93)))</f>
        <v/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 t="str">
        <f>IF(P93=0,"",IF(BW93=0,"",(BW93/P93)))</f>
        <v/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 t="str">
        <f>IF(P93=0,"",IF(CF93=0,"",(CF93/P93)))</f>
        <v/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244</v>
      </c>
      <c r="C94" s="203"/>
      <c r="D94" s="203" t="s">
        <v>245</v>
      </c>
      <c r="E94" s="203" t="s">
        <v>246</v>
      </c>
      <c r="F94" s="203" t="s">
        <v>224</v>
      </c>
      <c r="G94" s="203"/>
      <c r="H94" s="90" t="s">
        <v>219</v>
      </c>
      <c r="I94" s="204" t="s">
        <v>247</v>
      </c>
      <c r="J94" s="188"/>
      <c r="K94" s="81">
        <v>0</v>
      </c>
      <c r="L94" s="81">
        <v>0</v>
      </c>
      <c r="M94" s="81">
        <v>0</v>
      </c>
      <c r="N94" s="91">
        <v>0</v>
      </c>
      <c r="O94" s="92">
        <v>0</v>
      </c>
      <c r="P94" s="93">
        <f>N94+O94</f>
        <v>0</v>
      </c>
      <c r="Q94" s="82" t="str">
        <f>IFERROR(P94/M94,"-")</f>
        <v>-</v>
      </c>
      <c r="R94" s="81">
        <v>0</v>
      </c>
      <c r="S94" s="81">
        <v>0</v>
      </c>
      <c r="T94" s="82" t="str">
        <f>IFERROR(S94/(O94+P94),"-")</f>
        <v>-</v>
      </c>
      <c r="U94" s="182"/>
      <c r="V94" s="84">
        <v>0</v>
      </c>
      <c r="W94" s="82" t="str">
        <f>IF(P94=0,"-",V94/P94)</f>
        <v>-</v>
      </c>
      <c r="X94" s="186">
        <v>0</v>
      </c>
      <c r="Y94" s="187" t="str">
        <f>IFERROR(X94/P94,"-")</f>
        <v>-</v>
      </c>
      <c r="Z94" s="187" t="str">
        <f>IFERROR(X94/V94,"-")</f>
        <v>-</v>
      </c>
      <c r="AA94" s="188"/>
      <c r="AB94" s="85"/>
      <c r="AC94" s="79"/>
      <c r="AD94" s="94"/>
      <c r="AE94" s="95" t="str">
        <f>IF(P94=0,"",IF(AD94=0,"",(AD94/P94)))</f>
        <v/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 t="str">
        <f>IF(P94=0,"",IF(AM94=0,"",(AM94/P94)))</f>
        <v/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 t="str">
        <f>IF(P94=0,"",IF(AV94=0,"",(AV94/P94)))</f>
        <v/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 t="str">
        <f>IF(P94=0,"",IF(BE94=0,"",(BE94/P94)))</f>
        <v/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/>
      <c r="BO94" s="120" t="str">
        <f>IF(P94=0,"",IF(BN94=0,"",(BN94/P94)))</f>
        <v/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/>
      <c r="BX94" s="127" t="str">
        <f>IF(P94=0,"",IF(BW94=0,"",(BW94/P94)))</f>
        <v/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 t="str">
        <f>IF(P94=0,"",IF(CF94=0,"",(CF94/P94)))</f>
        <v/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248</v>
      </c>
      <c r="C95" s="203"/>
      <c r="D95" s="203" t="s">
        <v>104</v>
      </c>
      <c r="E95" s="203" t="s">
        <v>104</v>
      </c>
      <c r="F95" s="203" t="s">
        <v>68</v>
      </c>
      <c r="G95" s="203"/>
      <c r="H95" s="90"/>
      <c r="I95" s="90"/>
      <c r="J95" s="188"/>
      <c r="K95" s="81">
        <v>17</v>
      </c>
      <c r="L95" s="81">
        <v>1</v>
      </c>
      <c r="M95" s="81">
        <v>0</v>
      </c>
      <c r="N95" s="91">
        <v>0</v>
      </c>
      <c r="O95" s="92">
        <v>0</v>
      </c>
      <c r="P95" s="93">
        <f>N95+O95</f>
        <v>0</v>
      </c>
      <c r="Q95" s="82" t="str">
        <f>IFERROR(P95/M95,"-")</f>
        <v>-</v>
      </c>
      <c r="R95" s="81">
        <v>0</v>
      </c>
      <c r="S95" s="81">
        <v>0</v>
      </c>
      <c r="T95" s="82" t="str">
        <f>IFERROR(S95/(O95+P95),"-")</f>
        <v>-</v>
      </c>
      <c r="U95" s="182"/>
      <c r="V95" s="84">
        <v>0</v>
      </c>
      <c r="W95" s="82" t="str">
        <f>IF(P95=0,"-",V95/P95)</f>
        <v>-</v>
      </c>
      <c r="X95" s="186">
        <v>0</v>
      </c>
      <c r="Y95" s="187" t="str">
        <f>IFERROR(X95/P95,"-")</f>
        <v>-</v>
      </c>
      <c r="Z95" s="187" t="str">
        <f>IFERROR(X95/V95,"-")</f>
        <v>-</v>
      </c>
      <c r="AA95" s="188"/>
      <c r="AB95" s="85"/>
      <c r="AC95" s="79"/>
      <c r="AD95" s="94"/>
      <c r="AE95" s="95" t="str">
        <f>IF(P95=0,"",IF(AD95=0,"",(AD95/P95)))</f>
        <v/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 t="str">
        <f>IF(P95=0,"",IF(AM95=0,"",(AM95/P95)))</f>
        <v/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 t="str">
        <f>IF(P95=0,"",IF(AV95=0,"",(AV95/P95)))</f>
        <v/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 t="str">
        <f>IF(P95=0,"",IF(BE95=0,"",(BE95/P95)))</f>
        <v/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/>
      <c r="BO95" s="120" t="str">
        <f>IF(P95=0,"",IF(BN95=0,"",(BN95/P95)))</f>
        <v/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 t="str">
        <f>IF(P95=0,"",IF(BW95=0,"",(BW95/P95)))</f>
        <v/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 t="str">
        <f>IF(P95=0,"",IF(CF95=0,"",(CF95/P95)))</f>
        <v/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249</v>
      </c>
      <c r="C96" s="203"/>
      <c r="D96" s="203" t="s">
        <v>250</v>
      </c>
      <c r="E96" s="203" t="s">
        <v>251</v>
      </c>
      <c r="F96" s="203" t="s">
        <v>75</v>
      </c>
      <c r="G96" s="203" t="s">
        <v>135</v>
      </c>
      <c r="H96" s="90" t="s">
        <v>219</v>
      </c>
      <c r="I96" s="90" t="s">
        <v>220</v>
      </c>
      <c r="J96" s="188"/>
      <c r="K96" s="81">
        <v>0</v>
      </c>
      <c r="L96" s="81">
        <v>0</v>
      </c>
      <c r="M96" s="81">
        <v>0</v>
      </c>
      <c r="N96" s="91">
        <v>1</v>
      </c>
      <c r="O96" s="92">
        <v>0</v>
      </c>
      <c r="P96" s="93">
        <f>N96+O96</f>
        <v>1</v>
      </c>
      <c r="Q96" s="82" t="str">
        <f>IFERROR(P96/M96,"-")</f>
        <v>-</v>
      </c>
      <c r="R96" s="81">
        <v>0</v>
      </c>
      <c r="S96" s="81">
        <v>0</v>
      </c>
      <c r="T96" s="82">
        <f>IFERROR(S96/(O96+P96),"-")</f>
        <v>0</v>
      </c>
      <c r="U96" s="182"/>
      <c r="V96" s="84">
        <v>0</v>
      </c>
      <c r="W96" s="82">
        <f>IF(P96=0,"-",V96/P96)</f>
        <v>0</v>
      </c>
      <c r="X96" s="186">
        <v>0</v>
      </c>
      <c r="Y96" s="187">
        <f>IFERROR(X96/P96,"-")</f>
        <v>0</v>
      </c>
      <c r="Z96" s="187" t="str">
        <f>IFERROR(X96/V96,"-")</f>
        <v>-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>
        <v>1</v>
      </c>
      <c r="BO96" s="120">
        <f>IF(P96=0,"",IF(BN96=0,"",(BN96/P96)))</f>
        <v>1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252</v>
      </c>
      <c r="C97" s="203"/>
      <c r="D97" s="203" t="s">
        <v>253</v>
      </c>
      <c r="E97" s="203" t="s">
        <v>228</v>
      </c>
      <c r="F97" s="203" t="s">
        <v>224</v>
      </c>
      <c r="G97" s="203"/>
      <c r="H97" s="90" t="s">
        <v>219</v>
      </c>
      <c r="I97" s="90" t="s">
        <v>225</v>
      </c>
      <c r="J97" s="188"/>
      <c r="K97" s="81">
        <v>1</v>
      </c>
      <c r="L97" s="81">
        <v>0</v>
      </c>
      <c r="M97" s="81">
        <v>3</v>
      </c>
      <c r="N97" s="91">
        <v>0</v>
      </c>
      <c r="O97" s="92">
        <v>0</v>
      </c>
      <c r="P97" s="93">
        <f>N97+O97</f>
        <v>0</v>
      </c>
      <c r="Q97" s="82">
        <f>IFERROR(P97/M97,"-")</f>
        <v>0</v>
      </c>
      <c r="R97" s="81">
        <v>0</v>
      </c>
      <c r="S97" s="81">
        <v>0</v>
      </c>
      <c r="T97" s="82" t="str">
        <f>IFERROR(S97/(O97+P97),"-")</f>
        <v>-</v>
      </c>
      <c r="U97" s="182"/>
      <c r="V97" s="84">
        <v>0</v>
      </c>
      <c r="W97" s="82" t="str">
        <f>IF(P97=0,"-",V97/P97)</f>
        <v>-</v>
      </c>
      <c r="X97" s="186">
        <v>0</v>
      </c>
      <c r="Y97" s="187" t="str">
        <f>IFERROR(X97/P97,"-")</f>
        <v>-</v>
      </c>
      <c r="Z97" s="187" t="str">
        <f>IFERROR(X97/V97,"-")</f>
        <v>-</v>
      </c>
      <c r="AA97" s="188"/>
      <c r="AB97" s="85"/>
      <c r="AC97" s="79"/>
      <c r="AD97" s="94"/>
      <c r="AE97" s="95" t="str">
        <f>IF(P97=0,"",IF(AD97=0,"",(AD97/P97)))</f>
        <v/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 t="str">
        <f>IF(P97=0,"",IF(AM97=0,"",(AM97/P97)))</f>
        <v/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 t="str">
        <f>IF(P97=0,"",IF(AV97=0,"",(AV97/P97)))</f>
        <v/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 t="str">
        <f>IF(P97=0,"",IF(BE97=0,"",(BE97/P97)))</f>
        <v/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 t="str">
        <f>IF(P97=0,"",IF(BN97=0,"",(BN97/P97)))</f>
        <v/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 t="str">
        <f>IF(P97=0,"",IF(BW97=0,"",(BW97/P97)))</f>
        <v/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/>
      <c r="CG97" s="134" t="str">
        <f>IF(P97=0,"",IF(CF97=0,"",(CF97/P97)))</f>
        <v/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254</v>
      </c>
      <c r="C98" s="203"/>
      <c r="D98" s="203" t="s">
        <v>242</v>
      </c>
      <c r="E98" s="203" t="s">
        <v>243</v>
      </c>
      <c r="F98" s="203" t="s">
        <v>75</v>
      </c>
      <c r="G98" s="203"/>
      <c r="H98" s="90" t="s">
        <v>219</v>
      </c>
      <c r="I98" s="90" t="s">
        <v>229</v>
      </c>
      <c r="J98" s="188"/>
      <c r="K98" s="81">
        <v>0</v>
      </c>
      <c r="L98" s="81">
        <v>0</v>
      </c>
      <c r="M98" s="81">
        <v>0</v>
      </c>
      <c r="N98" s="91">
        <v>0</v>
      </c>
      <c r="O98" s="92">
        <v>0</v>
      </c>
      <c r="P98" s="93">
        <f>N98+O98</f>
        <v>0</v>
      </c>
      <c r="Q98" s="82" t="str">
        <f>IFERROR(P98/M98,"-")</f>
        <v>-</v>
      </c>
      <c r="R98" s="81">
        <v>0</v>
      </c>
      <c r="S98" s="81">
        <v>0</v>
      </c>
      <c r="T98" s="82" t="str">
        <f>IFERROR(S98/(O98+P98),"-")</f>
        <v>-</v>
      </c>
      <c r="U98" s="182"/>
      <c r="V98" s="84">
        <v>0</v>
      </c>
      <c r="W98" s="82" t="str">
        <f>IF(P98=0,"-",V98/P98)</f>
        <v>-</v>
      </c>
      <c r="X98" s="186">
        <v>0</v>
      </c>
      <c r="Y98" s="187" t="str">
        <f>IFERROR(X98/P98,"-")</f>
        <v>-</v>
      </c>
      <c r="Z98" s="187" t="str">
        <f>IFERROR(X98/V98,"-")</f>
        <v>-</v>
      </c>
      <c r="AA98" s="188"/>
      <c r="AB98" s="85"/>
      <c r="AC98" s="79"/>
      <c r="AD98" s="94"/>
      <c r="AE98" s="95" t="str">
        <f>IF(P98=0,"",IF(AD98=0,"",(AD98/P98)))</f>
        <v/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 t="str">
        <f>IF(P98=0,"",IF(AM98=0,"",(AM98/P98)))</f>
        <v/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 t="str">
        <f>IF(P98=0,"",IF(AV98=0,"",(AV98/P98)))</f>
        <v/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 t="str">
        <f>IF(P98=0,"",IF(BE98=0,"",(BE98/P98)))</f>
        <v/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 t="str">
        <f>IF(P98=0,"",IF(BN98=0,"",(BN98/P98)))</f>
        <v/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/>
      <c r="BX98" s="127" t="str">
        <f>IF(P98=0,"",IF(BW98=0,"",(BW98/P98)))</f>
        <v/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 t="str">
        <f>IF(P98=0,"",IF(CF98=0,"",(CF98/P98)))</f>
        <v/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255</v>
      </c>
      <c r="C99" s="203"/>
      <c r="D99" s="203" t="s">
        <v>256</v>
      </c>
      <c r="E99" s="203" t="s">
        <v>257</v>
      </c>
      <c r="F99" s="203" t="s">
        <v>224</v>
      </c>
      <c r="G99" s="203"/>
      <c r="H99" s="90" t="s">
        <v>219</v>
      </c>
      <c r="I99" s="204" t="s">
        <v>247</v>
      </c>
      <c r="J99" s="188"/>
      <c r="K99" s="81">
        <v>0</v>
      </c>
      <c r="L99" s="81">
        <v>0</v>
      </c>
      <c r="M99" s="81">
        <v>0</v>
      </c>
      <c r="N99" s="91">
        <v>0</v>
      </c>
      <c r="O99" s="92">
        <v>0</v>
      </c>
      <c r="P99" s="93">
        <f>N99+O99</f>
        <v>0</v>
      </c>
      <c r="Q99" s="82" t="str">
        <f>IFERROR(P99/M99,"-")</f>
        <v>-</v>
      </c>
      <c r="R99" s="81">
        <v>0</v>
      </c>
      <c r="S99" s="81">
        <v>0</v>
      </c>
      <c r="T99" s="82" t="str">
        <f>IFERROR(S99/(O99+P99),"-")</f>
        <v>-</v>
      </c>
      <c r="U99" s="182"/>
      <c r="V99" s="84">
        <v>0</v>
      </c>
      <c r="W99" s="82" t="str">
        <f>IF(P99=0,"-",V99/P99)</f>
        <v>-</v>
      </c>
      <c r="X99" s="186">
        <v>0</v>
      </c>
      <c r="Y99" s="187" t="str">
        <f>IFERROR(X99/P99,"-")</f>
        <v>-</v>
      </c>
      <c r="Z99" s="187" t="str">
        <f>IFERROR(X99/V99,"-")</f>
        <v>-</v>
      </c>
      <c r="AA99" s="188"/>
      <c r="AB99" s="85"/>
      <c r="AC99" s="79"/>
      <c r="AD99" s="94"/>
      <c r="AE99" s="95" t="str">
        <f>IF(P99=0,"",IF(AD99=0,"",(AD99/P99)))</f>
        <v/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 t="str">
        <f>IF(P99=0,"",IF(AM99=0,"",(AM99/P99)))</f>
        <v/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 t="str">
        <f>IF(P99=0,"",IF(AV99=0,"",(AV99/P99)))</f>
        <v/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 t="str">
        <f>IF(P99=0,"",IF(BE99=0,"",(BE99/P99)))</f>
        <v/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 t="str">
        <f>IF(P99=0,"",IF(BN99=0,"",(BN99/P99)))</f>
        <v/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 t="str">
        <f>IF(P99=0,"",IF(BW99=0,"",(BW99/P99)))</f>
        <v/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 t="str">
        <f>IF(P99=0,"",IF(CF99=0,"",(CF99/P99)))</f>
        <v/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258</v>
      </c>
      <c r="C100" s="203"/>
      <c r="D100" s="203" t="s">
        <v>104</v>
      </c>
      <c r="E100" s="203" t="s">
        <v>104</v>
      </c>
      <c r="F100" s="203" t="s">
        <v>68</v>
      </c>
      <c r="G100" s="203"/>
      <c r="H100" s="90"/>
      <c r="I100" s="90"/>
      <c r="J100" s="188"/>
      <c r="K100" s="81">
        <v>11</v>
      </c>
      <c r="L100" s="81">
        <v>7</v>
      </c>
      <c r="M100" s="81">
        <v>1</v>
      </c>
      <c r="N100" s="91">
        <v>1</v>
      </c>
      <c r="O100" s="92">
        <v>0</v>
      </c>
      <c r="P100" s="93">
        <f>N100+O100</f>
        <v>1</v>
      </c>
      <c r="Q100" s="82">
        <f>IFERROR(P100/M100,"-")</f>
        <v>1</v>
      </c>
      <c r="R100" s="81">
        <v>1</v>
      </c>
      <c r="S100" s="81">
        <v>0</v>
      </c>
      <c r="T100" s="82">
        <f>IFERROR(S100/(O100+P100),"-")</f>
        <v>0</v>
      </c>
      <c r="U100" s="182"/>
      <c r="V100" s="84">
        <v>0</v>
      </c>
      <c r="W100" s="82">
        <f>IF(P100=0,"-",V100/P100)</f>
        <v>0</v>
      </c>
      <c r="X100" s="186">
        <v>0</v>
      </c>
      <c r="Y100" s="187">
        <f>IFERROR(X100/P100,"-")</f>
        <v>0</v>
      </c>
      <c r="Z100" s="187" t="str">
        <f>IFERROR(X100/V100,"-")</f>
        <v>-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/>
      <c r="BF100" s="113">
        <f>IF(P100=0,"",IF(BE100=0,"",(BE100/P100)))</f>
        <v>0</v>
      </c>
      <c r="BG100" s="112"/>
      <c r="BH100" s="114" t="str">
        <f>IFERROR(BG100/BE100,"-")</f>
        <v>-</v>
      </c>
      <c r="BI100" s="115"/>
      <c r="BJ100" s="116" t="str">
        <f>IFERROR(BI100/BE100,"-")</f>
        <v>-</v>
      </c>
      <c r="BK100" s="117"/>
      <c r="BL100" s="117"/>
      <c r="BM100" s="117"/>
      <c r="BN100" s="119">
        <v>1</v>
      </c>
      <c r="BO100" s="120">
        <f>IF(P100=0,"",IF(BN100=0,"",(BN100/P100)))</f>
        <v>1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/>
      <c r="BX100" s="127">
        <f>IF(P100=0,"",IF(BW100=0,"",(BW100/P100)))</f>
        <v>0</v>
      </c>
      <c r="BY100" s="128"/>
      <c r="BZ100" s="129" t="str">
        <f>IFERROR(BY100/BW100,"-")</f>
        <v>-</v>
      </c>
      <c r="CA100" s="130"/>
      <c r="CB100" s="131" t="str">
        <f>IFERROR(CA100/BW100,"-")</f>
        <v>-</v>
      </c>
      <c r="CC100" s="132"/>
      <c r="CD100" s="132"/>
      <c r="CE100" s="132"/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0</v>
      </c>
      <c r="CP100" s="141">
        <v>0</v>
      </c>
      <c r="CQ100" s="141"/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>
        <f>AB101</f>
        <v>0</v>
      </c>
      <c r="B101" s="203" t="s">
        <v>259</v>
      </c>
      <c r="C101" s="203"/>
      <c r="D101" s="203" t="s">
        <v>260</v>
      </c>
      <c r="E101" s="203" t="s">
        <v>261</v>
      </c>
      <c r="F101" s="203" t="s">
        <v>63</v>
      </c>
      <c r="G101" s="203" t="s">
        <v>165</v>
      </c>
      <c r="H101" s="90" t="s">
        <v>262</v>
      </c>
      <c r="I101" s="204" t="s">
        <v>247</v>
      </c>
      <c r="J101" s="188">
        <v>120000</v>
      </c>
      <c r="K101" s="81">
        <v>0</v>
      </c>
      <c r="L101" s="81">
        <v>0</v>
      </c>
      <c r="M101" s="81">
        <v>0</v>
      </c>
      <c r="N101" s="91">
        <v>0</v>
      </c>
      <c r="O101" s="92">
        <v>0</v>
      </c>
      <c r="P101" s="93">
        <f>N101+O101</f>
        <v>0</v>
      </c>
      <c r="Q101" s="82" t="str">
        <f>IFERROR(P101/M101,"-")</f>
        <v>-</v>
      </c>
      <c r="R101" s="81">
        <v>0</v>
      </c>
      <c r="S101" s="81">
        <v>0</v>
      </c>
      <c r="T101" s="82" t="str">
        <f>IFERROR(S101/(O101+P101),"-")</f>
        <v>-</v>
      </c>
      <c r="U101" s="182" t="str">
        <f>IFERROR(J101/SUM(P101:P102),"-")</f>
        <v>-</v>
      </c>
      <c r="V101" s="84">
        <v>0</v>
      </c>
      <c r="W101" s="82" t="str">
        <f>IF(P101=0,"-",V101/P101)</f>
        <v>-</v>
      </c>
      <c r="X101" s="186">
        <v>0</v>
      </c>
      <c r="Y101" s="187" t="str">
        <f>IFERROR(X101/P101,"-")</f>
        <v>-</v>
      </c>
      <c r="Z101" s="187" t="str">
        <f>IFERROR(X101/V101,"-")</f>
        <v>-</v>
      </c>
      <c r="AA101" s="188">
        <f>SUM(X101:X102)-SUM(J101:J102)</f>
        <v>-120000</v>
      </c>
      <c r="AB101" s="85">
        <f>SUM(X101:X102)/SUM(J101:J102)</f>
        <v>0</v>
      </c>
      <c r="AC101" s="79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263</v>
      </c>
      <c r="C102" s="203"/>
      <c r="D102" s="203" t="s">
        <v>260</v>
      </c>
      <c r="E102" s="203" t="s">
        <v>261</v>
      </c>
      <c r="F102" s="203" t="s">
        <v>68</v>
      </c>
      <c r="G102" s="203"/>
      <c r="H102" s="90"/>
      <c r="I102" s="90"/>
      <c r="J102" s="188"/>
      <c r="K102" s="81">
        <v>0</v>
      </c>
      <c r="L102" s="81">
        <v>0</v>
      </c>
      <c r="M102" s="81">
        <v>0</v>
      </c>
      <c r="N102" s="91">
        <v>0</v>
      </c>
      <c r="O102" s="92">
        <v>0</v>
      </c>
      <c r="P102" s="93">
        <f>N102+O102</f>
        <v>0</v>
      </c>
      <c r="Q102" s="82" t="str">
        <f>IFERROR(P102/M102,"-")</f>
        <v>-</v>
      </c>
      <c r="R102" s="81">
        <v>0</v>
      </c>
      <c r="S102" s="81">
        <v>0</v>
      </c>
      <c r="T102" s="82" t="str">
        <f>IFERROR(S102/(O102+P102),"-")</f>
        <v>-</v>
      </c>
      <c r="U102" s="182"/>
      <c r="V102" s="84">
        <v>0</v>
      </c>
      <c r="W102" s="82" t="str">
        <f>IF(P102=0,"-",V102/P102)</f>
        <v>-</v>
      </c>
      <c r="X102" s="186">
        <v>0</v>
      </c>
      <c r="Y102" s="187" t="str">
        <f>IFERROR(X102/P102,"-")</f>
        <v>-</v>
      </c>
      <c r="Z102" s="187" t="str">
        <f>IFERROR(X102/V102,"-")</f>
        <v>-</v>
      </c>
      <c r="AA102" s="188"/>
      <c r="AB102" s="85"/>
      <c r="AC102" s="79"/>
      <c r="AD102" s="94"/>
      <c r="AE102" s="95" t="str">
        <f>IF(P102=0,"",IF(AD102=0,"",(AD102/P102)))</f>
        <v/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 t="str">
        <f>IF(P102=0,"",IF(AM102=0,"",(AM102/P102)))</f>
        <v/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 t="str">
        <f>IF(P102=0,"",IF(AV102=0,"",(AV102/P102)))</f>
        <v/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/>
      <c r="BF102" s="113" t="str">
        <f>IF(P102=0,"",IF(BE102=0,"",(BE102/P102)))</f>
        <v/>
      </c>
      <c r="BG102" s="112"/>
      <c r="BH102" s="114" t="str">
        <f>IFERROR(BG102/BE102,"-")</f>
        <v>-</v>
      </c>
      <c r="BI102" s="115"/>
      <c r="BJ102" s="116" t="str">
        <f>IFERROR(BI102/BE102,"-")</f>
        <v>-</v>
      </c>
      <c r="BK102" s="117"/>
      <c r="BL102" s="117"/>
      <c r="BM102" s="117"/>
      <c r="BN102" s="119"/>
      <c r="BO102" s="120" t="str">
        <f>IF(P102=0,"",IF(BN102=0,"",(BN102/P102)))</f>
        <v/>
      </c>
      <c r="BP102" s="121"/>
      <c r="BQ102" s="122" t="str">
        <f>IFERROR(BP102/BN102,"-")</f>
        <v>-</v>
      </c>
      <c r="BR102" s="123"/>
      <c r="BS102" s="124" t="str">
        <f>IFERROR(BR102/BN102,"-")</f>
        <v>-</v>
      </c>
      <c r="BT102" s="125"/>
      <c r="BU102" s="125"/>
      <c r="BV102" s="125"/>
      <c r="BW102" s="126"/>
      <c r="BX102" s="127" t="str">
        <f>IF(P102=0,"",IF(BW102=0,"",(BW102/P102)))</f>
        <v/>
      </c>
      <c r="BY102" s="128"/>
      <c r="BZ102" s="129" t="str">
        <f>IFERROR(BY102/BW102,"-")</f>
        <v>-</v>
      </c>
      <c r="CA102" s="130"/>
      <c r="CB102" s="131" t="str">
        <f>IFERROR(CA102/BW102,"-")</f>
        <v>-</v>
      </c>
      <c r="CC102" s="132"/>
      <c r="CD102" s="132"/>
      <c r="CE102" s="132"/>
      <c r="CF102" s="133"/>
      <c r="CG102" s="134" t="str">
        <f>IF(P102=0,"",IF(CF102=0,"",(CF102/P102)))</f>
        <v/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0</v>
      </c>
      <c r="CP102" s="141">
        <v>0</v>
      </c>
      <c r="CQ102" s="141"/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80">
        <f>AB103</f>
        <v>0</v>
      </c>
      <c r="B103" s="203" t="s">
        <v>264</v>
      </c>
      <c r="C103" s="203"/>
      <c r="D103" s="203" t="s">
        <v>265</v>
      </c>
      <c r="E103" s="203" t="s">
        <v>266</v>
      </c>
      <c r="F103" s="203" t="s">
        <v>75</v>
      </c>
      <c r="G103" s="203" t="s">
        <v>181</v>
      </c>
      <c r="H103" s="90" t="s">
        <v>262</v>
      </c>
      <c r="I103" s="204" t="s">
        <v>247</v>
      </c>
      <c r="J103" s="188">
        <v>150000</v>
      </c>
      <c r="K103" s="81">
        <v>0</v>
      </c>
      <c r="L103" s="81">
        <v>0</v>
      </c>
      <c r="M103" s="81">
        <v>0</v>
      </c>
      <c r="N103" s="91">
        <v>0</v>
      </c>
      <c r="O103" s="92">
        <v>0</v>
      </c>
      <c r="P103" s="93">
        <f>N103+O103</f>
        <v>0</v>
      </c>
      <c r="Q103" s="82" t="str">
        <f>IFERROR(P103/M103,"-")</f>
        <v>-</v>
      </c>
      <c r="R103" s="81">
        <v>0</v>
      </c>
      <c r="S103" s="81">
        <v>0</v>
      </c>
      <c r="T103" s="82" t="str">
        <f>IFERROR(S103/(O103+P103),"-")</f>
        <v>-</v>
      </c>
      <c r="U103" s="182" t="str">
        <f>IFERROR(J103/SUM(P103:P104),"-")</f>
        <v>-</v>
      </c>
      <c r="V103" s="84">
        <v>0</v>
      </c>
      <c r="W103" s="82" t="str">
        <f>IF(P103=0,"-",V103/P103)</f>
        <v>-</v>
      </c>
      <c r="X103" s="186">
        <v>0</v>
      </c>
      <c r="Y103" s="187" t="str">
        <f>IFERROR(X103/P103,"-")</f>
        <v>-</v>
      </c>
      <c r="Z103" s="187" t="str">
        <f>IFERROR(X103/V103,"-")</f>
        <v>-</v>
      </c>
      <c r="AA103" s="188">
        <f>SUM(X103:X104)-SUM(J103:J104)</f>
        <v>-150000</v>
      </c>
      <c r="AB103" s="85">
        <f>SUM(X103:X104)/SUM(J103:J104)</f>
        <v>0</v>
      </c>
      <c r="AC103" s="79"/>
      <c r="AD103" s="94"/>
      <c r="AE103" s="95" t="str">
        <f>IF(P103=0,"",IF(AD103=0,"",(AD103/P103)))</f>
        <v/>
      </c>
      <c r="AF103" s="94"/>
      <c r="AG103" s="96" t="str">
        <f>IFERROR(AF103/AD103,"-")</f>
        <v>-</v>
      </c>
      <c r="AH103" s="97"/>
      <c r="AI103" s="98" t="str">
        <f>IFERROR(AH103/AD103,"-")</f>
        <v>-</v>
      </c>
      <c r="AJ103" s="99"/>
      <c r="AK103" s="99"/>
      <c r="AL103" s="99"/>
      <c r="AM103" s="100"/>
      <c r="AN103" s="101" t="str">
        <f>IF(P103=0,"",IF(AM103=0,"",(AM103/P103)))</f>
        <v/>
      </c>
      <c r="AO103" s="100"/>
      <c r="AP103" s="102" t="str">
        <f>IFERROR(AP103/AM103,"-")</f>
        <v>-</v>
      </c>
      <c r="AQ103" s="103"/>
      <c r="AR103" s="104" t="str">
        <f>IFERROR(AQ103/AM103,"-")</f>
        <v>-</v>
      </c>
      <c r="AS103" s="105"/>
      <c r="AT103" s="105"/>
      <c r="AU103" s="105"/>
      <c r="AV103" s="106"/>
      <c r="AW103" s="107" t="str">
        <f>IF(P103=0,"",IF(AV103=0,"",(AV103/P103)))</f>
        <v/>
      </c>
      <c r="AX103" s="106"/>
      <c r="AY103" s="108" t="str">
        <f>IFERROR(AX103/AV103,"-")</f>
        <v>-</v>
      </c>
      <c r="AZ103" s="109"/>
      <c r="BA103" s="110" t="str">
        <f>IFERROR(AZ103/AV103,"-")</f>
        <v>-</v>
      </c>
      <c r="BB103" s="111"/>
      <c r="BC103" s="111"/>
      <c r="BD103" s="111"/>
      <c r="BE103" s="112"/>
      <c r="BF103" s="113" t="str">
        <f>IF(P103=0,"",IF(BE103=0,"",(BE103/P103)))</f>
        <v/>
      </c>
      <c r="BG103" s="112"/>
      <c r="BH103" s="114" t="str">
        <f>IFERROR(BG103/BE103,"-")</f>
        <v>-</v>
      </c>
      <c r="BI103" s="115"/>
      <c r="BJ103" s="116" t="str">
        <f>IFERROR(BI103/BE103,"-")</f>
        <v>-</v>
      </c>
      <c r="BK103" s="117"/>
      <c r="BL103" s="117"/>
      <c r="BM103" s="117"/>
      <c r="BN103" s="119"/>
      <c r="BO103" s="120" t="str">
        <f>IF(P103=0,"",IF(BN103=0,"",(BN103/P103)))</f>
        <v/>
      </c>
      <c r="BP103" s="121"/>
      <c r="BQ103" s="122" t="str">
        <f>IFERROR(BP103/BN103,"-")</f>
        <v>-</v>
      </c>
      <c r="BR103" s="123"/>
      <c r="BS103" s="124" t="str">
        <f>IFERROR(BR103/BN103,"-")</f>
        <v>-</v>
      </c>
      <c r="BT103" s="125"/>
      <c r="BU103" s="125"/>
      <c r="BV103" s="125"/>
      <c r="BW103" s="126"/>
      <c r="BX103" s="127" t="str">
        <f>IF(P103=0,"",IF(BW103=0,"",(BW103/P103)))</f>
        <v/>
      </c>
      <c r="BY103" s="128"/>
      <c r="BZ103" s="129" t="str">
        <f>IFERROR(BY103/BW103,"-")</f>
        <v>-</v>
      </c>
      <c r="CA103" s="130"/>
      <c r="CB103" s="131" t="str">
        <f>IFERROR(CA103/BW103,"-")</f>
        <v>-</v>
      </c>
      <c r="CC103" s="132"/>
      <c r="CD103" s="132"/>
      <c r="CE103" s="132"/>
      <c r="CF103" s="133"/>
      <c r="CG103" s="134" t="str">
        <f>IF(P103=0,"",IF(CF103=0,"",(CF103/P103)))</f>
        <v/>
      </c>
      <c r="CH103" s="135"/>
      <c r="CI103" s="136" t="str">
        <f>IFERROR(CH103/CF103,"-")</f>
        <v>-</v>
      </c>
      <c r="CJ103" s="137"/>
      <c r="CK103" s="138" t="str">
        <f>IFERROR(CJ103/CF103,"-")</f>
        <v>-</v>
      </c>
      <c r="CL103" s="139"/>
      <c r="CM103" s="139"/>
      <c r="CN103" s="139"/>
      <c r="CO103" s="140">
        <v>0</v>
      </c>
      <c r="CP103" s="141">
        <v>0</v>
      </c>
      <c r="CQ103" s="141"/>
      <c r="CR103" s="141"/>
      <c r="CS103" s="142" t="str">
        <f>IF(AND(CQ103=0,CR103=0),"",IF(AND(CQ103&lt;=100000,CR103&lt;=100000),"",IF(CQ103/CP103&gt;0.7,"男高",IF(CR103/CP103&gt;0.7,"女高",""))))</f>
        <v/>
      </c>
    </row>
    <row r="104" spans="1:98">
      <c r="A104" s="80"/>
      <c r="B104" s="203" t="s">
        <v>267</v>
      </c>
      <c r="C104" s="203"/>
      <c r="D104" s="203" t="s">
        <v>265</v>
      </c>
      <c r="E104" s="203" t="s">
        <v>266</v>
      </c>
      <c r="F104" s="203" t="s">
        <v>68</v>
      </c>
      <c r="G104" s="203"/>
      <c r="H104" s="90"/>
      <c r="I104" s="90"/>
      <c r="J104" s="188"/>
      <c r="K104" s="81">
        <v>0</v>
      </c>
      <c r="L104" s="81">
        <v>0</v>
      </c>
      <c r="M104" s="81">
        <v>0</v>
      </c>
      <c r="N104" s="91">
        <v>0</v>
      </c>
      <c r="O104" s="92">
        <v>0</v>
      </c>
      <c r="P104" s="93">
        <f>N104+O104</f>
        <v>0</v>
      </c>
      <c r="Q104" s="82" t="str">
        <f>IFERROR(P104/M104,"-")</f>
        <v>-</v>
      </c>
      <c r="R104" s="81">
        <v>0</v>
      </c>
      <c r="S104" s="81">
        <v>0</v>
      </c>
      <c r="T104" s="82" t="str">
        <f>IFERROR(S104/(O104+P104),"-")</f>
        <v>-</v>
      </c>
      <c r="U104" s="182"/>
      <c r="V104" s="84">
        <v>0</v>
      </c>
      <c r="W104" s="82" t="str">
        <f>IF(P104=0,"-",V104/P104)</f>
        <v>-</v>
      </c>
      <c r="X104" s="186">
        <v>0</v>
      </c>
      <c r="Y104" s="187" t="str">
        <f>IFERROR(X104/P104,"-")</f>
        <v>-</v>
      </c>
      <c r="Z104" s="187" t="str">
        <f>IFERROR(X104/V104,"-")</f>
        <v>-</v>
      </c>
      <c r="AA104" s="188"/>
      <c r="AB104" s="85"/>
      <c r="AC104" s="79"/>
      <c r="AD104" s="94"/>
      <c r="AE104" s="95" t="str">
        <f>IF(P104=0,"",IF(AD104=0,"",(AD104/P104)))</f>
        <v/>
      </c>
      <c r="AF104" s="94"/>
      <c r="AG104" s="96" t="str">
        <f>IFERROR(AF104/AD104,"-")</f>
        <v>-</v>
      </c>
      <c r="AH104" s="97"/>
      <c r="AI104" s="98" t="str">
        <f>IFERROR(AH104/AD104,"-")</f>
        <v>-</v>
      </c>
      <c r="AJ104" s="99"/>
      <c r="AK104" s="99"/>
      <c r="AL104" s="99"/>
      <c r="AM104" s="100"/>
      <c r="AN104" s="101" t="str">
        <f>IF(P104=0,"",IF(AM104=0,"",(AM104/P104)))</f>
        <v/>
      </c>
      <c r="AO104" s="100"/>
      <c r="AP104" s="102" t="str">
        <f>IFERROR(AP104/AM104,"-")</f>
        <v>-</v>
      </c>
      <c r="AQ104" s="103"/>
      <c r="AR104" s="104" t="str">
        <f>IFERROR(AQ104/AM104,"-")</f>
        <v>-</v>
      </c>
      <c r="AS104" s="105"/>
      <c r="AT104" s="105"/>
      <c r="AU104" s="105"/>
      <c r="AV104" s="106"/>
      <c r="AW104" s="107" t="str">
        <f>IF(P104=0,"",IF(AV104=0,"",(AV104/P104)))</f>
        <v/>
      </c>
      <c r="AX104" s="106"/>
      <c r="AY104" s="108" t="str">
        <f>IFERROR(AX104/AV104,"-")</f>
        <v>-</v>
      </c>
      <c r="AZ104" s="109"/>
      <c r="BA104" s="110" t="str">
        <f>IFERROR(AZ104/AV104,"-")</f>
        <v>-</v>
      </c>
      <c r="BB104" s="111"/>
      <c r="BC104" s="111"/>
      <c r="BD104" s="111"/>
      <c r="BE104" s="112"/>
      <c r="BF104" s="113" t="str">
        <f>IF(P104=0,"",IF(BE104=0,"",(BE104/P104)))</f>
        <v/>
      </c>
      <c r="BG104" s="112"/>
      <c r="BH104" s="114" t="str">
        <f>IFERROR(BG104/BE104,"-")</f>
        <v>-</v>
      </c>
      <c r="BI104" s="115"/>
      <c r="BJ104" s="116" t="str">
        <f>IFERROR(BI104/BE104,"-")</f>
        <v>-</v>
      </c>
      <c r="BK104" s="117"/>
      <c r="BL104" s="117"/>
      <c r="BM104" s="117"/>
      <c r="BN104" s="119"/>
      <c r="BO104" s="120" t="str">
        <f>IF(P104=0,"",IF(BN104=0,"",(BN104/P104)))</f>
        <v/>
      </c>
      <c r="BP104" s="121"/>
      <c r="BQ104" s="122" t="str">
        <f>IFERROR(BP104/BN104,"-")</f>
        <v>-</v>
      </c>
      <c r="BR104" s="123"/>
      <c r="BS104" s="124" t="str">
        <f>IFERROR(BR104/BN104,"-")</f>
        <v>-</v>
      </c>
      <c r="BT104" s="125"/>
      <c r="BU104" s="125"/>
      <c r="BV104" s="125"/>
      <c r="BW104" s="126"/>
      <c r="BX104" s="127" t="str">
        <f>IF(P104=0,"",IF(BW104=0,"",(BW104/P104)))</f>
        <v/>
      </c>
      <c r="BY104" s="128"/>
      <c r="BZ104" s="129" t="str">
        <f>IFERROR(BY104/BW104,"-")</f>
        <v>-</v>
      </c>
      <c r="CA104" s="130"/>
      <c r="CB104" s="131" t="str">
        <f>IFERROR(CA104/BW104,"-")</f>
        <v>-</v>
      </c>
      <c r="CC104" s="132"/>
      <c r="CD104" s="132"/>
      <c r="CE104" s="132"/>
      <c r="CF104" s="133"/>
      <c r="CG104" s="134" t="str">
        <f>IF(P104=0,"",IF(CF104=0,"",(CF104/P104)))</f>
        <v/>
      </c>
      <c r="CH104" s="135"/>
      <c r="CI104" s="136" t="str">
        <f>IFERROR(CH104/CF104,"-")</f>
        <v>-</v>
      </c>
      <c r="CJ104" s="137"/>
      <c r="CK104" s="138" t="str">
        <f>IFERROR(CJ104/CF104,"-")</f>
        <v>-</v>
      </c>
      <c r="CL104" s="139"/>
      <c r="CM104" s="139"/>
      <c r="CN104" s="139"/>
      <c r="CO104" s="140">
        <v>0</v>
      </c>
      <c r="CP104" s="141">
        <v>0</v>
      </c>
      <c r="CQ104" s="141"/>
      <c r="CR104" s="141"/>
      <c r="CS104" s="142" t="str">
        <f>IF(AND(CQ104=0,CR104=0),"",IF(AND(CQ104&lt;=100000,CR104&lt;=100000),"",IF(CQ104/CP104&gt;0.7,"男高",IF(CR104/CP104&gt;0.7,"女高",""))))</f>
        <v/>
      </c>
    </row>
    <row r="105" spans="1:98">
      <c r="A105" s="80">
        <f>AB105</f>
        <v>0</v>
      </c>
      <c r="B105" s="203" t="s">
        <v>268</v>
      </c>
      <c r="C105" s="203"/>
      <c r="D105" s="203" t="s">
        <v>73</v>
      </c>
      <c r="E105" s="203" t="s">
        <v>74</v>
      </c>
      <c r="F105" s="203" t="s">
        <v>75</v>
      </c>
      <c r="G105" s="203" t="s">
        <v>83</v>
      </c>
      <c r="H105" s="90" t="s">
        <v>269</v>
      </c>
      <c r="I105" s="90" t="s">
        <v>270</v>
      </c>
      <c r="J105" s="188">
        <v>150000</v>
      </c>
      <c r="K105" s="81">
        <v>0</v>
      </c>
      <c r="L105" s="81">
        <v>0</v>
      </c>
      <c r="M105" s="81">
        <v>0</v>
      </c>
      <c r="N105" s="91">
        <v>0</v>
      </c>
      <c r="O105" s="92">
        <v>0</v>
      </c>
      <c r="P105" s="93">
        <f>N105+O105</f>
        <v>0</v>
      </c>
      <c r="Q105" s="82" t="str">
        <f>IFERROR(P105/M105,"-")</f>
        <v>-</v>
      </c>
      <c r="R105" s="81">
        <v>0</v>
      </c>
      <c r="S105" s="81">
        <v>0</v>
      </c>
      <c r="T105" s="82" t="str">
        <f>IFERROR(S105/(O105+P105),"-")</f>
        <v>-</v>
      </c>
      <c r="U105" s="182" t="str">
        <f>IFERROR(J105/SUM(P105:P106),"-")</f>
        <v>-</v>
      </c>
      <c r="V105" s="84">
        <v>0</v>
      </c>
      <c r="W105" s="82" t="str">
        <f>IF(P105=0,"-",V105/P105)</f>
        <v>-</v>
      </c>
      <c r="X105" s="186">
        <v>0</v>
      </c>
      <c r="Y105" s="187" t="str">
        <f>IFERROR(X105/P105,"-")</f>
        <v>-</v>
      </c>
      <c r="Z105" s="187" t="str">
        <f>IFERROR(X105/V105,"-")</f>
        <v>-</v>
      </c>
      <c r="AA105" s="188">
        <f>SUM(X105:X106)-SUM(J105:J106)</f>
        <v>-150000</v>
      </c>
      <c r="AB105" s="85">
        <f>SUM(X105:X106)/SUM(J105:J106)</f>
        <v>0</v>
      </c>
      <c r="AC105" s="79"/>
      <c r="AD105" s="94"/>
      <c r="AE105" s="95" t="str">
        <f>IF(P105=0,"",IF(AD105=0,"",(AD105/P105)))</f>
        <v/>
      </c>
      <c r="AF105" s="94"/>
      <c r="AG105" s="96" t="str">
        <f>IFERROR(AF105/AD105,"-")</f>
        <v>-</v>
      </c>
      <c r="AH105" s="97"/>
      <c r="AI105" s="98" t="str">
        <f>IFERROR(AH105/AD105,"-")</f>
        <v>-</v>
      </c>
      <c r="AJ105" s="99"/>
      <c r="AK105" s="99"/>
      <c r="AL105" s="99"/>
      <c r="AM105" s="100"/>
      <c r="AN105" s="101" t="str">
        <f>IF(P105=0,"",IF(AM105=0,"",(AM105/P105)))</f>
        <v/>
      </c>
      <c r="AO105" s="100"/>
      <c r="AP105" s="102" t="str">
        <f>IFERROR(AP105/AM105,"-")</f>
        <v>-</v>
      </c>
      <c r="AQ105" s="103"/>
      <c r="AR105" s="104" t="str">
        <f>IFERROR(AQ105/AM105,"-")</f>
        <v>-</v>
      </c>
      <c r="AS105" s="105"/>
      <c r="AT105" s="105"/>
      <c r="AU105" s="105"/>
      <c r="AV105" s="106"/>
      <c r="AW105" s="107" t="str">
        <f>IF(P105=0,"",IF(AV105=0,"",(AV105/P105)))</f>
        <v/>
      </c>
      <c r="AX105" s="106"/>
      <c r="AY105" s="108" t="str">
        <f>IFERROR(AX105/AV105,"-")</f>
        <v>-</v>
      </c>
      <c r="AZ105" s="109"/>
      <c r="BA105" s="110" t="str">
        <f>IFERROR(AZ105/AV105,"-")</f>
        <v>-</v>
      </c>
      <c r="BB105" s="111"/>
      <c r="BC105" s="111"/>
      <c r="BD105" s="111"/>
      <c r="BE105" s="112"/>
      <c r="BF105" s="113" t="str">
        <f>IF(P105=0,"",IF(BE105=0,"",(BE105/P105)))</f>
        <v/>
      </c>
      <c r="BG105" s="112"/>
      <c r="BH105" s="114" t="str">
        <f>IFERROR(BG105/BE105,"-")</f>
        <v>-</v>
      </c>
      <c r="BI105" s="115"/>
      <c r="BJ105" s="116" t="str">
        <f>IFERROR(BI105/BE105,"-")</f>
        <v>-</v>
      </c>
      <c r="BK105" s="117"/>
      <c r="BL105" s="117"/>
      <c r="BM105" s="117"/>
      <c r="BN105" s="119"/>
      <c r="BO105" s="120" t="str">
        <f>IF(P105=0,"",IF(BN105=0,"",(BN105/P105)))</f>
        <v/>
      </c>
      <c r="BP105" s="121"/>
      <c r="BQ105" s="122" t="str">
        <f>IFERROR(BP105/BN105,"-")</f>
        <v>-</v>
      </c>
      <c r="BR105" s="123"/>
      <c r="BS105" s="124" t="str">
        <f>IFERROR(BR105/BN105,"-")</f>
        <v>-</v>
      </c>
      <c r="BT105" s="125"/>
      <c r="BU105" s="125"/>
      <c r="BV105" s="125"/>
      <c r="BW105" s="126"/>
      <c r="BX105" s="127" t="str">
        <f>IF(P105=0,"",IF(BW105=0,"",(BW105/P105)))</f>
        <v/>
      </c>
      <c r="BY105" s="128"/>
      <c r="BZ105" s="129" t="str">
        <f>IFERROR(BY105/BW105,"-")</f>
        <v>-</v>
      </c>
      <c r="CA105" s="130"/>
      <c r="CB105" s="131" t="str">
        <f>IFERROR(CA105/BW105,"-")</f>
        <v>-</v>
      </c>
      <c r="CC105" s="132"/>
      <c r="CD105" s="132"/>
      <c r="CE105" s="132"/>
      <c r="CF105" s="133"/>
      <c r="CG105" s="134" t="str">
        <f>IF(P105=0,"",IF(CF105=0,"",(CF105/P105)))</f>
        <v/>
      </c>
      <c r="CH105" s="135"/>
      <c r="CI105" s="136" t="str">
        <f>IFERROR(CH105/CF105,"-")</f>
        <v>-</v>
      </c>
      <c r="CJ105" s="137"/>
      <c r="CK105" s="138" t="str">
        <f>IFERROR(CJ105/CF105,"-")</f>
        <v>-</v>
      </c>
      <c r="CL105" s="139"/>
      <c r="CM105" s="139"/>
      <c r="CN105" s="139"/>
      <c r="CO105" s="140">
        <v>0</v>
      </c>
      <c r="CP105" s="141">
        <v>0</v>
      </c>
      <c r="CQ105" s="141"/>
      <c r="CR105" s="141"/>
      <c r="CS105" s="142" t="str">
        <f>IF(AND(CQ105=0,CR105=0),"",IF(AND(CQ105&lt;=100000,CR105&lt;=100000),"",IF(CQ105/CP105&gt;0.7,"男高",IF(CR105/CP105&gt;0.7,"女高",""))))</f>
        <v/>
      </c>
    </row>
    <row r="106" spans="1:98">
      <c r="A106" s="80"/>
      <c r="B106" s="203" t="s">
        <v>271</v>
      </c>
      <c r="C106" s="203"/>
      <c r="D106" s="203" t="s">
        <v>73</v>
      </c>
      <c r="E106" s="203" t="s">
        <v>74</v>
      </c>
      <c r="F106" s="203" t="s">
        <v>68</v>
      </c>
      <c r="G106" s="203"/>
      <c r="H106" s="90"/>
      <c r="I106" s="90"/>
      <c r="J106" s="188"/>
      <c r="K106" s="81">
        <v>0</v>
      </c>
      <c r="L106" s="81">
        <v>0</v>
      </c>
      <c r="M106" s="81">
        <v>0</v>
      </c>
      <c r="N106" s="91">
        <v>0</v>
      </c>
      <c r="O106" s="92">
        <v>0</v>
      </c>
      <c r="P106" s="93">
        <f>N106+O106</f>
        <v>0</v>
      </c>
      <c r="Q106" s="82" t="str">
        <f>IFERROR(P106/M106,"-")</f>
        <v>-</v>
      </c>
      <c r="R106" s="81">
        <v>0</v>
      </c>
      <c r="S106" s="81">
        <v>0</v>
      </c>
      <c r="T106" s="82" t="str">
        <f>IFERROR(S106/(O106+P106),"-")</f>
        <v>-</v>
      </c>
      <c r="U106" s="182"/>
      <c r="V106" s="84">
        <v>0</v>
      </c>
      <c r="W106" s="82" t="str">
        <f>IF(P106=0,"-",V106/P106)</f>
        <v>-</v>
      </c>
      <c r="X106" s="186">
        <v>0</v>
      </c>
      <c r="Y106" s="187" t="str">
        <f>IFERROR(X106/P106,"-")</f>
        <v>-</v>
      </c>
      <c r="Z106" s="187" t="str">
        <f>IFERROR(X106/V106,"-")</f>
        <v>-</v>
      </c>
      <c r="AA106" s="188"/>
      <c r="AB106" s="85"/>
      <c r="AC106" s="79"/>
      <c r="AD106" s="94"/>
      <c r="AE106" s="95" t="str">
        <f>IF(P106=0,"",IF(AD106=0,"",(AD106/P106)))</f>
        <v/>
      </c>
      <c r="AF106" s="94"/>
      <c r="AG106" s="96" t="str">
        <f>IFERROR(AF106/AD106,"-")</f>
        <v>-</v>
      </c>
      <c r="AH106" s="97"/>
      <c r="AI106" s="98" t="str">
        <f>IFERROR(AH106/AD106,"-")</f>
        <v>-</v>
      </c>
      <c r="AJ106" s="99"/>
      <c r="AK106" s="99"/>
      <c r="AL106" s="99"/>
      <c r="AM106" s="100"/>
      <c r="AN106" s="101" t="str">
        <f>IF(P106=0,"",IF(AM106=0,"",(AM106/P106)))</f>
        <v/>
      </c>
      <c r="AO106" s="100"/>
      <c r="AP106" s="102" t="str">
        <f>IFERROR(AP106/AM106,"-")</f>
        <v>-</v>
      </c>
      <c r="AQ106" s="103"/>
      <c r="AR106" s="104" t="str">
        <f>IFERROR(AQ106/AM106,"-")</f>
        <v>-</v>
      </c>
      <c r="AS106" s="105"/>
      <c r="AT106" s="105"/>
      <c r="AU106" s="105"/>
      <c r="AV106" s="106"/>
      <c r="AW106" s="107" t="str">
        <f>IF(P106=0,"",IF(AV106=0,"",(AV106/P106)))</f>
        <v/>
      </c>
      <c r="AX106" s="106"/>
      <c r="AY106" s="108" t="str">
        <f>IFERROR(AX106/AV106,"-")</f>
        <v>-</v>
      </c>
      <c r="AZ106" s="109"/>
      <c r="BA106" s="110" t="str">
        <f>IFERROR(AZ106/AV106,"-")</f>
        <v>-</v>
      </c>
      <c r="BB106" s="111"/>
      <c r="BC106" s="111"/>
      <c r="BD106" s="111"/>
      <c r="BE106" s="112"/>
      <c r="BF106" s="113" t="str">
        <f>IF(P106=0,"",IF(BE106=0,"",(BE106/P106)))</f>
        <v/>
      </c>
      <c r="BG106" s="112"/>
      <c r="BH106" s="114" t="str">
        <f>IFERROR(BG106/BE106,"-")</f>
        <v>-</v>
      </c>
      <c r="BI106" s="115"/>
      <c r="BJ106" s="116" t="str">
        <f>IFERROR(BI106/BE106,"-")</f>
        <v>-</v>
      </c>
      <c r="BK106" s="117"/>
      <c r="BL106" s="117"/>
      <c r="BM106" s="117"/>
      <c r="BN106" s="119"/>
      <c r="BO106" s="120" t="str">
        <f>IF(P106=0,"",IF(BN106=0,"",(BN106/P106)))</f>
        <v/>
      </c>
      <c r="BP106" s="121"/>
      <c r="BQ106" s="122" t="str">
        <f>IFERROR(BP106/BN106,"-")</f>
        <v>-</v>
      </c>
      <c r="BR106" s="123"/>
      <c r="BS106" s="124" t="str">
        <f>IFERROR(BR106/BN106,"-")</f>
        <v>-</v>
      </c>
      <c r="BT106" s="125"/>
      <c r="BU106" s="125"/>
      <c r="BV106" s="125"/>
      <c r="BW106" s="126"/>
      <c r="BX106" s="127" t="str">
        <f>IF(P106=0,"",IF(BW106=0,"",(BW106/P106)))</f>
        <v/>
      </c>
      <c r="BY106" s="128"/>
      <c r="BZ106" s="129" t="str">
        <f>IFERROR(BY106/BW106,"-")</f>
        <v>-</v>
      </c>
      <c r="CA106" s="130"/>
      <c r="CB106" s="131" t="str">
        <f>IFERROR(CA106/BW106,"-")</f>
        <v>-</v>
      </c>
      <c r="CC106" s="132"/>
      <c r="CD106" s="132"/>
      <c r="CE106" s="132"/>
      <c r="CF106" s="133"/>
      <c r="CG106" s="134" t="str">
        <f>IF(P106=0,"",IF(CF106=0,"",(CF106/P106)))</f>
        <v/>
      </c>
      <c r="CH106" s="135"/>
      <c r="CI106" s="136" t="str">
        <f>IFERROR(CH106/CF106,"-")</f>
        <v>-</v>
      </c>
      <c r="CJ106" s="137"/>
      <c r="CK106" s="138" t="str">
        <f>IFERROR(CJ106/CF106,"-")</f>
        <v>-</v>
      </c>
      <c r="CL106" s="139"/>
      <c r="CM106" s="139"/>
      <c r="CN106" s="139"/>
      <c r="CO106" s="140">
        <v>0</v>
      </c>
      <c r="CP106" s="141">
        <v>0</v>
      </c>
      <c r="CQ106" s="141"/>
      <c r="CR106" s="141"/>
      <c r="CS106" s="142" t="str">
        <f>IF(AND(CQ106=0,CR106=0),"",IF(AND(CQ106&lt;=100000,CR106&lt;=100000),"",IF(CQ106/CP106&gt;0.7,"男高",IF(CR106/CP106&gt;0.7,"女高",""))))</f>
        <v/>
      </c>
    </row>
    <row r="107" spans="1:98">
      <c r="A107" s="80">
        <f>AB107</f>
        <v>0</v>
      </c>
      <c r="B107" s="203" t="s">
        <v>272</v>
      </c>
      <c r="C107" s="203"/>
      <c r="D107" s="203" t="s">
        <v>106</v>
      </c>
      <c r="E107" s="203" t="s">
        <v>157</v>
      </c>
      <c r="F107" s="203" t="s">
        <v>111</v>
      </c>
      <c r="G107" s="203" t="s">
        <v>273</v>
      </c>
      <c r="H107" s="90" t="s">
        <v>274</v>
      </c>
      <c r="I107" s="90"/>
      <c r="J107" s="188">
        <v>120000</v>
      </c>
      <c r="K107" s="81">
        <v>0</v>
      </c>
      <c r="L107" s="81">
        <v>0</v>
      </c>
      <c r="M107" s="81">
        <v>0</v>
      </c>
      <c r="N107" s="91">
        <v>0</v>
      </c>
      <c r="O107" s="92">
        <v>0</v>
      </c>
      <c r="P107" s="93">
        <f>N107+O107</f>
        <v>0</v>
      </c>
      <c r="Q107" s="82" t="str">
        <f>IFERROR(P107/M107,"-")</f>
        <v>-</v>
      </c>
      <c r="R107" s="81">
        <v>0</v>
      </c>
      <c r="S107" s="81">
        <v>0</v>
      </c>
      <c r="T107" s="82" t="str">
        <f>IFERROR(S107/(O107+P107),"-")</f>
        <v>-</v>
      </c>
      <c r="U107" s="182" t="str">
        <f>IFERROR(J107/SUM(P107:P108),"-")</f>
        <v>-</v>
      </c>
      <c r="V107" s="84">
        <v>0</v>
      </c>
      <c r="W107" s="82" t="str">
        <f>IF(P107=0,"-",V107/P107)</f>
        <v>-</v>
      </c>
      <c r="X107" s="186">
        <v>0</v>
      </c>
      <c r="Y107" s="187" t="str">
        <f>IFERROR(X107/P107,"-")</f>
        <v>-</v>
      </c>
      <c r="Z107" s="187" t="str">
        <f>IFERROR(X107/V107,"-")</f>
        <v>-</v>
      </c>
      <c r="AA107" s="188">
        <f>SUM(X107:X108)-SUM(J107:J108)</f>
        <v>-120000</v>
      </c>
      <c r="AB107" s="85">
        <f>SUM(X107:X108)/SUM(J107:J108)</f>
        <v>0</v>
      </c>
      <c r="AC107" s="79"/>
      <c r="AD107" s="94"/>
      <c r="AE107" s="95" t="str">
        <f>IF(P107=0,"",IF(AD107=0,"",(AD107/P107)))</f>
        <v/>
      </c>
      <c r="AF107" s="94"/>
      <c r="AG107" s="96" t="str">
        <f>IFERROR(AF107/AD107,"-")</f>
        <v>-</v>
      </c>
      <c r="AH107" s="97"/>
      <c r="AI107" s="98" t="str">
        <f>IFERROR(AH107/AD107,"-")</f>
        <v>-</v>
      </c>
      <c r="AJ107" s="99"/>
      <c r="AK107" s="99"/>
      <c r="AL107" s="99"/>
      <c r="AM107" s="100"/>
      <c r="AN107" s="101" t="str">
        <f>IF(P107=0,"",IF(AM107=0,"",(AM107/P107)))</f>
        <v/>
      </c>
      <c r="AO107" s="100"/>
      <c r="AP107" s="102" t="str">
        <f>IFERROR(AP107/AM107,"-")</f>
        <v>-</v>
      </c>
      <c r="AQ107" s="103"/>
      <c r="AR107" s="104" t="str">
        <f>IFERROR(AQ107/AM107,"-")</f>
        <v>-</v>
      </c>
      <c r="AS107" s="105"/>
      <c r="AT107" s="105"/>
      <c r="AU107" s="105"/>
      <c r="AV107" s="106"/>
      <c r="AW107" s="107" t="str">
        <f>IF(P107=0,"",IF(AV107=0,"",(AV107/P107)))</f>
        <v/>
      </c>
      <c r="AX107" s="106"/>
      <c r="AY107" s="108" t="str">
        <f>IFERROR(AX107/AV107,"-")</f>
        <v>-</v>
      </c>
      <c r="AZ107" s="109"/>
      <c r="BA107" s="110" t="str">
        <f>IFERROR(AZ107/AV107,"-")</f>
        <v>-</v>
      </c>
      <c r="BB107" s="111"/>
      <c r="BC107" s="111"/>
      <c r="BD107" s="111"/>
      <c r="BE107" s="112"/>
      <c r="BF107" s="113" t="str">
        <f>IF(P107=0,"",IF(BE107=0,"",(BE107/P107)))</f>
        <v/>
      </c>
      <c r="BG107" s="112"/>
      <c r="BH107" s="114" t="str">
        <f>IFERROR(BG107/BE107,"-")</f>
        <v>-</v>
      </c>
      <c r="BI107" s="115"/>
      <c r="BJ107" s="116" t="str">
        <f>IFERROR(BI107/BE107,"-")</f>
        <v>-</v>
      </c>
      <c r="BK107" s="117"/>
      <c r="BL107" s="117"/>
      <c r="BM107" s="117"/>
      <c r="BN107" s="119"/>
      <c r="BO107" s="120" t="str">
        <f>IF(P107=0,"",IF(BN107=0,"",(BN107/P107)))</f>
        <v/>
      </c>
      <c r="BP107" s="121"/>
      <c r="BQ107" s="122" t="str">
        <f>IFERROR(BP107/BN107,"-")</f>
        <v>-</v>
      </c>
      <c r="BR107" s="123"/>
      <c r="BS107" s="124" t="str">
        <f>IFERROR(BR107/BN107,"-")</f>
        <v>-</v>
      </c>
      <c r="BT107" s="125"/>
      <c r="BU107" s="125"/>
      <c r="BV107" s="125"/>
      <c r="BW107" s="126"/>
      <c r="BX107" s="127" t="str">
        <f>IF(P107=0,"",IF(BW107=0,"",(BW107/P107)))</f>
        <v/>
      </c>
      <c r="BY107" s="128"/>
      <c r="BZ107" s="129" t="str">
        <f>IFERROR(BY107/BW107,"-")</f>
        <v>-</v>
      </c>
      <c r="CA107" s="130"/>
      <c r="CB107" s="131" t="str">
        <f>IFERROR(CA107/BW107,"-")</f>
        <v>-</v>
      </c>
      <c r="CC107" s="132"/>
      <c r="CD107" s="132"/>
      <c r="CE107" s="132"/>
      <c r="CF107" s="133"/>
      <c r="CG107" s="134" t="str">
        <f>IF(P107=0,"",IF(CF107=0,"",(CF107/P107)))</f>
        <v/>
      </c>
      <c r="CH107" s="135"/>
      <c r="CI107" s="136" t="str">
        <f>IFERROR(CH107/CF107,"-")</f>
        <v>-</v>
      </c>
      <c r="CJ107" s="137"/>
      <c r="CK107" s="138" t="str">
        <f>IFERROR(CJ107/CF107,"-")</f>
        <v>-</v>
      </c>
      <c r="CL107" s="139"/>
      <c r="CM107" s="139"/>
      <c r="CN107" s="139"/>
      <c r="CO107" s="140">
        <v>0</v>
      </c>
      <c r="CP107" s="141">
        <v>0</v>
      </c>
      <c r="CQ107" s="141"/>
      <c r="CR107" s="141"/>
      <c r="CS107" s="142" t="str">
        <f>IF(AND(CQ107=0,CR107=0),"",IF(AND(CQ107&lt;=100000,CR107&lt;=100000),"",IF(CQ107/CP107&gt;0.7,"男高",IF(CR107/CP107&gt;0.7,"女高",""))))</f>
        <v/>
      </c>
    </row>
    <row r="108" spans="1:98">
      <c r="A108" s="80"/>
      <c r="B108" s="203" t="s">
        <v>275</v>
      </c>
      <c r="C108" s="203"/>
      <c r="D108" s="203" t="s">
        <v>106</v>
      </c>
      <c r="E108" s="203" t="s">
        <v>157</v>
      </c>
      <c r="F108" s="203" t="s">
        <v>68</v>
      </c>
      <c r="G108" s="203"/>
      <c r="H108" s="90"/>
      <c r="I108" s="90"/>
      <c r="J108" s="188"/>
      <c r="K108" s="81">
        <v>0</v>
      </c>
      <c r="L108" s="81">
        <v>0</v>
      </c>
      <c r="M108" s="81">
        <v>0</v>
      </c>
      <c r="N108" s="91">
        <v>0</v>
      </c>
      <c r="O108" s="92">
        <v>0</v>
      </c>
      <c r="P108" s="93">
        <f>N108+O108</f>
        <v>0</v>
      </c>
      <c r="Q108" s="82" t="str">
        <f>IFERROR(P108/M108,"-")</f>
        <v>-</v>
      </c>
      <c r="R108" s="81">
        <v>0</v>
      </c>
      <c r="S108" s="81">
        <v>0</v>
      </c>
      <c r="T108" s="82" t="str">
        <f>IFERROR(S108/(O108+P108),"-")</f>
        <v>-</v>
      </c>
      <c r="U108" s="182"/>
      <c r="V108" s="84">
        <v>0</v>
      </c>
      <c r="W108" s="82" t="str">
        <f>IF(P108=0,"-",V108/P108)</f>
        <v>-</v>
      </c>
      <c r="X108" s="186">
        <v>0</v>
      </c>
      <c r="Y108" s="187" t="str">
        <f>IFERROR(X108/P108,"-")</f>
        <v>-</v>
      </c>
      <c r="Z108" s="187" t="str">
        <f>IFERROR(X108/V108,"-")</f>
        <v>-</v>
      </c>
      <c r="AA108" s="188"/>
      <c r="AB108" s="85"/>
      <c r="AC108" s="79"/>
      <c r="AD108" s="94"/>
      <c r="AE108" s="95" t="str">
        <f>IF(P108=0,"",IF(AD108=0,"",(AD108/P108)))</f>
        <v/>
      </c>
      <c r="AF108" s="94"/>
      <c r="AG108" s="96" t="str">
        <f>IFERROR(AF108/AD108,"-")</f>
        <v>-</v>
      </c>
      <c r="AH108" s="97"/>
      <c r="AI108" s="98" t="str">
        <f>IFERROR(AH108/AD108,"-")</f>
        <v>-</v>
      </c>
      <c r="AJ108" s="99"/>
      <c r="AK108" s="99"/>
      <c r="AL108" s="99"/>
      <c r="AM108" s="100"/>
      <c r="AN108" s="101" t="str">
        <f>IF(P108=0,"",IF(AM108=0,"",(AM108/P108)))</f>
        <v/>
      </c>
      <c r="AO108" s="100"/>
      <c r="AP108" s="102" t="str">
        <f>IFERROR(AP108/AM108,"-")</f>
        <v>-</v>
      </c>
      <c r="AQ108" s="103"/>
      <c r="AR108" s="104" t="str">
        <f>IFERROR(AQ108/AM108,"-")</f>
        <v>-</v>
      </c>
      <c r="AS108" s="105"/>
      <c r="AT108" s="105"/>
      <c r="AU108" s="105"/>
      <c r="AV108" s="106"/>
      <c r="AW108" s="107" t="str">
        <f>IF(P108=0,"",IF(AV108=0,"",(AV108/P108)))</f>
        <v/>
      </c>
      <c r="AX108" s="106"/>
      <c r="AY108" s="108" t="str">
        <f>IFERROR(AX108/AV108,"-")</f>
        <v>-</v>
      </c>
      <c r="AZ108" s="109"/>
      <c r="BA108" s="110" t="str">
        <f>IFERROR(AZ108/AV108,"-")</f>
        <v>-</v>
      </c>
      <c r="BB108" s="111"/>
      <c r="BC108" s="111"/>
      <c r="BD108" s="111"/>
      <c r="BE108" s="112"/>
      <c r="BF108" s="113" t="str">
        <f>IF(P108=0,"",IF(BE108=0,"",(BE108/P108)))</f>
        <v/>
      </c>
      <c r="BG108" s="112"/>
      <c r="BH108" s="114" t="str">
        <f>IFERROR(BG108/BE108,"-")</f>
        <v>-</v>
      </c>
      <c r="BI108" s="115"/>
      <c r="BJ108" s="116" t="str">
        <f>IFERROR(BI108/BE108,"-")</f>
        <v>-</v>
      </c>
      <c r="BK108" s="117"/>
      <c r="BL108" s="117"/>
      <c r="BM108" s="117"/>
      <c r="BN108" s="119"/>
      <c r="BO108" s="120" t="str">
        <f>IF(P108=0,"",IF(BN108=0,"",(BN108/P108)))</f>
        <v/>
      </c>
      <c r="BP108" s="121"/>
      <c r="BQ108" s="122" t="str">
        <f>IFERROR(BP108/BN108,"-")</f>
        <v>-</v>
      </c>
      <c r="BR108" s="123"/>
      <c r="BS108" s="124" t="str">
        <f>IFERROR(BR108/BN108,"-")</f>
        <v>-</v>
      </c>
      <c r="BT108" s="125"/>
      <c r="BU108" s="125"/>
      <c r="BV108" s="125"/>
      <c r="BW108" s="126"/>
      <c r="BX108" s="127" t="str">
        <f>IF(P108=0,"",IF(BW108=0,"",(BW108/P108)))</f>
        <v/>
      </c>
      <c r="BY108" s="128"/>
      <c r="BZ108" s="129" t="str">
        <f>IFERROR(BY108/BW108,"-")</f>
        <v>-</v>
      </c>
      <c r="CA108" s="130"/>
      <c r="CB108" s="131" t="str">
        <f>IFERROR(CA108/BW108,"-")</f>
        <v>-</v>
      </c>
      <c r="CC108" s="132"/>
      <c r="CD108" s="132"/>
      <c r="CE108" s="132"/>
      <c r="CF108" s="133"/>
      <c r="CG108" s="134" t="str">
        <f>IF(P108=0,"",IF(CF108=0,"",(CF108/P108)))</f>
        <v/>
      </c>
      <c r="CH108" s="135"/>
      <c r="CI108" s="136" t="str">
        <f>IFERROR(CH108/CF108,"-")</f>
        <v>-</v>
      </c>
      <c r="CJ108" s="137"/>
      <c r="CK108" s="138" t="str">
        <f>IFERROR(CJ108/CF108,"-")</f>
        <v>-</v>
      </c>
      <c r="CL108" s="139"/>
      <c r="CM108" s="139"/>
      <c r="CN108" s="139"/>
      <c r="CO108" s="140">
        <v>0</v>
      </c>
      <c r="CP108" s="141">
        <v>0</v>
      </c>
      <c r="CQ108" s="141"/>
      <c r="CR108" s="141"/>
      <c r="CS108" s="142" t="str">
        <f>IF(AND(CQ108=0,CR108=0),"",IF(AND(CQ108&lt;=100000,CR108&lt;=100000),"",IF(CQ108/CP108&gt;0.7,"男高",IF(CR108/CP108&gt;0.7,"女高",""))))</f>
        <v/>
      </c>
    </row>
    <row r="109" spans="1:98">
      <c r="A109" s="80" t="str">
        <f>AB109</f>
        <v>0</v>
      </c>
      <c r="B109" s="203" t="s">
        <v>276</v>
      </c>
      <c r="C109" s="203"/>
      <c r="D109" s="203" t="s">
        <v>106</v>
      </c>
      <c r="E109" s="203" t="s">
        <v>157</v>
      </c>
      <c r="F109" s="203" t="s">
        <v>63</v>
      </c>
      <c r="G109" s="203"/>
      <c r="H109" s="90"/>
      <c r="I109" s="90"/>
      <c r="J109" s="188"/>
      <c r="K109" s="81">
        <v>0</v>
      </c>
      <c r="L109" s="81">
        <v>0</v>
      </c>
      <c r="M109" s="81">
        <v>0</v>
      </c>
      <c r="N109" s="91">
        <v>0</v>
      </c>
      <c r="O109" s="92">
        <v>0</v>
      </c>
      <c r="P109" s="93">
        <f>N109+O109</f>
        <v>0</v>
      </c>
      <c r="Q109" s="82" t="str">
        <f>IFERROR(P109/M109,"-")</f>
        <v>-</v>
      </c>
      <c r="R109" s="81">
        <v>0</v>
      </c>
      <c r="S109" s="81">
        <v>0</v>
      </c>
      <c r="T109" s="82" t="str">
        <f>IFERROR(S109/(O109+P109),"-")</f>
        <v>-</v>
      </c>
      <c r="U109" s="182" t="str">
        <f>IFERROR(J109/SUM(P109:P110),"-")</f>
        <v>-</v>
      </c>
      <c r="V109" s="84">
        <v>0</v>
      </c>
      <c r="W109" s="82" t="str">
        <f>IF(P109=0,"-",V109/P109)</f>
        <v>-</v>
      </c>
      <c r="X109" s="186">
        <v>0</v>
      </c>
      <c r="Y109" s="187" t="str">
        <f>IFERROR(X109/P109,"-")</f>
        <v>-</v>
      </c>
      <c r="Z109" s="187" t="str">
        <f>IFERROR(X109/V109,"-")</f>
        <v>-</v>
      </c>
      <c r="AA109" s="188">
        <f>SUM(X109:X110)-SUM(J109:J110)</f>
        <v>0</v>
      </c>
      <c r="AB109" s="85" t="str">
        <f>SUM(X109:X110)/SUM(J109:J110)</f>
        <v>0</v>
      </c>
      <c r="AC109" s="79"/>
      <c r="AD109" s="94"/>
      <c r="AE109" s="95" t="str">
        <f>IF(P109=0,"",IF(AD109=0,"",(AD109/P109)))</f>
        <v/>
      </c>
      <c r="AF109" s="94"/>
      <c r="AG109" s="96" t="str">
        <f>IFERROR(AF109/AD109,"-")</f>
        <v>-</v>
      </c>
      <c r="AH109" s="97"/>
      <c r="AI109" s="98" t="str">
        <f>IFERROR(AH109/AD109,"-")</f>
        <v>-</v>
      </c>
      <c r="AJ109" s="99"/>
      <c r="AK109" s="99"/>
      <c r="AL109" s="99"/>
      <c r="AM109" s="100"/>
      <c r="AN109" s="101" t="str">
        <f>IF(P109=0,"",IF(AM109=0,"",(AM109/P109)))</f>
        <v/>
      </c>
      <c r="AO109" s="100"/>
      <c r="AP109" s="102" t="str">
        <f>IFERROR(AP109/AM109,"-")</f>
        <v>-</v>
      </c>
      <c r="AQ109" s="103"/>
      <c r="AR109" s="104" t="str">
        <f>IFERROR(AQ109/AM109,"-")</f>
        <v>-</v>
      </c>
      <c r="AS109" s="105"/>
      <c r="AT109" s="105"/>
      <c r="AU109" s="105"/>
      <c r="AV109" s="106"/>
      <c r="AW109" s="107" t="str">
        <f>IF(P109=0,"",IF(AV109=0,"",(AV109/P109)))</f>
        <v/>
      </c>
      <c r="AX109" s="106"/>
      <c r="AY109" s="108" t="str">
        <f>IFERROR(AX109/AV109,"-")</f>
        <v>-</v>
      </c>
      <c r="AZ109" s="109"/>
      <c r="BA109" s="110" t="str">
        <f>IFERROR(AZ109/AV109,"-")</f>
        <v>-</v>
      </c>
      <c r="BB109" s="111"/>
      <c r="BC109" s="111"/>
      <c r="BD109" s="111"/>
      <c r="BE109" s="112"/>
      <c r="BF109" s="113" t="str">
        <f>IF(P109=0,"",IF(BE109=0,"",(BE109/P109)))</f>
        <v/>
      </c>
      <c r="BG109" s="112"/>
      <c r="BH109" s="114" t="str">
        <f>IFERROR(BG109/BE109,"-")</f>
        <v>-</v>
      </c>
      <c r="BI109" s="115"/>
      <c r="BJ109" s="116" t="str">
        <f>IFERROR(BI109/BE109,"-")</f>
        <v>-</v>
      </c>
      <c r="BK109" s="117"/>
      <c r="BL109" s="117"/>
      <c r="BM109" s="117"/>
      <c r="BN109" s="119"/>
      <c r="BO109" s="120" t="str">
        <f>IF(P109=0,"",IF(BN109=0,"",(BN109/P109)))</f>
        <v/>
      </c>
      <c r="BP109" s="121"/>
      <c r="BQ109" s="122" t="str">
        <f>IFERROR(BP109/BN109,"-")</f>
        <v>-</v>
      </c>
      <c r="BR109" s="123"/>
      <c r="BS109" s="124" t="str">
        <f>IFERROR(BR109/BN109,"-")</f>
        <v>-</v>
      </c>
      <c r="BT109" s="125"/>
      <c r="BU109" s="125"/>
      <c r="BV109" s="125"/>
      <c r="BW109" s="126"/>
      <c r="BX109" s="127" t="str">
        <f>IF(P109=0,"",IF(BW109=0,"",(BW109/P109)))</f>
        <v/>
      </c>
      <c r="BY109" s="128"/>
      <c r="BZ109" s="129" t="str">
        <f>IFERROR(BY109/BW109,"-")</f>
        <v>-</v>
      </c>
      <c r="CA109" s="130"/>
      <c r="CB109" s="131" t="str">
        <f>IFERROR(CA109/BW109,"-")</f>
        <v>-</v>
      </c>
      <c r="CC109" s="132"/>
      <c r="CD109" s="132"/>
      <c r="CE109" s="132"/>
      <c r="CF109" s="133"/>
      <c r="CG109" s="134" t="str">
        <f>IF(P109=0,"",IF(CF109=0,"",(CF109/P109)))</f>
        <v/>
      </c>
      <c r="CH109" s="135"/>
      <c r="CI109" s="136" t="str">
        <f>IFERROR(CH109/CF109,"-")</f>
        <v>-</v>
      </c>
      <c r="CJ109" s="137"/>
      <c r="CK109" s="138" t="str">
        <f>IFERROR(CJ109/CF109,"-")</f>
        <v>-</v>
      </c>
      <c r="CL109" s="139"/>
      <c r="CM109" s="139"/>
      <c r="CN109" s="139"/>
      <c r="CO109" s="140">
        <v>0</v>
      </c>
      <c r="CP109" s="141">
        <v>0</v>
      </c>
      <c r="CQ109" s="141"/>
      <c r="CR109" s="141"/>
      <c r="CS109" s="142" t="str">
        <f>IF(AND(CQ109=0,CR109=0),"",IF(AND(CQ109&lt;=100000,CR109&lt;=100000),"",IF(CQ109/CP109&gt;0.7,"男高",IF(CR109/CP109&gt;0.7,"女高",""))))</f>
        <v/>
      </c>
    </row>
    <row r="110" spans="1:98">
      <c r="A110" s="80"/>
      <c r="B110" s="203" t="s">
        <v>277</v>
      </c>
      <c r="C110" s="203"/>
      <c r="D110" s="203" t="s">
        <v>106</v>
      </c>
      <c r="E110" s="203" t="s">
        <v>157</v>
      </c>
      <c r="F110" s="203" t="s">
        <v>68</v>
      </c>
      <c r="G110" s="203"/>
      <c r="H110" s="90"/>
      <c r="I110" s="90"/>
      <c r="J110" s="188"/>
      <c r="K110" s="81">
        <v>0</v>
      </c>
      <c r="L110" s="81">
        <v>0</v>
      </c>
      <c r="M110" s="81">
        <v>0</v>
      </c>
      <c r="N110" s="91">
        <v>0</v>
      </c>
      <c r="O110" s="92">
        <v>0</v>
      </c>
      <c r="P110" s="93">
        <f>N110+O110</f>
        <v>0</v>
      </c>
      <c r="Q110" s="82" t="str">
        <f>IFERROR(P110/M110,"-")</f>
        <v>-</v>
      </c>
      <c r="R110" s="81">
        <v>0</v>
      </c>
      <c r="S110" s="81">
        <v>0</v>
      </c>
      <c r="T110" s="82" t="str">
        <f>IFERROR(S110/(O110+P110),"-")</f>
        <v>-</v>
      </c>
      <c r="U110" s="182"/>
      <c r="V110" s="84">
        <v>0</v>
      </c>
      <c r="W110" s="82" t="str">
        <f>IF(P110=0,"-",V110/P110)</f>
        <v>-</v>
      </c>
      <c r="X110" s="186">
        <v>0</v>
      </c>
      <c r="Y110" s="187" t="str">
        <f>IFERROR(X110/P110,"-")</f>
        <v>-</v>
      </c>
      <c r="Z110" s="187" t="str">
        <f>IFERROR(X110/V110,"-")</f>
        <v>-</v>
      </c>
      <c r="AA110" s="188"/>
      <c r="AB110" s="85"/>
      <c r="AC110" s="79"/>
      <c r="AD110" s="94"/>
      <c r="AE110" s="95" t="str">
        <f>IF(P110=0,"",IF(AD110=0,"",(AD110/P110)))</f>
        <v/>
      </c>
      <c r="AF110" s="94"/>
      <c r="AG110" s="96" t="str">
        <f>IFERROR(AF110/AD110,"-")</f>
        <v>-</v>
      </c>
      <c r="AH110" s="97"/>
      <c r="AI110" s="98" t="str">
        <f>IFERROR(AH110/AD110,"-")</f>
        <v>-</v>
      </c>
      <c r="AJ110" s="99"/>
      <c r="AK110" s="99"/>
      <c r="AL110" s="99"/>
      <c r="AM110" s="100"/>
      <c r="AN110" s="101" t="str">
        <f>IF(P110=0,"",IF(AM110=0,"",(AM110/P110)))</f>
        <v/>
      </c>
      <c r="AO110" s="100"/>
      <c r="AP110" s="102" t="str">
        <f>IFERROR(AP110/AM110,"-")</f>
        <v>-</v>
      </c>
      <c r="AQ110" s="103"/>
      <c r="AR110" s="104" t="str">
        <f>IFERROR(AQ110/AM110,"-")</f>
        <v>-</v>
      </c>
      <c r="AS110" s="105"/>
      <c r="AT110" s="105"/>
      <c r="AU110" s="105"/>
      <c r="AV110" s="106"/>
      <c r="AW110" s="107" t="str">
        <f>IF(P110=0,"",IF(AV110=0,"",(AV110/P110)))</f>
        <v/>
      </c>
      <c r="AX110" s="106"/>
      <c r="AY110" s="108" t="str">
        <f>IFERROR(AX110/AV110,"-")</f>
        <v>-</v>
      </c>
      <c r="AZ110" s="109"/>
      <c r="BA110" s="110" t="str">
        <f>IFERROR(AZ110/AV110,"-")</f>
        <v>-</v>
      </c>
      <c r="BB110" s="111"/>
      <c r="BC110" s="111"/>
      <c r="BD110" s="111"/>
      <c r="BE110" s="112"/>
      <c r="BF110" s="113" t="str">
        <f>IF(P110=0,"",IF(BE110=0,"",(BE110/P110)))</f>
        <v/>
      </c>
      <c r="BG110" s="112"/>
      <c r="BH110" s="114" t="str">
        <f>IFERROR(BG110/BE110,"-")</f>
        <v>-</v>
      </c>
      <c r="BI110" s="115"/>
      <c r="BJ110" s="116" t="str">
        <f>IFERROR(BI110/BE110,"-")</f>
        <v>-</v>
      </c>
      <c r="BK110" s="117"/>
      <c r="BL110" s="117"/>
      <c r="BM110" s="117"/>
      <c r="BN110" s="119"/>
      <c r="BO110" s="120" t="str">
        <f>IF(P110=0,"",IF(BN110=0,"",(BN110/P110)))</f>
        <v/>
      </c>
      <c r="BP110" s="121"/>
      <c r="BQ110" s="122" t="str">
        <f>IFERROR(BP110/BN110,"-")</f>
        <v>-</v>
      </c>
      <c r="BR110" s="123"/>
      <c r="BS110" s="124" t="str">
        <f>IFERROR(BR110/BN110,"-")</f>
        <v>-</v>
      </c>
      <c r="BT110" s="125"/>
      <c r="BU110" s="125"/>
      <c r="BV110" s="125"/>
      <c r="BW110" s="126"/>
      <c r="BX110" s="127" t="str">
        <f>IF(P110=0,"",IF(BW110=0,"",(BW110/P110)))</f>
        <v/>
      </c>
      <c r="BY110" s="128"/>
      <c r="BZ110" s="129" t="str">
        <f>IFERROR(BY110/BW110,"-")</f>
        <v>-</v>
      </c>
      <c r="CA110" s="130"/>
      <c r="CB110" s="131" t="str">
        <f>IFERROR(CA110/BW110,"-")</f>
        <v>-</v>
      </c>
      <c r="CC110" s="132"/>
      <c r="CD110" s="132"/>
      <c r="CE110" s="132"/>
      <c r="CF110" s="133"/>
      <c r="CG110" s="134" t="str">
        <f>IF(P110=0,"",IF(CF110=0,"",(CF110/P110)))</f>
        <v/>
      </c>
      <c r="CH110" s="135"/>
      <c r="CI110" s="136" t="str">
        <f>IFERROR(CH110/CF110,"-")</f>
        <v>-</v>
      </c>
      <c r="CJ110" s="137"/>
      <c r="CK110" s="138" t="str">
        <f>IFERROR(CJ110/CF110,"-")</f>
        <v>-</v>
      </c>
      <c r="CL110" s="139"/>
      <c r="CM110" s="139"/>
      <c r="CN110" s="139"/>
      <c r="CO110" s="140">
        <v>0</v>
      </c>
      <c r="CP110" s="141">
        <v>0</v>
      </c>
      <c r="CQ110" s="141"/>
      <c r="CR110" s="141"/>
      <c r="CS110" s="142" t="str">
        <f>IF(AND(CQ110=0,CR110=0),"",IF(AND(CQ110&lt;=100000,CR110&lt;=100000),"",IF(CQ110/CP110&gt;0.7,"男高",IF(CR110/CP110&gt;0.7,"女高",""))))</f>
        <v/>
      </c>
    </row>
    <row r="111" spans="1:98">
      <c r="A111" s="30"/>
      <c r="B111" s="87"/>
      <c r="C111" s="88"/>
      <c r="D111" s="88"/>
      <c r="E111" s="88"/>
      <c r="F111" s="89"/>
      <c r="G111" s="90"/>
      <c r="H111" s="90"/>
      <c r="I111" s="90"/>
      <c r="J111" s="192"/>
      <c r="K111" s="34"/>
      <c r="L111" s="34"/>
      <c r="M111" s="31"/>
      <c r="N111" s="23"/>
      <c r="O111" s="23"/>
      <c r="P111" s="23"/>
      <c r="Q111" s="33"/>
      <c r="R111" s="32"/>
      <c r="S111" s="23"/>
      <c r="T111" s="32"/>
      <c r="U111" s="183"/>
      <c r="V111" s="25"/>
      <c r="W111" s="25"/>
      <c r="X111" s="189"/>
      <c r="Y111" s="189"/>
      <c r="Z111" s="189"/>
      <c r="AA111" s="189"/>
      <c r="AB111" s="33"/>
      <c r="AC111" s="59"/>
      <c r="AD111" s="63"/>
      <c r="AE111" s="64"/>
      <c r="AF111" s="63"/>
      <c r="AG111" s="67"/>
      <c r="AH111" s="68"/>
      <c r="AI111" s="69"/>
      <c r="AJ111" s="70"/>
      <c r="AK111" s="70"/>
      <c r="AL111" s="70"/>
      <c r="AM111" s="63"/>
      <c r="AN111" s="64"/>
      <c r="AO111" s="63"/>
      <c r="AP111" s="67"/>
      <c r="AQ111" s="68"/>
      <c r="AR111" s="69"/>
      <c r="AS111" s="70"/>
      <c r="AT111" s="70"/>
      <c r="AU111" s="70"/>
      <c r="AV111" s="63"/>
      <c r="AW111" s="64"/>
      <c r="AX111" s="63"/>
      <c r="AY111" s="67"/>
      <c r="AZ111" s="68"/>
      <c r="BA111" s="69"/>
      <c r="BB111" s="70"/>
      <c r="BC111" s="70"/>
      <c r="BD111" s="70"/>
      <c r="BE111" s="63"/>
      <c r="BF111" s="64"/>
      <c r="BG111" s="63"/>
      <c r="BH111" s="67"/>
      <c r="BI111" s="68"/>
      <c r="BJ111" s="69"/>
      <c r="BK111" s="70"/>
      <c r="BL111" s="70"/>
      <c r="BM111" s="70"/>
      <c r="BN111" s="65"/>
      <c r="BO111" s="66"/>
      <c r="BP111" s="63"/>
      <c r="BQ111" s="67"/>
      <c r="BR111" s="68"/>
      <c r="BS111" s="69"/>
      <c r="BT111" s="70"/>
      <c r="BU111" s="70"/>
      <c r="BV111" s="70"/>
      <c r="BW111" s="65"/>
      <c r="BX111" s="66"/>
      <c r="BY111" s="63"/>
      <c r="BZ111" s="67"/>
      <c r="CA111" s="68"/>
      <c r="CB111" s="69"/>
      <c r="CC111" s="70"/>
      <c r="CD111" s="70"/>
      <c r="CE111" s="70"/>
      <c r="CF111" s="65"/>
      <c r="CG111" s="66"/>
      <c r="CH111" s="63"/>
      <c r="CI111" s="67"/>
      <c r="CJ111" s="68"/>
      <c r="CK111" s="69"/>
      <c r="CL111" s="70"/>
      <c r="CM111" s="70"/>
      <c r="CN111" s="70"/>
      <c r="CO111" s="71"/>
      <c r="CP111" s="68"/>
      <c r="CQ111" s="68"/>
      <c r="CR111" s="68"/>
      <c r="CS111" s="72"/>
    </row>
    <row r="112" spans="1:98">
      <c r="A112" s="30"/>
      <c r="B112" s="37"/>
      <c r="C112" s="21"/>
      <c r="D112" s="21"/>
      <c r="E112" s="21"/>
      <c r="F112" s="22"/>
      <c r="G112" s="36"/>
      <c r="H112" s="36"/>
      <c r="I112" s="75"/>
      <c r="J112" s="193"/>
      <c r="K112" s="34"/>
      <c r="L112" s="34"/>
      <c r="M112" s="31"/>
      <c r="N112" s="23"/>
      <c r="O112" s="23"/>
      <c r="P112" s="23"/>
      <c r="Q112" s="33"/>
      <c r="R112" s="32"/>
      <c r="S112" s="23"/>
      <c r="T112" s="32"/>
      <c r="U112" s="183"/>
      <c r="V112" s="25"/>
      <c r="W112" s="25"/>
      <c r="X112" s="189"/>
      <c r="Y112" s="189"/>
      <c r="Z112" s="189"/>
      <c r="AA112" s="189"/>
      <c r="AB112" s="33"/>
      <c r="AC112" s="61"/>
      <c r="AD112" s="63"/>
      <c r="AE112" s="64"/>
      <c r="AF112" s="63"/>
      <c r="AG112" s="67"/>
      <c r="AH112" s="68"/>
      <c r="AI112" s="69"/>
      <c r="AJ112" s="70"/>
      <c r="AK112" s="70"/>
      <c r="AL112" s="70"/>
      <c r="AM112" s="63"/>
      <c r="AN112" s="64"/>
      <c r="AO112" s="63"/>
      <c r="AP112" s="67"/>
      <c r="AQ112" s="68"/>
      <c r="AR112" s="69"/>
      <c r="AS112" s="70"/>
      <c r="AT112" s="70"/>
      <c r="AU112" s="70"/>
      <c r="AV112" s="63"/>
      <c r="AW112" s="64"/>
      <c r="AX112" s="63"/>
      <c r="AY112" s="67"/>
      <c r="AZ112" s="68"/>
      <c r="BA112" s="69"/>
      <c r="BB112" s="70"/>
      <c r="BC112" s="70"/>
      <c r="BD112" s="70"/>
      <c r="BE112" s="63"/>
      <c r="BF112" s="64"/>
      <c r="BG112" s="63"/>
      <c r="BH112" s="67"/>
      <c r="BI112" s="68"/>
      <c r="BJ112" s="69"/>
      <c r="BK112" s="70"/>
      <c r="BL112" s="70"/>
      <c r="BM112" s="70"/>
      <c r="BN112" s="65"/>
      <c r="BO112" s="66"/>
      <c r="BP112" s="63"/>
      <c r="BQ112" s="67"/>
      <c r="BR112" s="68"/>
      <c r="BS112" s="69"/>
      <c r="BT112" s="70"/>
      <c r="BU112" s="70"/>
      <c r="BV112" s="70"/>
      <c r="BW112" s="65"/>
      <c r="BX112" s="66"/>
      <c r="BY112" s="63"/>
      <c r="BZ112" s="67"/>
      <c r="CA112" s="68"/>
      <c r="CB112" s="69"/>
      <c r="CC112" s="70"/>
      <c r="CD112" s="70"/>
      <c r="CE112" s="70"/>
      <c r="CF112" s="65"/>
      <c r="CG112" s="66"/>
      <c r="CH112" s="63"/>
      <c r="CI112" s="67"/>
      <c r="CJ112" s="68"/>
      <c r="CK112" s="69"/>
      <c r="CL112" s="70"/>
      <c r="CM112" s="70"/>
      <c r="CN112" s="70"/>
      <c r="CO112" s="71"/>
      <c r="CP112" s="68"/>
      <c r="CQ112" s="68"/>
      <c r="CR112" s="68"/>
      <c r="CS112" s="72"/>
    </row>
    <row r="113" spans="1:98">
      <c r="A113" s="19">
        <f>AB113</f>
        <v>0.0098654708520179</v>
      </c>
      <c r="B113" s="39"/>
      <c r="C113" s="39"/>
      <c r="D113" s="39"/>
      <c r="E113" s="39"/>
      <c r="F113" s="39"/>
      <c r="G113" s="40" t="s">
        <v>278</v>
      </c>
      <c r="H113" s="40"/>
      <c r="I113" s="40"/>
      <c r="J113" s="190">
        <f>SUM(J6:J112)</f>
        <v>2230000</v>
      </c>
      <c r="K113" s="41">
        <f>SUM(K6:K112)</f>
        <v>234</v>
      </c>
      <c r="L113" s="41">
        <f>SUM(L6:L112)</f>
        <v>106</v>
      </c>
      <c r="M113" s="41">
        <f>SUM(M6:M112)</f>
        <v>254</v>
      </c>
      <c r="N113" s="41">
        <f>SUM(N6:N112)</f>
        <v>50</v>
      </c>
      <c r="O113" s="41">
        <f>SUM(O6:O112)</f>
        <v>0</v>
      </c>
      <c r="P113" s="41">
        <f>SUM(P6:P112)</f>
        <v>50</v>
      </c>
      <c r="Q113" s="42">
        <f>IFERROR(P113/M113,"-")</f>
        <v>0.19685039370079</v>
      </c>
      <c r="R113" s="78">
        <f>SUM(R6:R112)</f>
        <v>34</v>
      </c>
      <c r="S113" s="78">
        <f>SUM(S6:S112)</f>
        <v>3</v>
      </c>
      <c r="T113" s="42">
        <f>IFERROR(R113/P113,"-")</f>
        <v>0.68</v>
      </c>
      <c r="U113" s="184">
        <f>IFERROR(J113/P113,"-")</f>
        <v>44600</v>
      </c>
      <c r="V113" s="44">
        <f>SUM(V6:V112)</f>
        <v>5</v>
      </c>
      <c r="W113" s="42">
        <f>IFERROR(V113/P113,"-")</f>
        <v>0.1</v>
      </c>
      <c r="X113" s="190">
        <f>SUM(X6:X112)</f>
        <v>22000</v>
      </c>
      <c r="Y113" s="190">
        <f>IFERROR(X113/P113,"-")</f>
        <v>440</v>
      </c>
      <c r="Z113" s="190">
        <f>IFERROR(X113/V113,"-")</f>
        <v>4400</v>
      </c>
      <c r="AA113" s="190">
        <f>X113-J113</f>
        <v>-2208000</v>
      </c>
      <c r="AB113" s="47">
        <f>X113/J113</f>
        <v>0.0098654708520179</v>
      </c>
      <c r="AC113" s="60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65"/>
    <mergeCell ref="J22:J65"/>
    <mergeCell ref="U22:U65"/>
    <mergeCell ref="AA22:AA65"/>
    <mergeCell ref="AB22:AB65"/>
    <mergeCell ref="A66:A70"/>
    <mergeCell ref="J66:J70"/>
    <mergeCell ref="U66:U70"/>
    <mergeCell ref="AA66:AA70"/>
    <mergeCell ref="AB66:AB70"/>
    <mergeCell ref="A71:A75"/>
    <mergeCell ref="J71:J75"/>
    <mergeCell ref="U71:U75"/>
    <mergeCell ref="AA71:AA75"/>
    <mergeCell ref="AB71:AB75"/>
    <mergeCell ref="A76:A80"/>
    <mergeCell ref="J76:J80"/>
    <mergeCell ref="U76:U80"/>
    <mergeCell ref="AA76:AA80"/>
    <mergeCell ref="AB76:AB80"/>
    <mergeCell ref="A81:A84"/>
    <mergeCell ref="J81:J84"/>
    <mergeCell ref="U81:U84"/>
    <mergeCell ref="AA81:AA84"/>
    <mergeCell ref="AB81:AB84"/>
    <mergeCell ref="A85:A100"/>
    <mergeCell ref="J85:J100"/>
    <mergeCell ref="U85:U100"/>
    <mergeCell ref="AA85:AA100"/>
    <mergeCell ref="AB85:AB100"/>
    <mergeCell ref="A101:A102"/>
    <mergeCell ref="J101:J102"/>
    <mergeCell ref="U101:U102"/>
    <mergeCell ref="AA101:AA102"/>
    <mergeCell ref="AB101:AB102"/>
    <mergeCell ref="A103:A104"/>
    <mergeCell ref="J103:J104"/>
    <mergeCell ref="U103:U104"/>
    <mergeCell ref="AA103:AA104"/>
    <mergeCell ref="AB103:AB104"/>
    <mergeCell ref="A105:A106"/>
    <mergeCell ref="J105:J106"/>
    <mergeCell ref="U105:U106"/>
    <mergeCell ref="AA105:AA106"/>
    <mergeCell ref="AB105:AB106"/>
    <mergeCell ref="A107:A108"/>
    <mergeCell ref="J107:J108"/>
    <mergeCell ref="U107:U108"/>
    <mergeCell ref="AA107:AA108"/>
    <mergeCell ref="AB107:AB108"/>
    <mergeCell ref="A109:A110"/>
    <mergeCell ref="J109:J110"/>
    <mergeCell ref="U109:U110"/>
    <mergeCell ref="AA109:AA110"/>
    <mergeCell ref="AB109:AB11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