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<sst xmlns="http://schemas.openxmlformats.org/spreadsheetml/2006/main" uniqueCount="289">
  <si>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</si>
  <si>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</si>
  <si>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</si>
  <si>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</si>
  <si>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</si>
  <si>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</si>
  <si>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</si>
  <si>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</si>
  <si>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</si>
  <si>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</si>
  <si>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</si>
  <si>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</si>
  <si>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</si>
  <si>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</si>
  <si>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</si>
  <si>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</si>
  <si>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</si>
  <si>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</si>
  <si>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</si>
  <si>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</si>
  <si>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</si>
  <si>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</si>
  <si>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</si>
  <si>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</si>
  <si>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</si>
  <si>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</si>
  <si>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</si>
  <si>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</si>
  <si>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</si>
  <si>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</si>
  <si>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</si>
  <si>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</si>
  <si>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</si>
  <si>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</si>
  <si>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</si>
  <si>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</si>
  <si>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</si>
  <si>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</si>
  <si>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</si>
  <si>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</si>
  <si>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</si>
  <si>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</si>
  <si>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</si>
  <si>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</si>
  <si>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</si>
  <si>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</si>
  <si>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</si>
  <si>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</si>
  <si>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</si>
  <si>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</si>
  <si>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</si>
  <si>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</si>
  <si>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</si>
  <si>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</si>
  <si>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</si>
  <si>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</si>
  <si>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</si>
  <si>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</si>
  <si>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</si>
  <si>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</si>
  <si>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ln_ink863</t>
  </si>
  <si>
    <t>老人ホーム版(LINEver)（--）</t>
  </si>
  <si>
    <t>LINEで出会いリクルート80歳まで応募可</t>
  </si>
  <si>
    <t>line</t>
  </si>
  <si>
    <t>サンスポ関東</t>
  </si>
  <si>
    <t>全5段つかみ15段</t>
  </si>
  <si>
    <t>1～15日</t>
  </si>
  <si>
    <t>ic3819</t>
  </si>
  <si>
    <t>空電</t>
  </si>
  <si>
    <t>ln_ink864</t>
  </si>
  <si>
    <t>半5段つかみ15段</t>
  </si>
  <si>
    <t>ic3820</t>
  </si>
  <si>
    <t>ln_ink865</t>
  </si>
  <si>
    <t>枯れ専女子版（LINEver)（藤井レイラ）</t>
  </si>
  <si>
    <t>日本の出会い系番付第1位に推薦します</t>
  </si>
  <si>
    <t>16～31日</t>
  </si>
  <si>
    <t>ic3821</t>
  </si>
  <si>
    <t>ln_ink866</t>
  </si>
  <si>
    <t>ic3822</t>
  </si>
  <si>
    <t>ln_ink867</t>
  </si>
  <si>
    <t>催促メッセージ版(LINEver)（藤井レイラ）</t>
  </si>
  <si>
    <t>男性争奪戦勃発</t>
  </si>
  <si>
    <t>サンスポ関西</t>
  </si>
  <si>
    <t>ic3823</t>
  </si>
  <si>
    <t>ln_ink868</t>
  </si>
  <si>
    <t>ic3824</t>
  </si>
  <si>
    <t>ln_ink869</t>
  </si>
  <si>
    <t>デリヘル版3(LINEver)（晶エリー）</t>
  </si>
  <si>
    <t>LINEで出会いリクルート70歳まで応募可</t>
  </si>
  <si>
    <t>ic3825</t>
  </si>
  <si>
    <t>ln_ink870</t>
  </si>
  <si>
    <t>ic3826</t>
  </si>
  <si>
    <t>ln_ink871</t>
  </si>
  <si>
    <t>雑誌版SPA(LINEver)（藤井レイラ）</t>
  </si>
  <si>
    <t>マカより効果的エロい熟女が誘ってくる魅力的なサイト</t>
  </si>
  <si>
    <t>デイリースポーツ関西</t>
  </si>
  <si>
    <t>全5段・半5段つかみスライド</t>
  </si>
  <si>
    <t>5/1～</t>
  </si>
  <si>
    <t>ic3827</t>
  </si>
  <si>
    <t>新書籍版2（晶エリー）</t>
  </si>
  <si>
    <t>70歳までの出会いお手伝い</t>
  </si>
  <si>
    <t>lp07</t>
  </si>
  <si>
    <t>ln_ink872</t>
  </si>
  <si>
    <t>QRお股版(LINEver)（高宮菜々子）</t>
  </si>
  <si>
    <t>50歳からのパートナー探し（性生活を充実させたいのは女性も同じ）</t>
  </si>
  <si>
    <t>ln_ink873</t>
  </si>
  <si>
    <t>ln_ink874</t>
  </si>
  <si>
    <t>デリヘル版3(LINEver)（高宮菜々子）</t>
  </si>
  <si>
    <t>ic3828</t>
  </si>
  <si>
    <t>(空電共通)</t>
  </si>
  <si>
    <t>ln_ink875</t>
  </si>
  <si>
    <t>いろいろな疑問版(LINEver)（藤井レイラ）</t>
  </si>
  <si>
    <t>登録すればわかります</t>
  </si>
  <si>
    <t>スポニチ関東</t>
  </si>
  <si>
    <t>半2段つかみ20段保証</t>
  </si>
  <si>
    <t>20段保証</t>
  </si>
  <si>
    <t>ic3829</t>
  </si>
  <si>
    <t>デリヘル版3（高宮菜々子）</t>
  </si>
  <si>
    <t>ln_ink876</t>
  </si>
  <si>
    <t>女優大版１(LINEver)（藤井レイラ）</t>
  </si>
  <si>
    <t>出会い探しは</t>
  </si>
  <si>
    <t>ln_ink877</t>
  </si>
  <si>
    <t>電話orライン２(LINEver)（高宮菜々子）</t>
  </si>
  <si>
    <t>出会いの力を</t>
  </si>
  <si>
    <t>ic3830</t>
  </si>
  <si>
    <t>ic3831</t>
  </si>
  <si>
    <t>求人風（高宮菜々子）</t>
  </si>
  <si>
    <t>「出会い不足解消に〇〇」</t>
  </si>
  <si>
    <t>スポニチ関西</t>
  </si>
  <si>
    <t>ln_ink878</t>
  </si>
  <si>
    <t>再婚&amp;理解者版(LINEver)（高宮菜々子）</t>
  </si>
  <si>
    <t>再婚&amp;理解者(LINEver)</t>
  </si>
  <si>
    <t>ln_ink879</t>
  </si>
  <si>
    <t>看板案内版(LINEver)（晶エリー）</t>
  </si>
  <si>
    <t>美しい熟女との出会いまでここから約3分(LINEver)</t>
  </si>
  <si>
    <t>ln_ink880</t>
  </si>
  <si>
    <t>ic3832</t>
  </si>
  <si>
    <t>ic3833</t>
  </si>
  <si>
    <t>興奮版（高宮菜々子）</t>
  </si>
  <si>
    <t>学生いませんギャルもいません熟女熟女熟女熟女</t>
  </si>
  <si>
    <t>スポーツ報知関東</t>
  </si>
  <si>
    <t>半2段つかみ10段保証</t>
  </si>
  <si>
    <t>10段保証</t>
  </si>
  <si>
    <t>ln_ink881</t>
  </si>
  <si>
    <t>デリヘル版3(LINEver)（藤井レイラ）</t>
  </si>
  <si>
    <t>ln_ink882</t>
  </si>
  <si>
    <t>写メ動画公開版(LINEver)（高宮菜々子）</t>
  </si>
  <si>
    <t>今の時代はLINEで交換が当たり前！！あなたも素人熟女と大人遊びを楽しめる！！</t>
  </si>
  <si>
    <t>ln_ink883</t>
  </si>
  <si>
    <t>再婚&amp;理解者版(LINEver)（晶エリー）</t>
  </si>
  <si>
    <t>ic3834</t>
  </si>
  <si>
    <t>ln_ink884</t>
  </si>
  <si>
    <t>コンシェルジュ版(LINEver)（藤井レイラ）</t>
  </si>
  <si>
    <t>心配ご無用！</t>
  </si>
  <si>
    <t>ニッカン関西</t>
  </si>
  <si>
    <t>1～10日</t>
  </si>
  <si>
    <t>ln_ink885</t>
  </si>
  <si>
    <t>電話orライン１(LINEver)（複数）</t>
  </si>
  <si>
    <t>50歳以上あなたはどちらのタイプ</t>
  </si>
  <si>
    <t>11～20日</t>
  </si>
  <si>
    <t>ic3835</t>
  </si>
  <si>
    <t>21～31日</t>
  </si>
  <si>
    <t>ic3836</t>
  </si>
  <si>
    <t>ln_ink886</t>
  </si>
  <si>
    <t>ニッカン西部</t>
  </si>
  <si>
    <t>ic3837</t>
  </si>
  <si>
    <t>胸の上広告版（藤井レイラ）</t>
  </si>
  <si>
    <t>ln_ink887</t>
  </si>
  <si>
    <t>ic3838</t>
  </si>
  <si>
    <t>ln_ink888</t>
  </si>
  <si>
    <t>タイプ問いかけ版(LINEver)（複数）</t>
  </si>
  <si>
    <t>出会い求める50代以上</t>
  </si>
  <si>
    <t>東スポ</t>
  </si>
  <si>
    <t>半2段つかみ10回</t>
  </si>
  <si>
    <t>1週目・3週目</t>
  </si>
  <si>
    <t>ln_ink889</t>
  </si>
  <si>
    <t>2週目・4週目</t>
  </si>
  <si>
    <t>ic3839</t>
  </si>
  <si>
    <t>ln_ink890</t>
  </si>
  <si>
    <t>中京スポーツ</t>
  </si>
  <si>
    <t>ln_ink891</t>
  </si>
  <si>
    <t>令和最新版(LINEver)（複数）</t>
  </si>
  <si>
    <t>熟女の祭典</t>
  </si>
  <si>
    <t>ic3840</t>
  </si>
  <si>
    <t>ln_ink892</t>
  </si>
  <si>
    <t>ダイヤルQ２版(LINEver)（藤井レイラ）</t>
  </si>
  <si>
    <t>寂しい夜をあなたと過ごしたい</t>
  </si>
  <si>
    <t>大スポ</t>
  </si>
  <si>
    <t>ln_ink893</t>
  </si>
  <si>
    <t>ic3841</t>
  </si>
  <si>
    <t>ln_ink894</t>
  </si>
  <si>
    <t>素人パッケージ版(LINEver)（藤井レイラ）</t>
  </si>
  <si>
    <t>LINEで誘ってきた</t>
  </si>
  <si>
    <t>九スポ</t>
  </si>
  <si>
    <t>ln_ink895</t>
  </si>
  <si>
    <t>エロ想像(LINEver)（藤井レイラ）</t>
  </si>
  <si>
    <t>今すぐ即会いサイト</t>
  </si>
  <si>
    <t>ic3842</t>
  </si>
  <si>
    <t>ln_ink896</t>
  </si>
  <si>
    <t>寂しい女たち版(LINEver)（ー）</t>
  </si>
  <si>
    <t>私じゃダメですか</t>
  </si>
  <si>
    <t>アダルト面4C大雑4～5回</t>
  </si>
  <si>
    <t>5月03日(金)</t>
  </si>
  <si>
    <t>ln_ink897</t>
  </si>
  <si>
    <t>即ヤリ版(LINEver)（高宮菜々子）</t>
  </si>
  <si>
    <t>魅惑の体験</t>
  </si>
  <si>
    <t>5月10日(金)</t>
  </si>
  <si>
    <t>ln_ink898</t>
  </si>
  <si>
    <t>登録すれば恋が始まる(LINEver)（高宮菜々子）</t>
  </si>
  <si>
    <t>60歳以上の男性パートナー探し</t>
  </si>
  <si>
    <t>5月17日(金)</t>
  </si>
  <si>
    <t>ln_ink899</t>
  </si>
  <si>
    <t>密会版(LINEver)（晶エリー）</t>
  </si>
  <si>
    <t>ほぼ初体験</t>
  </si>
  <si>
    <t>5月24日(金)</t>
  </si>
  <si>
    <t>ic3843</t>
  </si>
  <si>
    <t>ln_ink900</t>
  </si>
  <si>
    <t>寂しい女たち版(LINEver)（フリー女性②）</t>
  </si>
  <si>
    <t>私じゃダメですか尻画像</t>
  </si>
  <si>
    <t>アダルト面4C全3段</t>
  </si>
  <si>
    <t>5月27日(月)</t>
  </si>
  <si>
    <t>ic3844</t>
  </si>
  <si>
    <t>ln_ink901</t>
  </si>
  <si>
    <t>欲におぼれた女版(LINEver)（複数）</t>
  </si>
  <si>
    <t>私を見て‼</t>
  </si>
  <si>
    <t>ln_ink902</t>
  </si>
  <si>
    <t>熟女がエロくて版2(LINEver)（複数）</t>
  </si>
  <si>
    <t>欲におぼれた女が続々登録</t>
  </si>
  <si>
    <t>ln_ink903</t>
  </si>
  <si>
    <t>ヤリもく限定版(LINEver)（晶エリー）</t>
  </si>
  <si>
    <t>真面目な出会いはお断り</t>
  </si>
  <si>
    <t>ln_ink904</t>
  </si>
  <si>
    <t>熟女がエロくて版１(LINEver)（複数）</t>
  </si>
  <si>
    <t>LINE友だち登録で簡単</t>
  </si>
  <si>
    <t>ln_ink905</t>
  </si>
  <si>
    <t>ヤリモクじゃダメですか(LINEver)（フリー女性⑧）</t>
  </si>
  <si>
    <t>高速マッチング恋愛</t>
  </si>
  <si>
    <t>6月01日(土)</t>
  </si>
  <si>
    <t>ic3845</t>
  </si>
  <si>
    <t>ln_ink906</t>
  </si>
  <si>
    <t>ln_ink907</t>
  </si>
  <si>
    <t>ln_ink908</t>
  </si>
  <si>
    <t>ヤリモクじゃダメですか(LINEver)（ー）</t>
  </si>
  <si>
    <t>ln_ink909</t>
  </si>
  <si>
    <t>ln_ink910</t>
  </si>
  <si>
    <t>ic3846</t>
  </si>
  <si>
    <t>ln_ink911</t>
  </si>
  <si>
    <t>スポーツ報知関西　1回目</t>
  </si>
  <si>
    <t>4C終面雑報</t>
  </si>
  <si>
    <t>ic3847</t>
  </si>
  <si>
    <t>雑誌版SPA（藤井レイラ）</t>
  </si>
  <si>
    <t>スポーツ報知関西　2回目</t>
  </si>
  <si>
    <t>ln_ink912</t>
  </si>
  <si>
    <t>いろいろな疑問版(LINEver)（高宮菜々子）</t>
  </si>
  <si>
    <t>スポーツ報知関西　3回目</t>
  </si>
  <si>
    <t>ln_ink913</t>
  </si>
  <si>
    <t>旧デイリー版(LINEver)（高宮菜々子）</t>
  </si>
  <si>
    <t>上目遣いの熟女に酔いしれる(LINEver)</t>
  </si>
  <si>
    <t>スポーツ報知関西　4回目</t>
  </si>
  <si>
    <t>ln_ink914</t>
  </si>
  <si>
    <t>スポーツ報知関西　5回目</t>
  </si>
  <si>
    <t>ln_ink915</t>
  </si>
  <si>
    <t>スポーツ報知関西　6回目</t>
  </si>
  <si>
    <t>ic3848</t>
  </si>
  <si>
    <t>スポーツ報知関西　7回目</t>
  </si>
  <si>
    <t>ln_ink916</t>
  </si>
  <si>
    <t>スポーツ報知関西　8回目</t>
  </si>
  <si>
    <t>ln_ink917</t>
  </si>
  <si>
    <t>スポーツ報知関西　9回目</t>
  </si>
  <si>
    <t>ln_ink918</t>
  </si>
  <si>
    <t>スポーツ報知関西　10回目</t>
  </si>
  <si>
    <t>ln_ink919</t>
  </si>
  <si>
    <t>スポーツ報知関西　11回目</t>
  </si>
  <si>
    <t>ic3849</t>
  </si>
  <si>
    <t>スポーツ報知関西　12回目</t>
  </si>
  <si>
    <t>ln_ink920</t>
  </si>
  <si>
    <t>スポーツ報知関西　13回目</t>
  </si>
  <si>
    <t>ic3850</t>
  </si>
  <si>
    <t>共通</t>
  </si>
  <si>
    <t>ln_ink921</t>
  </si>
  <si>
    <t>雑誌版SPA(LINEver)（高宮菜々子）</t>
  </si>
  <si>
    <t>え?LINEでこんなに出会えんの！？ダメ元で始めたはずが</t>
  </si>
  <si>
    <t>全5段</t>
  </si>
  <si>
    <t>ic3851</t>
  </si>
  <si>
    <t>ln_ink922</t>
  </si>
  <si>
    <t>右女9版(ヘスティア)(LINEver)（晶エリー）</t>
  </si>
  <si>
    <t>白髪まじりの男性に出会いたい女性がLINEを待ってる</t>
  </si>
  <si>
    <t>ic3852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</si>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</sst>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94</v>
      </c>
      <c r="D6" s="195">
        <v>3190000</v>
      </c>
      <c r="E6" s="81">
        <v>795</v>
      </c>
      <c r="F6" s="81">
        <v>403</v>
      </c>
      <c r="G6" s="81">
        <v>538</v>
      </c>
      <c r="H6" s="91">
        <v>212</v>
      </c>
      <c r="I6" s="92">
        <v>2</v>
      </c>
      <c r="J6" s="145">
        <f>H6+I6</f>
        <v>214</v>
      </c>
      <c r="K6" s="82">
        <f>IFERROR(J6/G6,"-")</f>
        <v>0.39776951672862</v>
      </c>
      <c r="L6" s="81">
        <v>17</v>
      </c>
      <c r="M6" s="81">
        <v>37</v>
      </c>
      <c r="N6" s="82">
        <f>IFERROR(L6/J6,"-")</f>
        <v>0.079439252336449</v>
      </c>
      <c r="O6" s="83">
        <f>IFERROR(D6/J6,"-")</f>
        <v>14906.542056075</v>
      </c>
      <c r="P6" s="84">
        <v>24</v>
      </c>
      <c r="Q6" s="82">
        <f>IFERROR(P6/J6,"-")</f>
        <v>0.11214953271028</v>
      </c>
      <c r="R6" s="200">
        <v>2171000</v>
      </c>
      <c r="S6" s="201">
        <f>IFERROR(R6/J6,"-")</f>
        <v>10144.859813084</v>
      </c>
      <c r="T6" s="201">
        <f>IFERROR(R6/P6,"-")</f>
        <v>90458.333333333</v>
      </c>
      <c r="U6" s="195">
        <f>IFERROR(R6-D6,"-")</f>
        <v>-1019000</v>
      </c>
      <c r="V6" s="85">
        <f>R6/D6</f>
        <v>0.68056426332288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3190000</v>
      </c>
      <c r="E9" s="41">
        <f>SUM(E6:E7)</f>
        <v>795</v>
      </c>
      <c r="F9" s="41">
        <f>SUM(F6:F7)</f>
        <v>403</v>
      </c>
      <c r="G9" s="41">
        <f>SUM(G6:G7)</f>
        <v>538</v>
      </c>
      <c r="H9" s="41">
        <f>SUM(H6:H7)</f>
        <v>212</v>
      </c>
      <c r="I9" s="41">
        <f>SUM(I6:I7)</f>
        <v>2</v>
      </c>
      <c r="J9" s="41">
        <f>SUM(J6:J7)</f>
        <v>214</v>
      </c>
      <c r="K9" s="42">
        <f>IFERROR(J9/G9,"-")</f>
        <v>0.39776951672862</v>
      </c>
      <c r="L9" s="78">
        <f>SUM(L6:L7)</f>
        <v>17</v>
      </c>
      <c r="M9" s="78">
        <f>SUM(M6:M7)</f>
        <v>37</v>
      </c>
      <c r="N9" s="42">
        <f>IFERROR(L9/J9,"-")</f>
        <v>0.079439252336449</v>
      </c>
      <c r="O9" s="43">
        <f>IFERROR(D9/J9,"-")</f>
        <v>14906.542056075</v>
      </c>
      <c r="P9" s="44">
        <f>SUM(P6:P7)</f>
        <v>24</v>
      </c>
      <c r="Q9" s="42">
        <f>IFERROR(P9/J9,"-")</f>
        <v>0.11214953271028</v>
      </c>
      <c r="R9" s="45">
        <f>SUM(R6:R7)</f>
        <v>2171000</v>
      </c>
      <c r="S9" s="45">
        <f>IFERROR(R9/J9,"-")</f>
        <v>10144.859813084</v>
      </c>
      <c r="T9" s="45">
        <f>IFERROR(R9/P9,"-")</f>
        <v>90458.333333333</v>
      </c>
      <c r="U9" s="46">
        <f>SUM(U6:U7)</f>
        <v>-1019000</v>
      </c>
      <c r="V9" s="47">
        <f>IFERROR(R9/D9,"-")</f>
        <v>0.68056426332288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1.3823529411765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 t="s">
        <v>66</v>
      </c>
      <c r="J6" s="188">
        <v>340000</v>
      </c>
      <c r="K6" s="81">
        <v>0</v>
      </c>
      <c r="L6" s="81">
        <v>0</v>
      </c>
      <c r="M6" s="81">
        <v>0</v>
      </c>
      <c r="N6" s="91">
        <v>6</v>
      </c>
      <c r="O6" s="92">
        <v>0</v>
      </c>
      <c r="P6" s="93">
        <f>N6+O6</f>
        <v>6</v>
      </c>
      <c r="Q6" s="82" t="str">
        <f>IFERROR(P6/M6,"-")</f>
        <v>-</v>
      </c>
      <c r="R6" s="81">
        <v>1</v>
      </c>
      <c r="S6" s="81">
        <v>0</v>
      </c>
      <c r="T6" s="82">
        <f>IFERROR(S6/(O6+P6),"-")</f>
        <v>0</v>
      </c>
      <c r="U6" s="182">
        <f>IFERROR(J6/SUM(P6:P21),"-")</f>
        <v>11724.137931034</v>
      </c>
      <c r="V6" s="84">
        <v>2</v>
      </c>
      <c r="W6" s="82">
        <f>IF(P6=0,"-",V6/P6)</f>
        <v>0.33333333333333</v>
      </c>
      <c r="X6" s="186">
        <v>416000</v>
      </c>
      <c r="Y6" s="187">
        <f>IFERROR(X6/P6,"-")</f>
        <v>69333.333333333</v>
      </c>
      <c r="Z6" s="187">
        <f>IFERROR(X6/V6,"-")</f>
        <v>208000</v>
      </c>
      <c r="AA6" s="188">
        <f>SUM(X6:X21)-SUM(J6:J21)</f>
        <v>130000</v>
      </c>
      <c r="AB6" s="85">
        <f>SUM(X6:X21)/SUM(J6:J21)</f>
        <v>1.3823529411765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0.16666666666667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3</v>
      </c>
      <c r="CG6" s="134">
        <f>IF(P6=0,"",IF(CF6=0,"",(CF6/P6)))</f>
        <v>0.5</v>
      </c>
      <c r="CH6" s="135">
        <v>2</v>
      </c>
      <c r="CI6" s="136">
        <f>IFERROR(CH6/CF6,"-")</f>
        <v>0.66666666666667</v>
      </c>
      <c r="CJ6" s="137">
        <v>416000</v>
      </c>
      <c r="CK6" s="138">
        <f>IFERROR(CJ6/CF6,"-")</f>
        <v>138666.66666667</v>
      </c>
      <c r="CL6" s="139">
        <v>1</v>
      </c>
      <c r="CM6" s="139"/>
      <c r="CN6" s="139">
        <v>1</v>
      </c>
      <c r="CO6" s="140">
        <v>2</v>
      </c>
      <c r="CP6" s="141">
        <v>416000</v>
      </c>
      <c r="CQ6" s="141">
        <v>413000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22</v>
      </c>
      <c r="L7" s="81">
        <v>19</v>
      </c>
      <c r="M7" s="81">
        <v>7</v>
      </c>
      <c r="N7" s="91">
        <v>4</v>
      </c>
      <c r="O7" s="92">
        <v>0</v>
      </c>
      <c r="P7" s="93">
        <f>N7+O7</f>
        <v>4</v>
      </c>
      <c r="Q7" s="82">
        <f>IFERROR(P7/M7,"-")</f>
        <v>0.57142857142857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0.5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64</v>
      </c>
      <c r="H8" s="90" t="s">
        <v>70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68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63</v>
      </c>
      <c r="G10" s="203" t="s">
        <v>64</v>
      </c>
      <c r="H10" s="90" t="s">
        <v>65</v>
      </c>
      <c r="I10" s="90" t="s">
        <v>75</v>
      </c>
      <c r="J10" s="188"/>
      <c r="K10" s="81">
        <v>0</v>
      </c>
      <c r="L10" s="81">
        <v>0</v>
      </c>
      <c r="M10" s="81">
        <v>0</v>
      </c>
      <c r="N10" s="91">
        <v>5</v>
      </c>
      <c r="O10" s="92">
        <v>0</v>
      </c>
      <c r="P10" s="93">
        <f>N10+O10</f>
        <v>5</v>
      </c>
      <c r="Q10" s="82" t="str">
        <f>IFERROR(P10/M10,"-")</f>
        <v>-</v>
      </c>
      <c r="R10" s="81">
        <v>0</v>
      </c>
      <c r="S10" s="81">
        <v>1</v>
      </c>
      <c r="T10" s="82">
        <f>IFERROR(S10/(O10+P10),"-")</f>
        <v>0.2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0.4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1</v>
      </c>
      <c r="BO10" s="120">
        <f>IF(P10=0,"",IF(BN10=0,"",(BN10/P10)))</f>
        <v>0.2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0.4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76</v>
      </c>
      <c r="C11" s="203"/>
      <c r="D11" s="203" t="s">
        <v>73</v>
      </c>
      <c r="E11" s="203" t="s">
        <v>74</v>
      </c>
      <c r="F11" s="203" t="s">
        <v>68</v>
      </c>
      <c r="G11" s="203"/>
      <c r="H11" s="90"/>
      <c r="I11" s="90"/>
      <c r="J11" s="188"/>
      <c r="K11" s="81">
        <v>30</v>
      </c>
      <c r="L11" s="81">
        <v>19</v>
      </c>
      <c r="M11" s="81">
        <v>5</v>
      </c>
      <c r="N11" s="91">
        <v>2</v>
      </c>
      <c r="O11" s="92">
        <v>0</v>
      </c>
      <c r="P11" s="93">
        <f>N11+O11</f>
        <v>2</v>
      </c>
      <c r="Q11" s="82">
        <f>IFERROR(P11/M11,"-")</f>
        <v>0.4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1</v>
      </c>
      <c r="BX11" s="127">
        <f>IF(P11=0,"",IF(BW11=0,"",(BW11/P11)))</f>
        <v>0.5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77</v>
      </c>
      <c r="C12" s="203"/>
      <c r="D12" s="203" t="s">
        <v>73</v>
      </c>
      <c r="E12" s="203" t="s">
        <v>74</v>
      </c>
      <c r="F12" s="203" t="s">
        <v>63</v>
      </c>
      <c r="G12" s="203" t="s">
        <v>64</v>
      </c>
      <c r="H12" s="90" t="s">
        <v>70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78</v>
      </c>
      <c r="C13" s="203"/>
      <c r="D13" s="203" t="s">
        <v>73</v>
      </c>
      <c r="E13" s="203" t="s">
        <v>74</v>
      </c>
      <c r="F13" s="203" t="s">
        <v>68</v>
      </c>
      <c r="G13" s="203"/>
      <c r="H13" s="90"/>
      <c r="I13" s="90"/>
      <c r="J13" s="188"/>
      <c r="K13" s="81">
        <v>1</v>
      </c>
      <c r="L13" s="81">
        <v>1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79</v>
      </c>
      <c r="C14" s="203"/>
      <c r="D14" s="203" t="s">
        <v>80</v>
      </c>
      <c r="E14" s="203" t="s">
        <v>81</v>
      </c>
      <c r="F14" s="203" t="s">
        <v>63</v>
      </c>
      <c r="G14" s="203" t="s">
        <v>82</v>
      </c>
      <c r="H14" s="90" t="s">
        <v>65</v>
      </c>
      <c r="I14" s="90" t="s">
        <v>66</v>
      </c>
      <c r="J14" s="188"/>
      <c r="K14" s="81">
        <v>0</v>
      </c>
      <c r="L14" s="81">
        <v>0</v>
      </c>
      <c r="M14" s="81">
        <v>0</v>
      </c>
      <c r="N14" s="91">
        <v>3</v>
      </c>
      <c r="O14" s="92">
        <v>0</v>
      </c>
      <c r="P14" s="93">
        <f>N14+O14</f>
        <v>3</v>
      </c>
      <c r="Q14" s="82" t="str">
        <f>IFERROR(P14/M14,"-")</f>
        <v>-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0.33333333333333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2</v>
      </c>
      <c r="BX14" s="127">
        <f>IF(P14=0,"",IF(BW14=0,"",(BW14/P14)))</f>
        <v>0.66666666666667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83</v>
      </c>
      <c r="C15" s="203"/>
      <c r="D15" s="203" t="s">
        <v>80</v>
      </c>
      <c r="E15" s="203" t="s">
        <v>81</v>
      </c>
      <c r="F15" s="203" t="s">
        <v>68</v>
      </c>
      <c r="G15" s="203"/>
      <c r="H15" s="90"/>
      <c r="I15" s="90"/>
      <c r="J15" s="188"/>
      <c r="K15" s="81">
        <v>12</v>
      </c>
      <c r="L15" s="81">
        <v>9</v>
      </c>
      <c r="M15" s="81">
        <v>1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84</v>
      </c>
      <c r="C16" s="203"/>
      <c r="D16" s="203" t="s">
        <v>80</v>
      </c>
      <c r="E16" s="203" t="s">
        <v>81</v>
      </c>
      <c r="F16" s="203" t="s">
        <v>63</v>
      </c>
      <c r="G16" s="203" t="s">
        <v>82</v>
      </c>
      <c r="H16" s="90" t="s">
        <v>70</v>
      </c>
      <c r="I16" s="90"/>
      <c r="J16" s="188"/>
      <c r="K16" s="81">
        <v>0</v>
      </c>
      <c r="L16" s="81">
        <v>0</v>
      </c>
      <c r="M16" s="81">
        <v>0</v>
      </c>
      <c r="N16" s="91">
        <v>0</v>
      </c>
      <c r="O16" s="92">
        <v>0</v>
      </c>
      <c r="P16" s="93">
        <f>N16+O16</f>
        <v>0</v>
      </c>
      <c r="Q16" s="82" t="str">
        <f>IFERROR(P16/M16,"-")</f>
        <v>-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85</v>
      </c>
      <c r="C17" s="203"/>
      <c r="D17" s="203" t="s">
        <v>80</v>
      </c>
      <c r="E17" s="203" t="s">
        <v>81</v>
      </c>
      <c r="F17" s="203" t="s">
        <v>68</v>
      </c>
      <c r="G17" s="203"/>
      <c r="H17" s="90"/>
      <c r="I17" s="90"/>
      <c r="J17" s="188"/>
      <c r="K17" s="81">
        <v>4</v>
      </c>
      <c r="L17" s="81">
        <v>3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86</v>
      </c>
      <c r="C18" s="203"/>
      <c r="D18" s="203" t="s">
        <v>87</v>
      </c>
      <c r="E18" s="203" t="s">
        <v>88</v>
      </c>
      <c r="F18" s="203" t="s">
        <v>63</v>
      </c>
      <c r="G18" s="203" t="s">
        <v>82</v>
      </c>
      <c r="H18" s="90" t="s">
        <v>65</v>
      </c>
      <c r="I18" s="90" t="s">
        <v>75</v>
      </c>
      <c r="J18" s="188"/>
      <c r="K18" s="81">
        <v>0</v>
      </c>
      <c r="L18" s="81">
        <v>0</v>
      </c>
      <c r="M18" s="81">
        <v>0</v>
      </c>
      <c r="N18" s="91">
        <v>3</v>
      </c>
      <c r="O18" s="92">
        <v>0</v>
      </c>
      <c r="P18" s="93">
        <f>N18+O18</f>
        <v>3</v>
      </c>
      <c r="Q18" s="82" t="str">
        <f>IFERROR(P18/M18,"-")</f>
        <v>-</v>
      </c>
      <c r="R18" s="81">
        <v>1</v>
      </c>
      <c r="S18" s="81">
        <v>0</v>
      </c>
      <c r="T18" s="82">
        <f>IFERROR(S18/(O18+P18),"-")</f>
        <v>0</v>
      </c>
      <c r="U18" s="182"/>
      <c r="V18" s="84">
        <v>1</v>
      </c>
      <c r="W18" s="82">
        <f>IF(P18=0,"-",V18/P18)</f>
        <v>0.33333333333333</v>
      </c>
      <c r="X18" s="186">
        <v>54000</v>
      </c>
      <c r="Y18" s="187">
        <f>IFERROR(X18/P18,"-")</f>
        <v>18000</v>
      </c>
      <c r="Z18" s="187">
        <f>IFERROR(X18/V18,"-")</f>
        <v>54000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0.33333333333333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0.33333333333333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0.33333333333333</v>
      </c>
      <c r="BY18" s="128">
        <v>1</v>
      </c>
      <c r="BZ18" s="129">
        <f>IFERROR(BY18/BW18,"-")</f>
        <v>1</v>
      </c>
      <c r="CA18" s="130">
        <v>54000</v>
      </c>
      <c r="CB18" s="131">
        <f>IFERROR(CA18/BW18,"-")</f>
        <v>54000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54000</v>
      </c>
      <c r="CQ18" s="141">
        <v>54000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89</v>
      </c>
      <c r="C19" s="203"/>
      <c r="D19" s="203" t="s">
        <v>87</v>
      </c>
      <c r="E19" s="203" t="s">
        <v>88</v>
      </c>
      <c r="F19" s="203" t="s">
        <v>68</v>
      </c>
      <c r="G19" s="203"/>
      <c r="H19" s="90"/>
      <c r="I19" s="90"/>
      <c r="J19" s="188"/>
      <c r="K19" s="81">
        <v>15</v>
      </c>
      <c r="L19" s="81">
        <v>12</v>
      </c>
      <c r="M19" s="81">
        <v>8</v>
      </c>
      <c r="N19" s="91">
        <v>3</v>
      </c>
      <c r="O19" s="92">
        <v>0</v>
      </c>
      <c r="P19" s="93">
        <f>N19+O19</f>
        <v>3</v>
      </c>
      <c r="Q19" s="82">
        <f>IFERROR(P19/M19,"-")</f>
        <v>0.375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0.66666666666667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1</v>
      </c>
      <c r="CG19" s="134">
        <f>IF(P19=0,"",IF(CF19=0,"",(CF19/P19)))</f>
        <v>0.33333333333333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90</v>
      </c>
      <c r="C20" s="203"/>
      <c r="D20" s="203" t="s">
        <v>87</v>
      </c>
      <c r="E20" s="203" t="s">
        <v>88</v>
      </c>
      <c r="F20" s="203" t="s">
        <v>63</v>
      </c>
      <c r="G20" s="203" t="s">
        <v>82</v>
      </c>
      <c r="H20" s="90" t="s">
        <v>70</v>
      </c>
      <c r="I20" s="90"/>
      <c r="J20" s="188"/>
      <c r="K20" s="81">
        <v>0</v>
      </c>
      <c r="L20" s="81">
        <v>0</v>
      </c>
      <c r="M20" s="81">
        <v>0</v>
      </c>
      <c r="N20" s="91">
        <v>3</v>
      </c>
      <c r="O20" s="92">
        <v>0</v>
      </c>
      <c r="P20" s="93">
        <f>N20+O20</f>
        <v>3</v>
      </c>
      <c r="Q20" s="82" t="str">
        <f>IFERROR(P20/M20,"-")</f>
        <v>-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0.33333333333333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1</v>
      </c>
      <c r="BX20" s="127">
        <f>IF(P20=0,"",IF(BW20=0,"",(BW20/P20)))</f>
        <v>0.33333333333333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1</v>
      </c>
      <c r="CG20" s="134">
        <f>IF(P20=0,"",IF(CF20=0,"",(CF20/P20)))</f>
        <v>0.33333333333333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91</v>
      </c>
      <c r="C21" s="203"/>
      <c r="D21" s="203" t="s">
        <v>87</v>
      </c>
      <c r="E21" s="203" t="s">
        <v>88</v>
      </c>
      <c r="F21" s="203" t="s">
        <v>68</v>
      </c>
      <c r="G21" s="203"/>
      <c r="H21" s="90"/>
      <c r="I21" s="90"/>
      <c r="J21" s="188"/>
      <c r="K21" s="81">
        <v>14</v>
      </c>
      <c r="L21" s="81">
        <v>9</v>
      </c>
      <c r="M21" s="81">
        <v>0</v>
      </c>
      <c r="N21" s="91">
        <v>0</v>
      </c>
      <c r="O21" s="92">
        <v>0</v>
      </c>
      <c r="P21" s="93">
        <f>N21+O21</f>
        <v>0</v>
      </c>
      <c r="Q21" s="82" t="str">
        <f>IFERROR(P21/M21,"-")</f>
        <v>-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0.090909090909091</v>
      </c>
      <c r="B22" s="203" t="s">
        <v>92</v>
      </c>
      <c r="C22" s="203"/>
      <c r="D22" s="203" t="s">
        <v>93</v>
      </c>
      <c r="E22" s="203" t="s">
        <v>94</v>
      </c>
      <c r="F22" s="203" t="s">
        <v>63</v>
      </c>
      <c r="G22" s="203" t="s">
        <v>95</v>
      </c>
      <c r="H22" s="90" t="s">
        <v>96</v>
      </c>
      <c r="I22" s="90" t="s">
        <v>97</v>
      </c>
      <c r="J22" s="188">
        <v>330000</v>
      </c>
      <c r="K22" s="81">
        <v>0</v>
      </c>
      <c r="L22" s="81">
        <v>0</v>
      </c>
      <c r="M22" s="81">
        <v>0</v>
      </c>
      <c r="N22" s="91">
        <v>5</v>
      </c>
      <c r="O22" s="92">
        <v>0</v>
      </c>
      <c r="P22" s="93">
        <f>N22+O22</f>
        <v>5</v>
      </c>
      <c r="Q22" s="82" t="str">
        <f>IFERROR(P22/M22,"-")</f>
        <v>-</v>
      </c>
      <c r="R22" s="81">
        <v>0</v>
      </c>
      <c r="S22" s="81">
        <v>0</v>
      </c>
      <c r="T22" s="82">
        <f>IFERROR(S22/(O22+P22),"-")</f>
        <v>0</v>
      </c>
      <c r="U22" s="182">
        <f>IFERROR(J22/SUM(P22:P27),"-")</f>
        <v>10645.161290323</v>
      </c>
      <c r="V22" s="84">
        <v>1</v>
      </c>
      <c r="W22" s="82">
        <f>IF(P22=0,"-",V22/P22)</f>
        <v>0.2</v>
      </c>
      <c r="X22" s="186">
        <v>0</v>
      </c>
      <c r="Y22" s="187">
        <f>IFERROR(X22/P22,"-")</f>
        <v>0</v>
      </c>
      <c r="Z22" s="187">
        <f>IFERROR(X22/V22,"-")</f>
        <v>0</v>
      </c>
      <c r="AA22" s="188">
        <f>SUM(X22:X27)-SUM(J22:J27)</f>
        <v>-300000</v>
      </c>
      <c r="AB22" s="85">
        <f>SUM(X22:X27)/SUM(J22:J27)</f>
        <v>0.090909090909091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3</v>
      </c>
      <c r="BO22" s="120">
        <f>IF(P22=0,"",IF(BN22=0,"",(BN22/P22)))</f>
        <v>0.6</v>
      </c>
      <c r="BP22" s="121">
        <v>1</v>
      </c>
      <c r="BQ22" s="122">
        <f>IFERROR(BP22/BN22,"-")</f>
        <v>0.33333333333333</v>
      </c>
      <c r="BR22" s="123">
        <v>15000</v>
      </c>
      <c r="BS22" s="124">
        <f>IFERROR(BR22/BN22,"-")</f>
        <v>5000</v>
      </c>
      <c r="BT22" s="125"/>
      <c r="BU22" s="125"/>
      <c r="BV22" s="125">
        <v>1</v>
      </c>
      <c r="BW22" s="126">
        <v>1</v>
      </c>
      <c r="BX22" s="127">
        <f>IF(P22=0,"",IF(BW22=0,"",(BW22/P22)))</f>
        <v>0.2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1</v>
      </c>
      <c r="CG22" s="134">
        <f>IF(P22=0,"",IF(CF22=0,"",(CF22/P22)))</f>
        <v>0.2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1</v>
      </c>
      <c r="CP22" s="141">
        <v>0</v>
      </c>
      <c r="CQ22" s="141">
        <v>15000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98</v>
      </c>
      <c r="C23" s="203"/>
      <c r="D23" s="203" t="s">
        <v>99</v>
      </c>
      <c r="E23" s="203" t="s">
        <v>100</v>
      </c>
      <c r="F23" s="203" t="s">
        <v>101</v>
      </c>
      <c r="G23" s="203"/>
      <c r="H23" s="90" t="s">
        <v>96</v>
      </c>
      <c r="I23" s="90"/>
      <c r="J23" s="188"/>
      <c r="K23" s="81">
        <v>9</v>
      </c>
      <c r="L23" s="81">
        <v>0</v>
      </c>
      <c r="M23" s="81">
        <v>43</v>
      </c>
      <c r="N23" s="91">
        <v>6</v>
      </c>
      <c r="O23" s="92">
        <v>0</v>
      </c>
      <c r="P23" s="93">
        <f>N23+O23</f>
        <v>6</v>
      </c>
      <c r="Q23" s="82">
        <f>IFERROR(P23/M23,"-")</f>
        <v>0.13953488372093</v>
      </c>
      <c r="R23" s="81">
        <v>0</v>
      </c>
      <c r="S23" s="81">
        <v>4</v>
      </c>
      <c r="T23" s="82">
        <f>IFERROR(S23/(O23+P23),"-")</f>
        <v>0.66666666666667</v>
      </c>
      <c r="U23" s="182"/>
      <c r="V23" s="84">
        <v>1</v>
      </c>
      <c r="W23" s="82">
        <f>IF(P23=0,"-",V23/P23)</f>
        <v>0.16666666666667</v>
      </c>
      <c r="X23" s="186">
        <v>0</v>
      </c>
      <c r="Y23" s="187">
        <f>IFERROR(X23/P23,"-")</f>
        <v>0</v>
      </c>
      <c r="Z23" s="187">
        <f>IFERROR(X23/V23,"-")</f>
        <v>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4</v>
      </c>
      <c r="BO23" s="120">
        <f>IF(P23=0,"",IF(BN23=0,"",(BN23/P23)))</f>
        <v>0.66666666666667</v>
      </c>
      <c r="BP23" s="121">
        <v>1</v>
      </c>
      <c r="BQ23" s="122">
        <f>IFERROR(BP23/BN23,"-")</f>
        <v>0.25</v>
      </c>
      <c r="BR23" s="123">
        <v>3000</v>
      </c>
      <c r="BS23" s="124">
        <f>IFERROR(BR23/BN23,"-")</f>
        <v>750</v>
      </c>
      <c r="BT23" s="125">
        <v>1</v>
      </c>
      <c r="BU23" s="125"/>
      <c r="BV23" s="125"/>
      <c r="BW23" s="126">
        <v>2</v>
      </c>
      <c r="BX23" s="127">
        <f>IF(P23=0,"",IF(BW23=0,"",(BW23/P23)))</f>
        <v>0.33333333333333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0</v>
      </c>
      <c r="CQ23" s="141">
        <v>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102</v>
      </c>
      <c r="C24" s="203"/>
      <c r="D24" s="203" t="s">
        <v>103</v>
      </c>
      <c r="E24" s="203" t="s">
        <v>104</v>
      </c>
      <c r="F24" s="203" t="s">
        <v>63</v>
      </c>
      <c r="G24" s="203"/>
      <c r="H24" s="90" t="s">
        <v>96</v>
      </c>
      <c r="I24" s="90"/>
      <c r="J24" s="188"/>
      <c r="K24" s="81">
        <v>0</v>
      </c>
      <c r="L24" s="81">
        <v>0</v>
      </c>
      <c r="M24" s="81">
        <v>0</v>
      </c>
      <c r="N24" s="91">
        <v>10</v>
      </c>
      <c r="O24" s="92">
        <v>0</v>
      </c>
      <c r="P24" s="93">
        <f>N24+O24</f>
        <v>10</v>
      </c>
      <c r="Q24" s="82" t="str">
        <f>IFERROR(P24/M24,"-")</f>
        <v>-</v>
      </c>
      <c r="R24" s="81">
        <v>0</v>
      </c>
      <c r="S24" s="81">
        <v>1</v>
      </c>
      <c r="T24" s="82">
        <f>IFERROR(S24/(O24+P24),"-")</f>
        <v>0.1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0.1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0.2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5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0.2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105</v>
      </c>
      <c r="C25" s="203"/>
      <c r="D25" s="203" t="s">
        <v>73</v>
      </c>
      <c r="E25" s="203" t="s">
        <v>74</v>
      </c>
      <c r="F25" s="203" t="s">
        <v>63</v>
      </c>
      <c r="G25" s="203"/>
      <c r="H25" s="90" t="s">
        <v>96</v>
      </c>
      <c r="I25" s="90"/>
      <c r="J25" s="188"/>
      <c r="K25" s="81">
        <v>0</v>
      </c>
      <c r="L25" s="81">
        <v>0</v>
      </c>
      <c r="M25" s="81">
        <v>0</v>
      </c>
      <c r="N25" s="91">
        <v>1</v>
      </c>
      <c r="O25" s="92">
        <v>0</v>
      </c>
      <c r="P25" s="93">
        <f>N25+O25</f>
        <v>1</v>
      </c>
      <c r="Q25" s="82" t="str">
        <f>IFERROR(P25/M25,"-")</f>
        <v>-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1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106</v>
      </c>
      <c r="C26" s="203"/>
      <c r="D26" s="203" t="s">
        <v>107</v>
      </c>
      <c r="E26" s="203" t="s">
        <v>88</v>
      </c>
      <c r="F26" s="203" t="s">
        <v>63</v>
      </c>
      <c r="G26" s="203"/>
      <c r="H26" s="90" t="s">
        <v>96</v>
      </c>
      <c r="I26" s="90"/>
      <c r="J26" s="188"/>
      <c r="K26" s="81">
        <v>0</v>
      </c>
      <c r="L26" s="81">
        <v>0</v>
      </c>
      <c r="M26" s="81">
        <v>0</v>
      </c>
      <c r="N26" s="91">
        <v>3</v>
      </c>
      <c r="O26" s="92">
        <v>0</v>
      </c>
      <c r="P26" s="93">
        <f>N26+O26</f>
        <v>3</v>
      </c>
      <c r="Q26" s="82" t="str">
        <f>IFERROR(P26/M26,"-")</f>
        <v>-</v>
      </c>
      <c r="R26" s="81">
        <v>1</v>
      </c>
      <c r="S26" s="81">
        <v>0</v>
      </c>
      <c r="T26" s="82">
        <f>IFERROR(S26/(O26+P26),"-")</f>
        <v>0</v>
      </c>
      <c r="U26" s="182"/>
      <c r="V26" s="84">
        <v>1</v>
      </c>
      <c r="W26" s="82">
        <f>IF(P26=0,"-",V26/P26)</f>
        <v>0.33333333333333</v>
      </c>
      <c r="X26" s="186">
        <v>30000</v>
      </c>
      <c r="Y26" s="187">
        <f>IFERROR(X26/P26,"-")</f>
        <v>10000</v>
      </c>
      <c r="Z26" s="187">
        <f>IFERROR(X26/V26,"-")</f>
        <v>30000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0.33333333333333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>
        <v>1</v>
      </c>
      <c r="AW26" s="107">
        <f>IF(P26=0,"",IF(AV26=0,"",(AV26/P26)))</f>
        <v>0.33333333333333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0.33333333333333</v>
      </c>
      <c r="BY26" s="128">
        <v>1</v>
      </c>
      <c r="BZ26" s="129">
        <f>IFERROR(BY26/BW26,"-")</f>
        <v>1</v>
      </c>
      <c r="CA26" s="130">
        <v>30000</v>
      </c>
      <c r="CB26" s="131">
        <f>IFERROR(CA26/BW26,"-")</f>
        <v>30000</v>
      </c>
      <c r="CC26" s="132"/>
      <c r="CD26" s="132"/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30000</v>
      </c>
      <c r="CQ26" s="141">
        <v>30000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108</v>
      </c>
      <c r="C27" s="203"/>
      <c r="D27" s="203" t="s">
        <v>109</v>
      </c>
      <c r="E27" s="203" t="s">
        <v>109</v>
      </c>
      <c r="F27" s="203" t="s">
        <v>68</v>
      </c>
      <c r="G27" s="203"/>
      <c r="H27" s="90"/>
      <c r="I27" s="90"/>
      <c r="J27" s="188"/>
      <c r="K27" s="81">
        <v>84</v>
      </c>
      <c r="L27" s="81">
        <v>39</v>
      </c>
      <c r="M27" s="81">
        <v>33</v>
      </c>
      <c r="N27" s="91">
        <v>6</v>
      </c>
      <c r="O27" s="92">
        <v>0</v>
      </c>
      <c r="P27" s="93">
        <f>N27+O27</f>
        <v>6</v>
      </c>
      <c r="Q27" s="82">
        <f>IFERROR(P27/M27,"-")</f>
        <v>0.18181818181818</v>
      </c>
      <c r="R27" s="81">
        <v>2</v>
      </c>
      <c r="S27" s="81">
        <v>2</v>
      </c>
      <c r="T27" s="82">
        <f>IFERROR(S27/(O27+P27),"-")</f>
        <v>0.33333333333333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0.16666666666667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3</v>
      </c>
      <c r="BX27" s="127">
        <f>IF(P27=0,"",IF(BW27=0,"",(BW27/P27)))</f>
        <v>0.5</v>
      </c>
      <c r="BY27" s="128">
        <v>1</v>
      </c>
      <c r="BZ27" s="129">
        <f>IFERROR(BY27/BW27,"-")</f>
        <v>0.33333333333333</v>
      </c>
      <c r="CA27" s="130">
        <v>11000</v>
      </c>
      <c r="CB27" s="131">
        <f>IFERROR(CA27/BW27,"-")</f>
        <v>3666.6666666667</v>
      </c>
      <c r="CC27" s="132"/>
      <c r="CD27" s="132"/>
      <c r="CE27" s="132">
        <v>1</v>
      </c>
      <c r="CF27" s="133">
        <v>2</v>
      </c>
      <c r="CG27" s="134">
        <f>IF(P27=0,"",IF(CF27=0,"",(CF27/P27)))</f>
        <v>0.33333333333333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0</v>
      </c>
      <c r="CP27" s="141">
        <v>0</v>
      </c>
      <c r="CQ27" s="141">
        <v>11000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</v>
      </c>
      <c r="B28" s="203" t="s">
        <v>110</v>
      </c>
      <c r="C28" s="203"/>
      <c r="D28" s="203" t="s">
        <v>111</v>
      </c>
      <c r="E28" s="203" t="s">
        <v>112</v>
      </c>
      <c r="F28" s="203" t="s">
        <v>63</v>
      </c>
      <c r="G28" s="203" t="s">
        <v>113</v>
      </c>
      <c r="H28" s="90" t="s">
        <v>114</v>
      </c>
      <c r="I28" s="90" t="s">
        <v>115</v>
      </c>
      <c r="J28" s="188">
        <v>400000</v>
      </c>
      <c r="K28" s="81">
        <v>0</v>
      </c>
      <c r="L28" s="81">
        <v>0</v>
      </c>
      <c r="M28" s="81">
        <v>0</v>
      </c>
      <c r="N28" s="91">
        <v>3</v>
      </c>
      <c r="O28" s="92">
        <v>0</v>
      </c>
      <c r="P28" s="93">
        <f>N28+O28</f>
        <v>3</v>
      </c>
      <c r="Q28" s="82" t="str">
        <f>IFERROR(P28/M28,"-")</f>
        <v>-</v>
      </c>
      <c r="R28" s="81">
        <v>0</v>
      </c>
      <c r="S28" s="81">
        <v>1</v>
      </c>
      <c r="T28" s="82">
        <f>IFERROR(S28/(O28+P28),"-")</f>
        <v>0.33333333333333</v>
      </c>
      <c r="U28" s="182">
        <f>IFERROR(J28/SUM(P28:P32),"-")</f>
        <v>14285.714285714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SUM(X28:X32)-SUM(J28:J32)</f>
        <v>-400000</v>
      </c>
      <c r="AB28" s="85">
        <f>SUM(X28:X32)/SUM(J28:J32)</f>
        <v>0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0.33333333333333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1</v>
      </c>
      <c r="BX28" s="127">
        <f>IF(P28=0,"",IF(BW28=0,"",(BW28/P28)))</f>
        <v>0.33333333333333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1</v>
      </c>
      <c r="CG28" s="134">
        <f>IF(P28=0,"",IF(CF28=0,"",(CF28/P28)))</f>
        <v>0.33333333333333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116</v>
      </c>
      <c r="C29" s="203"/>
      <c r="D29" s="203" t="s">
        <v>117</v>
      </c>
      <c r="E29" s="203" t="s">
        <v>100</v>
      </c>
      <c r="F29" s="203" t="s">
        <v>101</v>
      </c>
      <c r="G29" s="203"/>
      <c r="H29" s="90" t="s">
        <v>114</v>
      </c>
      <c r="I29" s="90"/>
      <c r="J29" s="188"/>
      <c r="K29" s="81">
        <v>33</v>
      </c>
      <c r="L29" s="81">
        <v>0</v>
      </c>
      <c r="M29" s="81">
        <v>115</v>
      </c>
      <c r="N29" s="91">
        <v>7</v>
      </c>
      <c r="O29" s="92">
        <v>1</v>
      </c>
      <c r="P29" s="93">
        <f>N29+O29</f>
        <v>8</v>
      </c>
      <c r="Q29" s="82">
        <f>IFERROR(P29/M29,"-")</f>
        <v>0.069565217391304</v>
      </c>
      <c r="R29" s="81">
        <v>0</v>
      </c>
      <c r="S29" s="81">
        <v>1</v>
      </c>
      <c r="T29" s="82">
        <f>IFERROR(S29/(O29+P29),"-")</f>
        <v>0.11111111111111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2</v>
      </c>
      <c r="AN29" s="101">
        <f>IF(P29=0,"",IF(AM29=0,"",(AM29/P29)))</f>
        <v>0.25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0.125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2</v>
      </c>
      <c r="BO29" s="120">
        <f>IF(P29=0,"",IF(BN29=0,"",(BN29/P29)))</f>
        <v>0.25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3</v>
      </c>
      <c r="BX29" s="127">
        <f>IF(P29=0,"",IF(BW29=0,"",(BW29/P29)))</f>
        <v>0.375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118</v>
      </c>
      <c r="C30" s="203"/>
      <c r="D30" s="203" t="s">
        <v>119</v>
      </c>
      <c r="E30" s="203" t="s">
        <v>120</v>
      </c>
      <c r="F30" s="203" t="s">
        <v>63</v>
      </c>
      <c r="G30" s="203"/>
      <c r="H30" s="90" t="s">
        <v>114</v>
      </c>
      <c r="I30" s="90"/>
      <c r="J30" s="188"/>
      <c r="K30" s="81">
        <v>0</v>
      </c>
      <c r="L30" s="81">
        <v>0</v>
      </c>
      <c r="M30" s="81">
        <v>0</v>
      </c>
      <c r="N30" s="91">
        <v>5</v>
      </c>
      <c r="O30" s="92">
        <v>0</v>
      </c>
      <c r="P30" s="93">
        <f>N30+O30</f>
        <v>5</v>
      </c>
      <c r="Q30" s="82" t="str">
        <f>IFERROR(P30/M30,"-")</f>
        <v>-</v>
      </c>
      <c r="R30" s="81">
        <v>0</v>
      </c>
      <c r="S30" s="81">
        <v>1</v>
      </c>
      <c r="T30" s="82">
        <f>IFERROR(S30/(O30+P30),"-")</f>
        <v>0.2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0.2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0.2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2</v>
      </c>
      <c r="BO30" s="120">
        <f>IF(P30=0,"",IF(BN30=0,"",(BN30/P30)))</f>
        <v>0.4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0.2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121</v>
      </c>
      <c r="C31" s="203"/>
      <c r="D31" s="203" t="s">
        <v>122</v>
      </c>
      <c r="E31" s="203" t="s">
        <v>123</v>
      </c>
      <c r="F31" s="203" t="s">
        <v>63</v>
      </c>
      <c r="G31" s="203"/>
      <c r="H31" s="90" t="s">
        <v>114</v>
      </c>
      <c r="I31" s="90"/>
      <c r="J31" s="188"/>
      <c r="K31" s="81">
        <v>0</v>
      </c>
      <c r="L31" s="81">
        <v>0</v>
      </c>
      <c r="M31" s="81">
        <v>0</v>
      </c>
      <c r="N31" s="91">
        <v>1</v>
      </c>
      <c r="O31" s="92">
        <v>0</v>
      </c>
      <c r="P31" s="93">
        <f>N31+O31</f>
        <v>1</v>
      </c>
      <c r="Q31" s="82" t="str">
        <f>IFERROR(P31/M31,"-")</f>
        <v>-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1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124</v>
      </c>
      <c r="C32" s="203"/>
      <c r="D32" s="203" t="s">
        <v>109</v>
      </c>
      <c r="E32" s="203" t="s">
        <v>109</v>
      </c>
      <c r="F32" s="203" t="s">
        <v>68</v>
      </c>
      <c r="G32" s="203"/>
      <c r="H32" s="90"/>
      <c r="I32" s="90"/>
      <c r="J32" s="188"/>
      <c r="K32" s="81">
        <v>81</v>
      </c>
      <c r="L32" s="81">
        <v>43</v>
      </c>
      <c r="M32" s="81">
        <v>33</v>
      </c>
      <c r="N32" s="91">
        <v>11</v>
      </c>
      <c r="O32" s="92">
        <v>0</v>
      </c>
      <c r="P32" s="93">
        <f>N32+O32</f>
        <v>11</v>
      </c>
      <c r="Q32" s="82">
        <f>IFERROR(P32/M32,"-")</f>
        <v>0.33333333333333</v>
      </c>
      <c r="R32" s="81">
        <v>2</v>
      </c>
      <c r="S32" s="81">
        <v>3</v>
      </c>
      <c r="T32" s="82">
        <f>IFERROR(S32/(O32+P32),"-")</f>
        <v>0.27272727272727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0.090909090909091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>
        <v>1</v>
      </c>
      <c r="AW32" s="107">
        <f>IF(P32=0,"",IF(AV32=0,"",(AV32/P32)))</f>
        <v>0.090909090909091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0.090909090909091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3</v>
      </c>
      <c r="BX32" s="127">
        <f>IF(P32=0,"",IF(BW32=0,"",(BW32/P32)))</f>
        <v>0.27272727272727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>
        <v>5</v>
      </c>
      <c r="CG32" s="134">
        <f>IF(P32=0,"",IF(CF32=0,"",(CF32/P32)))</f>
        <v>0.45454545454545</v>
      </c>
      <c r="CH32" s="135">
        <v>1</v>
      </c>
      <c r="CI32" s="136">
        <f>IFERROR(CH32/CF32,"-")</f>
        <v>0.2</v>
      </c>
      <c r="CJ32" s="137">
        <v>12000</v>
      </c>
      <c r="CK32" s="138">
        <f>IFERROR(CJ32/CF32,"-")</f>
        <v>2400</v>
      </c>
      <c r="CL32" s="139"/>
      <c r="CM32" s="139"/>
      <c r="CN32" s="139">
        <v>1</v>
      </c>
      <c r="CO32" s="140">
        <v>0</v>
      </c>
      <c r="CP32" s="141">
        <v>0</v>
      </c>
      <c r="CQ32" s="141">
        <v>12000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0.0375</v>
      </c>
      <c r="B33" s="203" t="s">
        <v>125</v>
      </c>
      <c r="C33" s="203"/>
      <c r="D33" s="203" t="s">
        <v>126</v>
      </c>
      <c r="E33" s="203" t="s">
        <v>127</v>
      </c>
      <c r="F33" s="203" t="s">
        <v>101</v>
      </c>
      <c r="G33" s="203" t="s">
        <v>128</v>
      </c>
      <c r="H33" s="90" t="s">
        <v>114</v>
      </c>
      <c r="I33" s="90" t="s">
        <v>115</v>
      </c>
      <c r="J33" s="188">
        <v>400000</v>
      </c>
      <c r="K33" s="81">
        <v>6</v>
      </c>
      <c r="L33" s="81">
        <v>0</v>
      </c>
      <c r="M33" s="81">
        <v>27</v>
      </c>
      <c r="N33" s="91">
        <v>2</v>
      </c>
      <c r="O33" s="92">
        <v>0</v>
      </c>
      <c r="P33" s="93">
        <f>N33+O33</f>
        <v>2</v>
      </c>
      <c r="Q33" s="82">
        <f>IFERROR(P33/M33,"-")</f>
        <v>0.074074074074074</v>
      </c>
      <c r="R33" s="81">
        <v>0</v>
      </c>
      <c r="S33" s="81">
        <v>1</v>
      </c>
      <c r="T33" s="82">
        <f>IFERROR(S33/(O33+P33),"-")</f>
        <v>0.5</v>
      </c>
      <c r="U33" s="182">
        <f>IFERROR(J33/SUM(P33:P37),"-")</f>
        <v>33333.333333333</v>
      </c>
      <c r="V33" s="84">
        <v>1</v>
      </c>
      <c r="W33" s="82">
        <f>IF(P33=0,"-",V33/P33)</f>
        <v>0.5</v>
      </c>
      <c r="X33" s="186">
        <v>0</v>
      </c>
      <c r="Y33" s="187">
        <f>IFERROR(X33/P33,"-")</f>
        <v>0</v>
      </c>
      <c r="Z33" s="187">
        <f>IFERROR(X33/V33,"-")</f>
        <v>0</v>
      </c>
      <c r="AA33" s="188">
        <f>SUM(X33:X37)-SUM(J33:J37)</f>
        <v>-385000</v>
      </c>
      <c r="AB33" s="85">
        <f>SUM(X33:X37)/SUM(J33:J37)</f>
        <v>0.0375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1</v>
      </c>
      <c r="AN33" s="101">
        <f>IF(P33=0,"",IF(AM33=0,"",(AM33/P33)))</f>
        <v>0.5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1</v>
      </c>
      <c r="BX33" s="127">
        <f>IF(P33=0,"",IF(BW33=0,"",(BW33/P33)))</f>
        <v>0.5</v>
      </c>
      <c r="BY33" s="128">
        <v>1</v>
      </c>
      <c r="BZ33" s="129">
        <f>IFERROR(BY33/BW33,"-")</f>
        <v>1</v>
      </c>
      <c r="CA33" s="130">
        <v>5000</v>
      </c>
      <c r="CB33" s="131">
        <f>IFERROR(CA33/BW33,"-")</f>
        <v>5000</v>
      </c>
      <c r="CC33" s="132">
        <v>1</v>
      </c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0</v>
      </c>
      <c r="CQ33" s="141">
        <v>5000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129</v>
      </c>
      <c r="C34" s="203"/>
      <c r="D34" s="203" t="s">
        <v>130</v>
      </c>
      <c r="E34" s="203" t="s">
        <v>131</v>
      </c>
      <c r="F34" s="203" t="s">
        <v>63</v>
      </c>
      <c r="G34" s="203"/>
      <c r="H34" s="90" t="s">
        <v>114</v>
      </c>
      <c r="I34" s="90"/>
      <c r="J34" s="188"/>
      <c r="K34" s="81">
        <v>0</v>
      </c>
      <c r="L34" s="81">
        <v>0</v>
      </c>
      <c r="M34" s="81">
        <v>0</v>
      </c>
      <c r="N34" s="91">
        <v>3</v>
      </c>
      <c r="O34" s="92">
        <v>0</v>
      </c>
      <c r="P34" s="93">
        <f>N34+O34</f>
        <v>3</v>
      </c>
      <c r="Q34" s="82" t="str">
        <f>IFERROR(P34/M34,"-")</f>
        <v>-</v>
      </c>
      <c r="R34" s="81">
        <v>0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2</v>
      </c>
      <c r="BF34" s="113">
        <f>IF(P34=0,"",IF(BE34=0,"",(BE34/P34)))</f>
        <v>0.66666666666667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1</v>
      </c>
      <c r="BO34" s="120">
        <f>IF(P34=0,"",IF(BN34=0,"",(BN34/P34)))</f>
        <v>0.33333333333333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132</v>
      </c>
      <c r="C35" s="203"/>
      <c r="D35" s="203" t="s">
        <v>133</v>
      </c>
      <c r="E35" s="203" t="s">
        <v>134</v>
      </c>
      <c r="F35" s="203" t="s">
        <v>63</v>
      </c>
      <c r="G35" s="203"/>
      <c r="H35" s="90" t="s">
        <v>114</v>
      </c>
      <c r="I35" s="90"/>
      <c r="J35" s="188"/>
      <c r="K35" s="81">
        <v>0</v>
      </c>
      <c r="L35" s="81">
        <v>0</v>
      </c>
      <c r="M35" s="81">
        <v>0</v>
      </c>
      <c r="N35" s="91">
        <v>3</v>
      </c>
      <c r="O35" s="92">
        <v>0</v>
      </c>
      <c r="P35" s="93">
        <f>N35+O35</f>
        <v>3</v>
      </c>
      <c r="Q35" s="82" t="str">
        <f>IFERROR(P35/M35,"-")</f>
        <v>-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1</v>
      </c>
      <c r="AN35" s="101">
        <f>IF(P35=0,"",IF(AM35=0,"",(AM35/P35)))</f>
        <v>0.33333333333333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2</v>
      </c>
      <c r="BF35" s="113">
        <f>IF(P35=0,"",IF(BE35=0,"",(BE35/P35)))</f>
        <v>0.66666666666667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135</v>
      </c>
      <c r="C36" s="203"/>
      <c r="D36" s="203" t="s">
        <v>111</v>
      </c>
      <c r="E36" s="203" t="s">
        <v>112</v>
      </c>
      <c r="F36" s="203" t="s">
        <v>63</v>
      </c>
      <c r="G36" s="203"/>
      <c r="H36" s="90" t="s">
        <v>114</v>
      </c>
      <c r="I36" s="90"/>
      <c r="J36" s="188"/>
      <c r="K36" s="81">
        <v>0</v>
      </c>
      <c r="L36" s="81">
        <v>0</v>
      </c>
      <c r="M36" s="81">
        <v>0</v>
      </c>
      <c r="N36" s="91">
        <v>0</v>
      </c>
      <c r="O36" s="92">
        <v>0</v>
      </c>
      <c r="P36" s="93">
        <f>N36+O36</f>
        <v>0</v>
      </c>
      <c r="Q36" s="82" t="str">
        <f>IFERROR(P36/M36,"-")</f>
        <v>-</v>
      </c>
      <c r="R36" s="81">
        <v>0</v>
      </c>
      <c r="S36" s="81">
        <v>0</v>
      </c>
      <c r="T36" s="82" t="str">
        <f>IFERROR(S36/(O36+P36),"-")</f>
        <v>-</v>
      </c>
      <c r="U36" s="182"/>
      <c r="V36" s="84">
        <v>0</v>
      </c>
      <c r="W36" s="82" t="str">
        <f>IF(P36=0,"-",V36/P36)</f>
        <v>-</v>
      </c>
      <c r="X36" s="186">
        <v>0</v>
      </c>
      <c r="Y36" s="187" t="str">
        <f>IFERROR(X36/P36,"-")</f>
        <v>-</v>
      </c>
      <c r="Z36" s="187" t="str">
        <f>IFERROR(X36/V36,"-")</f>
        <v>-</v>
      </c>
      <c r="AA36" s="188"/>
      <c r="AB36" s="85"/>
      <c r="AC36" s="79"/>
      <c r="AD36" s="94"/>
      <c r="AE36" s="95" t="str">
        <f>IF(P36=0,"",IF(AD36=0,"",(AD36/P36)))</f>
        <v/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 t="str">
        <f>IF(P36=0,"",IF(AM36=0,"",(AM36/P36)))</f>
        <v/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 t="str">
        <f>IF(P36=0,"",IF(AV36=0,"",(AV36/P36)))</f>
        <v/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 t="str">
        <f>IF(P36=0,"",IF(BE36=0,"",(BE36/P36)))</f>
        <v/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 t="str">
        <f>IF(P36=0,"",IF(BN36=0,"",(BN36/P36)))</f>
        <v/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 t="str">
        <f>IF(P36=0,"",IF(BW36=0,"",(BW36/P36)))</f>
        <v/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 t="str">
        <f>IF(P36=0,"",IF(CF36=0,"",(CF36/P36)))</f>
        <v/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136</v>
      </c>
      <c r="C37" s="203"/>
      <c r="D37" s="203" t="s">
        <v>109</v>
      </c>
      <c r="E37" s="203" t="s">
        <v>109</v>
      </c>
      <c r="F37" s="203" t="s">
        <v>68</v>
      </c>
      <c r="G37" s="203"/>
      <c r="H37" s="90"/>
      <c r="I37" s="90"/>
      <c r="J37" s="188"/>
      <c r="K37" s="81">
        <v>42</v>
      </c>
      <c r="L37" s="81">
        <v>30</v>
      </c>
      <c r="M37" s="81">
        <v>22</v>
      </c>
      <c r="N37" s="91">
        <v>4</v>
      </c>
      <c r="O37" s="92">
        <v>0</v>
      </c>
      <c r="P37" s="93">
        <f>N37+O37</f>
        <v>4</v>
      </c>
      <c r="Q37" s="82">
        <f>IFERROR(P37/M37,"-")</f>
        <v>0.18181818181818</v>
      </c>
      <c r="R37" s="81">
        <v>2</v>
      </c>
      <c r="S37" s="81">
        <v>1</v>
      </c>
      <c r="T37" s="82">
        <f>IFERROR(S37/(O37+P37),"-")</f>
        <v>0.25</v>
      </c>
      <c r="U37" s="182"/>
      <c r="V37" s="84">
        <v>1</v>
      </c>
      <c r="W37" s="82">
        <f>IF(P37=0,"-",V37/P37)</f>
        <v>0.25</v>
      </c>
      <c r="X37" s="186">
        <v>15000</v>
      </c>
      <c r="Y37" s="187">
        <f>IFERROR(X37/P37,"-")</f>
        <v>3750</v>
      </c>
      <c r="Z37" s="187">
        <f>IFERROR(X37/V37,"-")</f>
        <v>15000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2</v>
      </c>
      <c r="BO37" s="120">
        <f>IF(P37=0,"",IF(BN37=0,"",(BN37/P37)))</f>
        <v>0.5</v>
      </c>
      <c r="BP37" s="121">
        <v>1</v>
      </c>
      <c r="BQ37" s="122">
        <f>IFERROR(BP37/BN37,"-")</f>
        <v>0.5</v>
      </c>
      <c r="BR37" s="123">
        <v>15000</v>
      </c>
      <c r="BS37" s="124">
        <f>IFERROR(BR37/BN37,"-")</f>
        <v>7500</v>
      </c>
      <c r="BT37" s="125"/>
      <c r="BU37" s="125"/>
      <c r="BV37" s="125">
        <v>1</v>
      </c>
      <c r="BW37" s="126">
        <v>2</v>
      </c>
      <c r="BX37" s="127">
        <f>IF(P37=0,"",IF(BW37=0,"",(BW37/P37)))</f>
        <v>0.5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15000</v>
      </c>
      <c r="CQ37" s="141">
        <v>15000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0.10769230769231</v>
      </c>
      <c r="B38" s="203" t="s">
        <v>137</v>
      </c>
      <c r="C38" s="203"/>
      <c r="D38" s="203" t="s">
        <v>138</v>
      </c>
      <c r="E38" s="203" t="s">
        <v>139</v>
      </c>
      <c r="F38" s="203" t="s">
        <v>101</v>
      </c>
      <c r="G38" s="203" t="s">
        <v>140</v>
      </c>
      <c r="H38" s="90" t="s">
        <v>141</v>
      </c>
      <c r="I38" s="90" t="s">
        <v>142</v>
      </c>
      <c r="J38" s="188">
        <v>260000</v>
      </c>
      <c r="K38" s="81">
        <v>7</v>
      </c>
      <c r="L38" s="81">
        <v>0</v>
      </c>
      <c r="M38" s="81">
        <v>30</v>
      </c>
      <c r="N38" s="91">
        <v>3</v>
      </c>
      <c r="O38" s="92">
        <v>0</v>
      </c>
      <c r="P38" s="93">
        <f>N38+O38</f>
        <v>3</v>
      </c>
      <c r="Q38" s="82">
        <f>IFERROR(P38/M38,"-")</f>
        <v>0.1</v>
      </c>
      <c r="R38" s="81">
        <v>0</v>
      </c>
      <c r="S38" s="81">
        <v>0</v>
      </c>
      <c r="T38" s="82">
        <f>IFERROR(S38/(O38+P38),"-")</f>
        <v>0</v>
      </c>
      <c r="U38" s="182">
        <f>IFERROR(J38/SUM(P38:P42),"-")</f>
        <v>21666.666666667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SUM(X38:X42)-SUM(J38:J42)</f>
        <v>-232000</v>
      </c>
      <c r="AB38" s="85">
        <f>SUM(X38:X42)/SUM(J38:J42)</f>
        <v>0.10769230769231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2</v>
      </c>
      <c r="BO38" s="120">
        <f>IF(P38=0,"",IF(BN38=0,"",(BN38/P38)))</f>
        <v>0.66666666666667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1</v>
      </c>
      <c r="BX38" s="127">
        <f>IF(P38=0,"",IF(BW38=0,"",(BW38/P38)))</f>
        <v>0.33333333333333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143</v>
      </c>
      <c r="C39" s="203"/>
      <c r="D39" s="203" t="s">
        <v>144</v>
      </c>
      <c r="E39" s="203" t="s">
        <v>88</v>
      </c>
      <c r="F39" s="203" t="s">
        <v>63</v>
      </c>
      <c r="G39" s="203"/>
      <c r="H39" s="90" t="s">
        <v>141</v>
      </c>
      <c r="I39" s="90"/>
      <c r="J39" s="188"/>
      <c r="K39" s="81">
        <v>0</v>
      </c>
      <c r="L39" s="81">
        <v>0</v>
      </c>
      <c r="M39" s="81">
        <v>0</v>
      </c>
      <c r="N39" s="91">
        <v>1</v>
      </c>
      <c r="O39" s="92">
        <v>0</v>
      </c>
      <c r="P39" s="93">
        <f>N39+O39</f>
        <v>1</v>
      </c>
      <c r="Q39" s="82" t="str">
        <f>IFERROR(P39/M39,"-")</f>
        <v>-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>
        <v>1</v>
      </c>
      <c r="BX39" s="127">
        <f>IF(P39=0,"",IF(BW39=0,"",(BW39/P39)))</f>
        <v>1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145</v>
      </c>
      <c r="C40" s="203"/>
      <c r="D40" s="203" t="s">
        <v>146</v>
      </c>
      <c r="E40" s="203" t="s">
        <v>147</v>
      </c>
      <c r="F40" s="203" t="s">
        <v>63</v>
      </c>
      <c r="G40" s="203"/>
      <c r="H40" s="90" t="s">
        <v>141</v>
      </c>
      <c r="I40" s="90"/>
      <c r="J40" s="188"/>
      <c r="K40" s="81">
        <v>0</v>
      </c>
      <c r="L40" s="81">
        <v>0</v>
      </c>
      <c r="M40" s="81">
        <v>0</v>
      </c>
      <c r="N40" s="91">
        <v>2</v>
      </c>
      <c r="O40" s="92">
        <v>0</v>
      </c>
      <c r="P40" s="93">
        <f>N40+O40</f>
        <v>2</v>
      </c>
      <c r="Q40" s="82" t="str">
        <f>IFERROR(P40/M40,"-")</f>
        <v>-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2</v>
      </c>
      <c r="BO40" s="120">
        <f>IF(P40=0,"",IF(BN40=0,"",(BN40/P40)))</f>
        <v>1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148</v>
      </c>
      <c r="C41" s="203"/>
      <c r="D41" s="203" t="s">
        <v>149</v>
      </c>
      <c r="E41" s="203" t="s">
        <v>131</v>
      </c>
      <c r="F41" s="203" t="s">
        <v>63</v>
      </c>
      <c r="G41" s="203"/>
      <c r="H41" s="90" t="s">
        <v>141</v>
      </c>
      <c r="I41" s="90"/>
      <c r="J41" s="188"/>
      <c r="K41" s="81">
        <v>0</v>
      </c>
      <c r="L41" s="81">
        <v>0</v>
      </c>
      <c r="M41" s="81">
        <v>0</v>
      </c>
      <c r="N41" s="91">
        <v>3</v>
      </c>
      <c r="O41" s="92">
        <v>0</v>
      </c>
      <c r="P41" s="93">
        <f>N41+O41</f>
        <v>3</v>
      </c>
      <c r="Q41" s="82" t="str">
        <f>IFERROR(P41/M41,"-")</f>
        <v>-</v>
      </c>
      <c r="R41" s="81">
        <v>0</v>
      </c>
      <c r="S41" s="81">
        <v>0</v>
      </c>
      <c r="T41" s="82">
        <f>IFERROR(S41/(O41+P41),"-")</f>
        <v>0</v>
      </c>
      <c r="U41" s="182"/>
      <c r="V41" s="84">
        <v>1</v>
      </c>
      <c r="W41" s="82">
        <f>IF(P41=0,"-",V41/P41)</f>
        <v>0.33333333333333</v>
      </c>
      <c r="X41" s="186">
        <v>12000</v>
      </c>
      <c r="Y41" s="187">
        <f>IFERROR(X41/P41,"-")</f>
        <v>4000</v>
      </c>
      <c r="Z41" s="187">
        <f>IFERROR(X41/V41,"-")</f>
        <v>12000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0.33333333333333</v>
      </c>
      <c r="BP41" s="121">
        <v>1</v>
      </c>
      <c r="BQ41" s="122">
        <f>IFERROR(BP41/BN41,"-")</f>
        <v>1</v>
      </c>
      <c r="BR41" s="123">
        <v>15000</v>
      </c>
      <c r="BS41" s="124">
        <f>IFERROR(BR41/BN41,"-")</f>
        <v>15000</v>
      </c>
      <c r="BT41" s="125"/>
      <c r="BU41" s="125"/>
      <c r="BV41" s="125">
        <v>1</v>
      </c>
      <c r="BW41" s="126">
        <v>2</v>
      </c>
      <c r="BX41" s="127">
        <f>IF(P41=0,"",IF(BW41=0,"",(BW41/P41)))</f>
        <v>0.66666666666667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12000</v>
      </c>
      <c r="CQ41" s="141">
        <v>15000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150</v>
      </c>
      <c r="C42" s="203"/>
      <c r="D42" s="203" t="s">
        <v>109</v>
      </c>
      <c r="E42" s="203" t="s">
        <v>109</v>
      </c>
      <c r="F42" s="203" t="s">
        <v>68</v>
      </c>
      <c r="G42" s="203"/>
      <c r="H42" s="90"/>
      <c r="I42" s="90"/>
      <c r="J42" s="188"/>
      <c r="K42" s="81">
        <v>77</v>
      </c>
      <c r="L42" s="81">
        <v>32</v>
      </c>
      <c r="M42" s="81">
        <v>15</v>
      </c>
      <c r="N42" s="91">
        <v>3</v>
      </c>
      <c r="O42" s="92">
        <v>0</v>
      </c>
      <c r="P42" s="93">
        <f>N42+O42</f>
        <v>3</v>
      </c>
      <c r="Q42" s="82">
        <f>IFERROR(P42/M42,"-")</f>
        <v>0.2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16000</v>
      </c>
      <c r="Y42" s="187">
        <f>IFERROR(X42/P42,"-")</f>
        <v>5333.3333333333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2</v>
      </c>
      <c r="BX42" s="127">
        <f>IF(P42=0,"",IF(BW42=0,"",(BW42/P42)))</f>
        <v>0.66666666666667</v>
      </c>
      <c r="BY42" s="128">
        <v>1</v>
      </c>
      <c r="BZ42" s="129">
        <f>IFERROR(BY42/BW42,"-")</f>
        <v>0.5</v>
      </c>
      <c r="CA42" s="130">
        <v>16000</v>
      </c>
      <c r="CB42" s="131">
        <f>IFERROR(CA42/BW42,"-")</f>
        <v>8000</v>
      </c>
      <c r="CC42" s="132"/>
      <c r="CD42" s="132"/>
      <c r="CE42" s="132">
        <v>1</v>
      </c>
      <c r="CF42" s="133">
        <v>1</v>
      </c>
      <c r="CG42" s="134">
        <f>IF(P42=0,"",IF(CF42=0,"",(CF42/P42)))</f>
        <v>0.33333333333333</v>
      </c>
      <c r="CH42" s="135"/>
      <c r="CI42" s="136">
        <f>IFERROR(CH42/CF42,"-")</f>
        <v>0</v>
      </c>
      <c r="CJ42" s="137"/>
      <c r="CK42" s="138">
        <f>IFERROR(CJ42/CF42,"-")</f>
        <v>0</v>
      </c>
      <c r="CL42" s="139"/>
      <c r="CM42" s="139"/>
      <c r="CN42" s="139"/>
      <c r="CO42" s="140">
        <v>0</v>
      </c>
      <c r="CP42" s="141">
        <v>16000</v>
      </c>
      <c r="CQ42" s="141">
        <v>16000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1.4780769230769</v>
      </c>
      <c r="B43" s="203" t="s">
        <v>151</v>
      </c>
      <c r="C43" s="203"/>
      <c r="D43" s="203" t="s">
        <v>152</v>
      </c>
      <c r="E43" s="203" t="s">
        <v>153</v>
      </c>
      <c r="F43" s="203" t="s">
        <v>63</v>
      </c>
      <c r="G43" s="203" t="s">
        <v>154</v>
      </c>
      <c r="H43" s="90" t="s">
        <v>141</v>
      </c>
      <c r="I43" s="90" t="s">
        <v>155</v>
      </c>
      <c r="J43" s="188">
        <v>260000</v>
      </c>
      <c r="K43" s="81">
        <v>0</v>
      </c>
      <c r="L43" s="81">
        <v>0</v>
      </c>
      <c r="M43" s="81">
        <v>0</v>
      </c>
      <c r="N43" s="91">
        <v>2</v>
      </c>
      <c r="O43" s="92">
        <v>1</v>
      </c>
      <c r="P43" s="93">
        <f>N43+O43</f>
        <v>3</v>
      </c>
      <c r="Q43" s="82" t="str">
        <f>IFERROR(P43/M43,"-")</f>
        <v>-</v>
      </c>
      <c r="R43" s="81">
        <v>0</v>
      </c>
      <c r="S43" s="81">
        <v>0</v>
      </c>
      <c r="T43" s="82">
        <f>IFERROR(S43/(O43+P43),"-")</f>
        <v>0</v>
      </c>
      <c r="U43" s="182">
        <f>IFERROR(J43/SUM(P43:P46),"-")</f>
        <v>16250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SUM(X43:X46)-SUM(J43:J46)</f>
        <v>124300</v>
      </c>
      <c r="AB43" s="85">
        <f>SUM(X43:X46)/SUM(J43:J46)</f>
        <v>1.4780769230769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3</v>
      </c>
      <c r="BX43" s="127">
        <f>IF(P43=0,"",IF(BW43=0,"",(BW43/P43)))</f>
        <v>1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156</v>
      </c>
      <c r="C44" s="203"/>
      <c r="D44" s="203" t="s">
        <v>157</v>
      </c>
      <c r="E44" s="203" t="s">
        <v>158</v>
      </c>
      <c r="F44" s="203" t="s">
        <v>63</v>
      </c>
      <c r="G44" s="203"/>
      <c r="H44" s="90" t="s">
        <v>141</v>
      </c>
      <c r="I44" s="90" t="s">
        <v>159</v>
      </c>
      <c r="J44" s="188"/>
      <c r="K44" s="81">
        <v>0</v>
      </c>
      <c r="L44" s="81">
        <v>0</v>
      </c>
      <c r="M44" s="81">
        <v>0</v>
      </c>
      <c r="N44" s="91">
        <v>0</v>
      </c>
      <c r="O44" s="92">
        <v>0</v>
      </c>
      <c r="P44" s="93">
        <f>N44+O44</f>
        <v>0</v>
      </c>
      <c r="Q44" s="82" t="str">
        <f>IFERROR(P44/M44,"-")</f>
        <v>-</v>
      </c>
      <c r="R44" s="81">
        <v>0</v>
      </c>
      <c r="S44" s="81">
        <v>0</v>
      </c>
      <c r="T44" s="82" t="str">
        <f>IFERROR(S44/(O44+P44),"-")</f>
        <v>-</v>
      </c>
      <c r="U44" s="182"/>
      <c r="V44" s="84">
        <v>0</v>
      </c>
      <c r="W44" s="82" t="str">
        <f>IF(P44=0,"-",V44/P44)</f>
        <v>-</v>
      </c>
      <c r="X44" s="186">
        <v>0</v>
      </c>
      <c r="Y44" s="187" t="str">
        <f>IFERROR(X44/P44,"-")</f>
        <v>-</v>
      </c>
      <c r="Z44" s="187" t="str">
        <f>IFERROR(X44/V44,"-")</f>
        <v>-</v>
      </c>
      <c r="AA44" s="188"/>
      <c r="AB44" s="85"/>
      <c r="AC44" s="79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160</v>
      </c>
      <c r="C45" s="203"/>
      <c r="D45" s="203" t="s">
        <v>138</v>
      </c>
      <c r="E45" s="203" t="s">
        <v>139</v>
      </c>
      <c r="F45" s="203" t="s">
        <v>101</v>
      </c>
      <c r="G45" s="203"/>
      <c r="H45" s="90" t="s">
        <v>141</v>
      </c>
      <c r="I45" s="90" t="s">
        <v>161</v>
      </c>
      <c r="J45" s="188"/>
      <c r="K45" s="81">
        <v>23</v>
      </c>
      <c r="L45" s="81">
        <v>0</v>
      </c>
      <c r="M45" s="81">
        <v>85</v>
      </c>
      <c r="N45" s="91">
        <v>7</v>
      </c>
      <c r="O45" s="92">
        <v>0</v>
      </c>
      <c r="P45" s="93">
        <f>N45+O45</f>
        <v>7</v>
      </c>
      <c r="Q45" s="82">
        <f>IFERROR(P45/M45,"-")</f>
        <v>0.082352941176471</v>
      </c>
      <c r="R45" s="81">
        <v>0</v>
      </c>
      <c r="S45" s="81">
        <v>3</v>
      </c>
      <c r="T45" s="82">
        <f>IFERROR(S45/(O45+P45),"-")</f>
        <v>0.42857142857143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0.14285714285714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1</v>
      </c>
      <c r="BO45" s="120">
        <f>IF(P45=0,"",IF(BN45=0,"",(BN45/P45)))</f>
        <v>0.14285714285714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4</v>
      </c>
      <c r="BX45" s="127">
        <f>IF(P45=0,"",IF(BW45=0,"",(BW45/P45)))</f>
        <v>0.57142857142857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>
        <v>1</v>
      </c>
      <c r="CG45" s="134">
        <f>IF(P45=0,"",IF(CF45=0,"",(CF45/P45)))</f>
        <v>0.14285714285714</v>
      </c>
      <c r="CH45" s="135"/>
      <c r="CI45" s="136">
        <f>IFERROR(CH45/CF45,"-")</f>
        <v>0</v>
      </c>
      <c r="CJ45" s="137"/>
      <c r="CK45" s="138">
        <f>IFERROR(CJ45/CF45,"-")</f>
        <v>0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162</v>
      </c>
      <c r="C46" s="203"/>
      <c r="D46" s="203" t="s">
        <v>109</v>
      </c>
      <c r="E46" s="203" t="s">
        <v>109</v>
      </c>
      <c r="F46" s="203" t="s">
        <v>68</v>
      </c>
      <c r="G46" s="203"/>
      <c r="H46" s="90"/>
      <c r="I46" s="90"/>
      <c r="J46" s="188"/>
      <c r="K46" s="81">
        <v>59</v>
      </c>
      <c r="L46" s="81">
        <v>37</v>
      </c>
      <c r="M46" s="81">
        <v>26</v>
      </c>
      <c r="N46" s="91">
        <v>6</v>
      </c>
      <c r="O46" s="92">
        <v>0</v>
      </c>
      <c r="P46" s="93">
        <f>N46+O46</f>
        <v>6</v>
      </c>
      <c r="Q46" s="82">
        <f>IFERROR(P46/M46,"-")</f>
        <v>0.23076923076923</v>
      </c>
      <c r="R46" s="81">
        <v>3</v>
      </c>
      <c r="S46" s="81">
        <v>0</v>
      </c>
      <c r="T46" s="82">
        <f>IFERROR(S46/(O46+P46),"-")</f>
        <v>0</v>
      </c>
      <c r="U46" s="182"/>
      <c r="V46" s="84">
        <v>2</v>
      </c>
      <c r="W46" s="82">
        <f>IF(P46=0,"-",V46/P46)</f>
        <v>0.33333333333333</v>
      </c>
      <c r="X46" s="186">
        <v>384300</v>
      </c>
      <c r="Y46" s="187">
        <f>IFERROR(X46/P46,"-")</f>
        <v>64050</v>
      </c>
      <c r="Z46" s="187">
        <f>IFERROR(X46/V46,"-")</f>
        <v>192150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1</v>
      </c>
      <c r="BO46" s="120">
        <f>IF(P46=0,"",IF(BN46=0,"",(BN46/P46)))</f>
        <v>0.16666666666667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3</v>
      </c>
      <c r="BX46" s="127">
        <f>IF(P46=0,"",IF(BW46=0,"",(BW46/P46)))</f>
        <v>0.5</v>
      </c>
      <c r="BY46" s="128">
        <v>2</v>
      </c>
      <c r="BZ46" s="129">
        <f>IFERROR(BY46/BW46,"-")</f>
        <v>0.66666666666667</v>
      </c>
      <c r="CA46" s="130">
        <v>282000</v>
      </c>
      <c r="CB46" s="131">
        <f>IFERROR(CA46/BW46,"-")</f>
        <v>94000</v>
      </c>
      <c r="CC46" s="132"/>
      <c r="CD46" s="132"/>
      <c r="CE46" s="132">
        <v>2</v>
      </c>
      <c r="CF46" s="133">
        <v>2</v>
      </c>
      <c r="CG46" s="134">
        <f>IF(P46=0,"",IF(CF46=0,"",(CF46/P46)))</f>
        <v>0.33333333333333</v>
      </c>
      <c r="CH46" s="135">
        <v>2</v>
      </c>
      <c r="CI46" s="136">
        <f>IFERROR(CH46/CF46,"-")</f>
        <v>1</v>
      </c>
      <c r="CJ46" s="137">
        <v>433300</v>
      </c>
      <c r="CK46" s="138">
        <f>IFERROR(CJ46/CF46,"-")</f>
        <v>216650</v>
      </c>
      <c r="CL46" s="139"/>
      <c r="CM46" s="139"/>
      <c r="CN46" s="139">
        <v>2</v>
      </c>
      <c r="CO46" s="140">
        <v>2</v>
      </c>
      <c r="CP46" s="141">
        <v>384300</v>
      </c>
      <c r="CQ46" s="141">
        <v>415000</v>
      </c>
      <c r="CR46" s="141"/>
      <c r="CS46" s="142" t="str">
        <f>IF(AND(CQ46=0,CR46=0),"",IF(AND(CQ46&lt;=100000,CR46&lt;=100000),"",IF(CQ46/CP46&gt;0.7,"男高",IF(CR46/CP46&gt;0.7,"女高",""))))</f>
        <v>男高</v>
      </c>
    </row>
    <row r="47" spans="1:98">
      <c r="A47" s="80">
        <f>AB47</f>
        <v>1.05</v>
      </c>
      <c r="B47" s="203" t="s">
        <v>163</v>
      </c>
      <c r="C47" s="203"/>
      <c r="D47" s="203" t="s">
        <v>157</v>
      </c>
      <c r="E47" s="203" t="s">
        <v>158</v>
      </c>
      <c r="F47" s="203" t="s">
        <v>63</v>
      </c>
      <c r="G47" s="203" t="s">
        <v>164</v>
      </c>
      <c r="H47" s="90" t="s">
        <v>114</v>
      </c>
      <c r="I47" s="90" t="s">
        <v>155</v>
      </c>
      <c r="J47" s="188">
        <v>200000</v>
      </c>
      <c r="K47" s="81">
        <v>0</v>
      </c>
      <c r="L47" s="81">
        <v>0</v>
      </c>
      <c r="M47" s="81">
        <v>0</v>
      </c>
      <c r="N47" s="91">
        <v>1</v>
      </c>
      <c r="O47" s="92">
        <v>0</v>
      </c>
      <c r="P47" s="93">
        <f>N47+O47</f>
        <v>1</v>
      </c>
      <c r="Q47" s="82" t="str">
        <f>IFERROR(P47/M47,"-")</f>
        <v>-</v>
      </c>
      <c r="R47" s="81">
        <v>0</v>
      </c>
      <c r="S47" s="81">
        <v>1</v>
      </c>
      <c r="T47" s="82">
        <f>IFERROR(S47/(O47+P47),"-")</f>
        <v>1</v>
      </c>
      <c r="U47" s="182">
        <f>IFERROR(J47/SUM(P47:P50),"-")</f>
        <v>50000</v>
      </c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>
        <f>SUM(X47:X50)-SUM(J47:J50)</f>
        <v>10000</v>
      </c>
      <c r="AB47" s="85">
        <f>SUM(X47:X50)/SUM(J47:J50)</f>
        <v>1.05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1</v>
      </c>
      <c r="BO47" s="120">
        <f>IF(P47=0,"",IF(BN47=0,"",(BN47/P47)))</f>
        <v>1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165</v>
      </c>
      <c r="C48" s="203"/>
      <c r="D48" s="203" t="s">
        <v>166</v>
      </c>
      <c r="E48" s="203" t="s">
        <v>100</v>
      </c>
      <c r="F48" s="203" t="s">
        <v>101</v>
      </c>
      <c r="G48" s="203"/>
      <c r="H48" s="90" t="s">
        <v>114</v>
      </c>
      <c r="I48" s="90" t="s">
        <v>159</v>
      </c>
      <c r="J48" s="188"/>
      <c r="K48" s="81">
        <v>5</v>
      </c>
      <c r="L48" s="81">
        <v>0</v>
      </c>
      <c r="M48" s="81">
        <v>11</v>
      </c>
      <c r="N48" s="91">
        <v>1</v>
      </c>
      <c r="O48" s="92">
        <v>0</v>
      </c>
      <c r="P48" s="93">
        <f>N48+O48</f>
        <v>1</v>
      </c>
      <c r="Q48" s="82">
        <f>IFERROR(P48/M48,"-")</f>
        <v>0.090909090909091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1</v>
      </c>
      <c r="BO48" s="120">
        <f>IF(P48=0,"",IF(BN48=0,"",(BN48/P48)))</f>
        <v>1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167</v>
      </c>
      <c r="C49" s="203"/>
      <c r="D49" s="203" t="s">
        <v>122</v>
      </c>
      <c r="E49" s="203" t="s">
        <v>123</v>
      </c>
      <c r="F49" s="203" t="s">
        <v>63</v>
      </c>
      <c r="G49" s="203"/>
      <c r="H49" s="90" t="s">
        <v>114</v>
      </c>
      <c r="I49" s="90" t="s">
        <v>161</v>
      </c>
      <c r="J49" s="188"/>
      <c r="K49" s="81">
        <v>0</v>
      </c>
      <c r="L49" s="81">
        <v>0</v>
      </c>
      <c r="M49" s="81">
        <v>0</v>
      </c>
      <c r="N49" s="91">
        <v>0</v>
      </c>
      <c r="O49" s="92">
        <v>0</v>
      </c>
      <c r="P49" s="93">
        <f>N49+O49</f>
        <v>0</v>
      </c>
      <c r="Q49" s="82" t="str">
        <f>IFERROR(P49/M49,"-")</f>
        <v>-</v>
      </c>
      <c r="R49" s="81">
        <v>0</v>
      </c>
      <c r="S49" s="81">
        <v>0</v>
      </c>
      <c r="T49" s="82" t="str">
        <f>IFERROR(S49/(O49+P49),"-")</f>
        <v>-</v>
      </c>
      <c r="U49" s="182"/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/>
      <c r="AB49" s="85"/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168</v>
      </c>
      <c r="C50" s="203"/>
      <c r="D50" s="203" t="s">
        <v>109</v>
      </c>
      <c r="E50" s="203" t="s">
        <v>109</v>
      </c>
      <c r="F50" s="203" t="s">
        <v>68</v>
      </c>
      <c r="G50" s="203"/>
      <c r="H50" s="90"/>
      <c r="I50" s="90"/>
      <c r="J50" s="188"/>
      <c r="K50" s="81">
        <v>45</v>
      </c>
      <c r="L50" s="81">
        <v>28</v>
      </c>
      <c r="M50" s="81">
        <v>3</v>
      </c>
      <c r="N50" s="91">
        <v>2</v>
      </c>
      <c r="O50" s="92">
        <v>0</v>
      </c>
      <c r="P50" s="93">
        <f>N50+O50</f>
        <v>2</v>
      </c>
      <c r="Q50" s="82">
        <f>IFERROR(P50/M50,"-")</f>
        <v>0.66666666666667</v>
      </c>
      <c r="R50" s="81">
        <v>1</v>
      </c>
      <c r="S50" s="81">
        <v>0</v>
      </c>
      <c r="T50" s="82">
        <f>IFERROR(S50/(O50+P50),"-")</f>
        <v>0</v>
      </c>
      <c r="U50" s="182"/>
      <c r="V50" s="84">
        <v>1</v>
      </c>
      <c r="W50" s="82">
        <f>IF(P50=0,"-",V50/P50)</f>
        <v>0.5</v>
      </c>
      <c r="X50" s="186">
        <v>210000</v>
      </c>
      <c r="Y50" s="187">
        <f>IFERROR(X50/P50,"-")</f>
        <v>105000</v>
      </c>
      <c r="Z50" s="187">
        <f>IFERROR(X50/V50,"-")</f>
        <v>210000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0.5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1</v>
      </c>
      <c r="BX50" s="127">
        <f>IF(P50=0,"",IF(BW50=0,"",(BW50/P50)))</f>
        <v>0.5</v>
      </c>
      <c r="BY50" s="128">
        <v>1</v>
      </c>
      <c r="BZ50" s="129">
        <f>IFERROR(BY50/BW50,"-")</f>
        <v>1</v>
      </c>
      <c r="CA50" s="130">
        <v>210000</v>
      </c>
      <c r="CB50" s="131">
        <f>IFERROR(CA50/BW50,"-")</f>
        <v>210000</v>
      </c>
      <c r="CC50" s="132"/>
      <c r="CD50" s="132"/>
      <c r="CE50" s="132">
        <v>1</v>
      </c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210000</v>
      </c>
      <c r="CQ50" s="141">
        <v>210000</v>
      </c>
      <c r="CR50" s="141"/>
      <c r="CS50" s="142" t="str">
        <f>IF(AND(CQ50=0,CR50=0),"",IF(AND(CQ50&lt;=100000,CR50&lt;=100000),"",IF(CQ50/CP50&gt;0.7,"男高",IF(CR50/CP50&gt;0.7,"女高",""))))</f>
        <v>男高</v>
      </c>
    </row>
    <row r="51" spans="1:98">
      <c r="A51" s="80">
        <f>AB51</f>
        <v>0.016666666666667</v>
      </c>
      <c r="B51" s="203" t="s">
        <v>169</v>
      </c>
      <c r="C51" s="203"/>
      <c r="D51" s="203" t="s">
        <v>170</v>
      </c>
      <c r="E51" s="203" t="s">
        <v>171</v>
      </c>
      <c r="F51" s="203" t="s">
        <v>63</v>
      </c>
      <c r="G51" s="203" t="s">
        <v>172</v>
      </c>
      <c r="H51" s="90" t="s">
        <v>173</v>
      </c>
      <c r="I51" s="90" t="s">
        <v>174</v>
      </c>
      <c r="J51" s="188">
        <v>300000</v>
      </c>
      <c r="K51" s="81">
        <v>0</v>
      </c>
      <c r="L51" s="81">
        <v>0</v>
      </c>
      <c r="M51" s="81">
        <v>0</v>
      </c>
      <c r="N51" s="91">
        <v>3</v>
      </c>
      <c r="O51" s="92">
        <v>0</v>
      </c>
      <c r="P51" s="93">
        <f>N51+O51</f>
        <v>3</v>
      </c>
      <c r="Q51" s="82" t="str">
        <f>IFERROR(P51/M51,"-")</f>
        <v>-</v>
      </c>
      <c r="R51" s="81">
        <v>0</v>
      </c>
      <c r="S51" s="81">
        <v>1</v>
      </c>
      <c r="T51" s="82">
        <f>IFERROR(S51/(O51+P51),"-")</f>
        <v>0.33333333333333</v>
      </c>
      <c r="U51" s="182">
        <f>IFERROR(J51/SUM(P51:P62),"-")</f>
        <v>30000</v>
      </c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>
        <f>SUM(X51:X62)-SUM(J51:J62)</f>
        <v>-295000</v>
      </c>
      <c r="AB51" s="85">
        <f>SUM(X51:X62)/SUM(J51:J62)</f>
        <v>0.016666666666667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>
        <v>1</v>
      </c>
      <c r="AW51" s="107">
        <f>IF(P51=0,"",IF(AV51=0,"",(AV51/P51)))</f>
        <v>0.33333333333333</v>
      </c>
      <c r="AX51" s="106"/>
      <c r="AY51" s="108">
        <f>IFERROR(AX51/AV51,"-")</f>
        <v>0</v>
      </c>
      <c r="AZ51" s="109"/>
      <c r="BA51" s="110">
        <f>IFERROR(AZ51/AV51,"-")</f>
        <v>0</v>
      </c>
      <c r="BB51" s="111"/>
      <c r="BC51" s="111"/>
      <c r="BD51" s="111"/>
      <c r="BE51" s="112">
        <v>1</v>
      </c>
      <c r="BF51" s="113">
        <f>IF(P51=0,"",IF(BE51=0,"",(BE51/P51)))</f>
        <v>0.33333333333333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1</v>
      </c>
      <c r="BO51" s="120">
        <f>IF(P51=0,"",IF(BN51=0,"",(BN51/P51)))</f>
        <v>0.33333333333333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175</v>
      </c>
      <c r="C52" s="203"/>
      <c r="D52" s="203" t="s">
        <v>122</v>
      </c>
      <c r="E52" s="203" t="s">
        <v>123</v>
      </c>
      <c r="F52" s="203" t="s">
        <v>63</v>
      </c>
      <c r="G52" s="203"/>
      <c r="H52" s="90" t="s">
        <v>173</v>
      </c>
      <c r="I52" s="90" t="s">
        <v>176</v>
      </c>
      <c r="J52" s="188"/>
      <c r="K52" s="81">
        <v>0</v>
      </c>
      <c r="L52" s="81">
        <v>0</v>
      </c>
      <c r="M52" s="81">
        <v>0</v>
      </c>
      <c r="N52" s="91">
        <v>1</v>
      </c>
      <c r="O52" s="92">
        <v>0</v>
      </c>
      <c r="P52" s="93">
        <f>N52+O52</f>
        <v>1</v>
      </c>
      <c r="Q52" s="82" t="str">
        <f>IFERROR(P52/M52,"-")</f>
        <v>-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1</v>
      </c>
      <c r="W52" s="82">
        <f>IF(P52=0,"-",V52/P52)</f>
        <v>1</v>
      </c>
      <c r="X52" s="186">
        <v>0</v>
      </c>
      <c r="Y52" s="187">
        <f>IFERROR(X52/P52,"-")</f>
        <v>0</v>
      </c>
      <c r="Z52" s="187">
        <f>IFERROR(X52/V52,"-")</f>
        <v>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1</v>
      </c>
      <c r="BX52" s="127">
        <f>IF(P52=0,"",IF(BW52=0,"",(BW52/P52)))</f>
        <v>1</v>
      </c>
      <c r="BY52" s="128">
        <v>1</v>
      </c>
      <c r="BZ52" s="129">
        <f>IFERROR(BY52/BW52,"-")</f>
        <v>1</v>
      </c>
      <c r="CA52" s="130">
        <v>13000</v>
      </c>
      <c r="CB52" s="131">
        <f>IFERROR(CA52/BW52,"-")</f>
        <v>13000</v>
      </c>
      <c r="CC52" s="132"/>
      <c r="CD52" s="132"/>
      <c r="CE52" s="132">
        <v>1</v>
      </c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0</v>
      </c>
      <c r="CQ52" s="141">
        <v>13000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177</v>
      </c>
      <c r="C53" s="203"/>
      <c r="D53" s="203" t="s">
        <v>109</v>
      </c>
      <c r="E53" s="203" t="s">
        <v>109</v>
      </c>
      <c r="F53" s="203" t="s">
        <v>68</v>
      </c>
      <c r="G53" s="203"/>
      <c r="H53" s="90"/>
      <c r="I53" s="90"/>
      <c r="J53" s="188"/>
      <c r="K53" s="81">
        <v>14</v>
      </c>
      <c r="L53" s="81">
        <v>8</v>
      </c>
      <c r="M53" s="81">
        <v>4</v>
      </c>
      <c r="N53" s="91">
        <v>2</v>
      </c>
      <c r="O53" s="92">
        <v>0</v>
      </c>
      <c r="P53" s="93">
        <f>N53+O53</f>
        <v>2</v>
      </c>
      <c r="Q53" s="82">
        <f>IFERROR(P53/M53,"-")</f>
        <v>0.5</v>
      </c>
      <c r="R53" s="81">
        <v>0</v>
      </c>
      <c r="S53" s="81">
        <v>0</v>
      </c>
      <c r="T53" s="82">
        <f>IFERROR(S53/(O53+P53),"-")</f>
        <v>0</v>
      </c>
      <c r="U53" s="182"/>
      <c r="V53" s="84">
        <v>1</v>
      </c>
      <c r="W53" s="82">
        <f>IF(P53=0,"-",V53/P53)</f>
        <v>0.5</v>
      </c>
      <c r="X53" s="186">
        <v>5000</v>
      </c>
      <c r="Y53" s="187">
        <f>IFERROR(X53/P53,"-")</f>
        <v>2500</v>
      </c>
      <c r="Z53" s="187">
        <f>IFERROR(X53/V53,"-")</f>
        <v>5000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1</v>
      </c>
      <c r="BO53" s="120">
        <f>IF(P53=0,"",IF(BN53=0,"",(BN53/P53)))</f>
        <v>0.5</v>
      </c>
      <c r="BP53" s="121">
        <v>1</v>
      </c>
      <c r="BQ53" s="122">
        <f>IFERROR(BP53/BN53,"-")</f>
        <v>1</v>
      </c>
      <c r="BR53" s="123">
        <v>5000</v>
      </c>
      <c r="BS53" s="124">
        <f>IFERROR(BR53/BN53,"-")</f>
        <v>5000</v>
      </c>
      <c r="BT53" s="125">
        <v>1</v>
      </c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5000</v>
      </c>
      <c r="CQ53" s="141">
        <v>5000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178</v>
      </c>
      <c r="C54" s="203"/>
      <c r="D54" s="203" t="s">
        <v>93</v>
      </c>
      <c r="E54" s="203" t="s">
        <v>94</v>
      </c>
      <c r="F54" s="203" t="s">
        <v>63</v>
      </c>
      <c r="G54" s="203" t="s">
        <v>179</v>
      </c>
      <c r="H54" s="90" t="s">
        <v>173</v>
      </c>
      <c r="I54" s="90" t="s">
        <v>174</v>
      </c>
      <c r="J54" s="188"/>
      <c r="K54" s="81">
        <v>0</v>
      </c>
      <c r="L54" s="81">
        <v>0</v>
      </c>
      <c r="M54" s="81">
        <v>0</v>
      </c>
      <c r="N54" s="91">
        <v>0</v>
      </c>
      <c r="O54" s="92">
        <v>0</v>
      </c>
      <c r="P54" s="93">
        <f>N54+O54</f>
        <v>0</v>
      </c>
      <c r="Q54" s="82" t="str">
        <f>IFERROR(P54/M54,"-")</f>
        <v>-</v>
      </c>
      <c r="R54" s="81">
        <v>0</v>
      </c>
      <c r="S54" s="81">
        <v>0</v>
      </c>
      <c r="T54" s="82" t="str">
        <f>IFERROR(S54/(O54+P54),"-")</f>
        <v>-</v>
      </c>
      <c r="U54" s="182"/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/>
      <c r="AB54" s="85"/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180</v>
      </c>
      <c r="C55" s="203"/>
      <c r="D55" s="203" t="s">
        <v>181</v>
      </c>
      <c r="E55" s="203" t="s">
        <v>182</v>
      </c>
      <c r="F55" s="203" t="s">
        <v>63</v>
      </c>
      <c r="G55" s="203"/>
      <c r="H55" s="90" t="s">
        <v>173</v>
      </c>
      <c r="I55" s="90" t="s">
        <v>176</v>
      </c>
      <c r="J55" s="188"/>
      <c r="K55" s="81">
        <v>0</v>
      </c>
      <c r="L55" s="81">
        <v>0</v>
      </c>
      <c r="M55" s="81">
        <v>0</v>
      </c>
      <c r="N55" s="91">
        <v>2</v>
      </c>
      <c r="O55" s="92">
        <v>0</v>
      </c>
      <c r="P55" s="93">
        <f>N55+O55</f>
        <v>2</v>
      </c>
      <c r="Q55" s="82" t="str">
        <f>IFERROR(P55/M55,"-")</f>
        <v>-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1</v>
      </c>
      <c r="BX55" s="127">
        <f>IF(P55=0,"",IF(BW55=0,"",(BW55/P55)))</f>
        <v>0.5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>
        <v>1</v>
      </c>
      <c r="CG55" s="134">
        <f>IF(P55=0,"",IF(CF55=0,"",(CF55/P55)))</f>
        <v>0.5</v>
      </c>
      <c r="CH55" s="135"/>
      <c r="CI55" s="136">
        <f>IFERROR(CH55/CF55,"-")</f>
        <v>0</v>
      </c>
      <c r="CJ55" s="137"/>
      <c r="CK55" s="138">
        <f>IFERROR(CJ55/CF55,"-")</f>
        <v>0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183</v>
      </c>
      <c r="C56" s="203"/>
      <c r="D56" s="203" t="s">
        <v>109</v>
      </c>
      <c r="E56" s="203" t="s">
        <v>109</v>
      </c>
      <c r="F56" s="203" t="s">
        <v>68</v>
      </c>
      <c r="G56" s="203"/>
      <c r="H56" s="90"/>
      <c r="I56" s="90"/>
      <c r="J56" s="188"/>
      <c r="K56" s="81">
        <v>8</v>
      </c>
      <c r="L56" s="81">
        <v>7</v>
      </c>
      <c r="M56" s="81">
        <v>0</v>
      </c>
      <c r="N56" s="91">
        <v>0</v>
      </c>
      <c r="O56" s="92">
        <v>0</v>
      </c>
      <c r="P56" s="93">
        <f>N56+O56</f>
        <v>0</v>
      </c>
      <c r="Q56" s="82" t="str">
        <f>IFERROR(P56/M56,"-")</f>
        <v>-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184</v>
      </c>
      <c r="C57" s="203"/>
      <c r="D57" s="203" t="s">
        <v>185</v>
      </c>
      <c r="E57" s="203" t="s">
        <v>186</v>
      </c>
      <c r="F57" s="203" t="s">
        <v>63</v>
      </c>
      <c r="G57" s="203" t="s">
        <v>187</v>
      </c>
      <c r="H57" s="90" t="s">
        <v>173</v>
      </c>
      <c r="I57" s="90" t="s">
        <v>174</v>
      </c>
      <c r="J57" s="188"/>
      <c r="K57" s="81">
        <v>0</v>
      </c>
      <c r="L57" s="81">
        <v>0</v>
      </c>
      <c r="M57" s="81">
        <v>0</v>
      </c>
      <c r="N57" s="91">
        <v>1</v>
      </c>
      <c r="O57" s="92">
        <v>0</v>
      </c>
      <c r="P57" s="93">
        <f>N57+O57</f>
        <v>1</v>
      </c>
      <c r="Q57" s="82" t="str">
        <f>IFERROR(P57/M57,"-")</f>
        <v>-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1</v>
      </c>
      <c r="BO57" s="120">
        <f>IF(P57=0,"",IF(BN57=0,"",(BN57/P57)))</f>
        <v>1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188</v>
      </c>
      <c r="C58" s="203"/>
      <c r="D58" s="203" t="s">
        <v>170</v>
      </c>
      <c r="E58" s="203" t="s">
        <v>171</v>
      </c>
      <c r="F58" s="203" t="s">
        <v>63</v>
      </c>
      <c r="G58" s="203"/>
      <c r="H58" s="90" t="s">
        <v>173</v>
      </c>
      <c r="I58" s="90" t="s">
        <v>176</v>
      </c>
      <c r="J58" s="188"/>
      <c r="K58" s="81">
        <v>0</v>
      </c>
      <c r="L58" s="81">
        <v>0</v>
      </c>
      <c r="M58" s="81">
        <v>0</v>
      </c>
      <c r="N58" s="91">
        <v>0</v>
      </c>
      <c r="O58" s="92">
        <v>0</v>
      </c>
      <c r="P58" s="93">
        <f>N58+O58</f>
        <v>0</v>
      </c>
      <c r="Q58" s="82" t="str">
        <f>IFERROR(P58/M58,"-")</f>
        <v>-</v>
      </c>
      <c r="R58" s="81">
        <v>0</v>
      </c>
      <c r="S58" s="81">
        <v>0</v>
      </c>
      <c r="T58" s="82" t="str">
        <f>IFERROR(S58/(O58+P58),"-")</f>
        <v>-</v>
      </c>
      <c r="U58" s="182"/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/>
      <c r="AB58" s="85"/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189</v>
      </c>
      <c r="C59" s="203"/>
      <c r="D59" s="203" t="s">
        <v>109</v>
      </c>
      <c r="E59" s="203" t="s">
        <v>109</v>
      </c>
      <c r="F59" s="203" t="s">
        <v>68</v>
      </c>
      <c r="G59" s="203"/>
      <c r="H59" s="90"/>
      <c r="I59" s="90"/>
      <c r="J59" s="188"/>
      <c r="K59" s="81">
        <v>8</v>
      </c>
      <c r="L59" s="81">
        <v>6</v>
      </c>
      <c r="M59" s="81">
        <v>0</v>
      </c>
      <c r="N59" s="91">
        <v>0</v>
      </c>
      <c r="O59" s="92">
        <v>0</v>
      </c>
      <c r="P59" s="93">
        <f>N59+O59</f>
        <v>0</v>
      </c>
      <c r="Q59" s="82" t="str">
        <f>IFERROR(P59/M59,"-")</f>
        <v>-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190</v>
      </c>
      <c r="C60" s="203"/>
      <c r="D60" s="203" t="s">
        <v>191</v>
      </c>
      <c r="E60" s="203" t="s">
        <v>192</v>
      </c>
      <c r="F60" s="203" t="s">
        <v>63</v>
      </c>
      <c r="G60" s="203" t="s">
        <v>193</v>
      </c>
      <c r="H60" s="90" t="s">
        <v>173</v>
      </c>
      <c r="I60" s="90" t="s">
        <v>174</v>
      </c>
      <c r="J60" s="188"/>
      <c r="K60" s="81">
        <v>0</v>
      </c>
      <c r="L60" s="81">
        <v>0</v>
      </c>
      <c r="M60" s="81">
        <v>0</v>
      </c>
      <c r="N60" s="91">
        <v>1</v>
      </c>
      <c r="O60" s="92">
        <v>0</v>
      </c>
      <c r="P60" s="93">
        <f>N60+O60</f>
        <v>1</v>
      </c>
      <c r="Q60" s="82" t="str">
        <f>IFERROR(P60/M60,"-")</f>
        <v>-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1</v>
      </c>
      <c r="BO60" s="120">
        <f>IF(P60=0,"",IF(BN60=0,"",(BN60/P60)))</f>
        <v>1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194</v>
      </c>
      <c r="C61" s="203"/>
      <c r="D61" s="203" t="s">
        <v>195</v>
      </c>
      <c r="E61" s="203" t="s">
        <v>196</v>
      </c>
      <c r="F61" s="203" t="s">
        <v>63</v>
      </c>
      <c r="G61" s="203"/>
      <c r="H61" s="90" t="s">
        <v>173</v>
      </c>
      <c r="I61" s="90" t="s">
        <v>176</v>
      </c>
      <c r="J61" s="188"/>
      <c r="K61" s="81">
        <v>0</v>
      </c>
      <c r="L61" s="81">
        <v>0</v>
      </c>
      <c r="M61" s="81">
        <v>0</v>
      </c>
      <c r="N61" s="91">
        <v>0</v>
      </c>
      <c r="O61" s="92">
        <v>0</v>
      </c>
      <c r="P61" s="93">
        <f>N61+O61</f>
        <v>0</v>
      </c>
      <c r="Q61" s="82" t="str">
        <f>IFERROR(P61/M61,"-")</f>
        <v>-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197</v>
      </c>
      <c r="C62" s="203"/>
      <c r="D62" s="203" t="s">
        <v>109</v>
      </c>
      <c r="E62" s="203" t="s">
        <v>109</v>
      </c>
      <c r="F62" s="203" t="s">
        <v>68</v>
      </c>
      <c r="G62" s="203"/>
      <c r="H62" s="90"/>
      <c r="I62" s="90"/>
      <c r="J62" s="188"/>
      <c r="K62" s="81">
        <v>3</v>
      </c>
      <c r="L62" s="81">
        <v>2</v>
      </c>
      <c r="M62" s="81">
        <v>0</v>
      </c>
      <c r="N62" s="91">
        <v>0</v>
      </c>
      <c r="O62" s="92">
        <v>0</v>
      </c>
      <c r="P62" s="93">
        <f>N62+O62</f>
        <v>0</v>
      </c>
      <c r="Q62" s="82" t="str">
        <f>IFERROR(P62/M62,"-")</f>
        <v>-</v>
      </c>
      <c r="R62" s="81">
        <v>0</v>
      </c>
      <c r="S62" s="81">
        <v>0</v>
      </c>
      <c r="T62" s="82" t="str">
        <f>IFERROR(S62/(O62+P62),"-")</f>
        <v>-</v>
      </c>
      <c r="U62" s="182"/>
      <c r="V62" s="84">
        <v>0</v>
      </c>
      <c r="W62" s="82" t="str">
        <f>IF(P62=0,"-",V62/P62)</f>
        <v>-</v>
      </c>
      <c r="X62" s="186">
        <v>0</v>
      </c>
      <c r="Y62" s="187" t="str">
        <f>IFERROR(X62/P62,"-")</f>
        <v>-</v>
      </c>
      <c r="Z62" s="187" t="str">
        <f>IFERROR(X62/V62,"-")</f>
        <v>-</v>
      </c>
      <c r="AA62" s="188"/>
      <c r="AB62" s="85"/>
      <c r="AC62" s="79"/>
      <c r="AD62" s="94"/>
      <c r="AE62" s="95" t="str">
        <f>IF(P62=0,"",IF(AD62=0,"",(AD62/P62)))</f>
        <v/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 t="str">
        <f>IF(P62=0,"",IF(AM62=0,"",(AM62/P62)))</f>
        <v/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 t="str">
        <f>IF(P62=0,"",IF(AV62=0,"",(AV62/P62)))</f>
        <v/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 t="str">
        <f>IF(P62=0,"",IF(BE62=0,"",(BE62/P62)))</f>
        <v/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 t="str">
        <f>IF(P62=0,"",IF(BN62=0,"",(BN62/P62)))</f>
        <v/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 t="str">
        <f>IF(P62=0,"",IF(BW62=0,"",(BW62/P62)))</f>
        <v/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 t="str">
        <f>IF(P62=0,"",IF(CF62=0,"",(CF62/P62)))</f>
        <v/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0.051538461538462</v>
      </c>
      <c r="B63" s="203" t="s">
        <v>198</v>
      </c>
      <c r="C63" s="203"/>
      <c r="D63" s="203" t="s">
        <v>199</v>
      </c>
      <c r="E63" s="203" t="s">
        <v>200</v>
      </c>
      <c r="F63" s="203" t="s">
        <v>63</v>
      </c>
      <c r="G63" s="203" t="s">
        <v>172</v>
      </c>
      <c r="H63" s="90" t="s">
        <v>201</v>
      </c>
      <c r="I63" s="90" t="s">
        <v>202</v>
      </c>
      <c r="J63" s="188">
        <v>130000</v>
      </c>
      <c r="K63" s="81">
        <v>0</v>
      </c>
      <c r="L63" s="81">
        <v>0</v>
      </c>
      <c r="M63" s="81">
        <v>0</v>
      </c>
      <c r="N63" s="91">
        <v>8</v>
      </c>
      <c r="O63" s="92">
        <v>0</v>
      </c>
      <c r="P63" s="93">
        <f>N63+O63</f>
        <v>8</v>
      </c>
      <c r="Q63" s="82" t="str">
        <f>IFERROR(P63/M63,"-")</f>
        <v>-</v>
      </c>
      <c r="R63" s="81">
        <v>0</v>
      </c>
      <c r="S63" s="81">
        <v>1</v>
      </c>
      <c r="T63" s="82">
        <f>IFERROR(S63/(O63+P63),"-")</f>
        <v>0.125</v>
      </c>
      <c r="U63" s="182">
        <f>IFERROR(J63/SUM(P63:P81),"-")</f>
        <v>3023.2558139535</v>
      </c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>
        <f>SUM(X63:X81)-SUM(J63:J81)</f>
        <v>-123300</v>
      </c>
      <c r="AB63" s="85">
        <f>SUM(X63:X81)/SUM(J63:J81)</f>
        <v>0.051538461538462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3</v>
      </c>
      <c r="BF63" s="113">
        <f>IF(P63=0,"",IF(BE63=0,"",(BE63/P63)))</f>
        <v>0.375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4</v>
      </c>
      <c r="BO63" s="120">
        <f>IF(P63=0,"",IF(BN63=0,"",(BN63/P63)))</f>
        <v>0.5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1</v>
      </c>
      <c r="BX63" s="127">
        <f>IF(P63=0,"",IF(BW63=0,"",(BW63/P63)))</f>
        <v>0.125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203</v>
      </c>
      <c r="C64" s="203"/>
      <c r="D64" s="203" t="s">
        <v>204</v>
      </c>
      <c r="E64" s="203" t="s">
        <v>205</v>
      </c>
      <c r="F64" s="203" t="s">
        <v>63</v>
      </c>
      <c r="G64" s="203"/>
      <c r="H64" s="90" t="s">
        <v>201</v>
      </c>
      <c r="I64" s="90" t="s">
        <v>206</v>
      </c>
      <c r="J64" s="188"/>
      <c r="K64" s="81">
        <v>0</v>
      </c>
      <c r="L64" s="81">
        <v>0</v>
      </c>
      <c r="M64" s="81">
        <v>0</v>
      </c>
      <c r="N64" s="91">
        <v>3</v>
      </c>
      <c r="O64" s="92">
        <v>0</v>
      </c>
      <c r="P64" s="93">
        <f>N64+O64</f>
        <v>3</v>
      </c>
      <c r="Q64" s="82" t="str">
        <f>IFERROR(P64/M64,"-")</f>
        <v>-</v>
      </c>
      <c r="R64" s="81">
        <v>0</v>
      </c>
      <c r="S64" s="81">
        <v>0</v>
      </c>
      <c r="T64" s="82">
        <f>IFERROR(S64/(O64+P64),"-")</f>
        <v>0</v>
      </c>
      <c r="U64" s="182"/>
      <c r="V64" s="84">
        <v>1</v>
      </c>
      <c r="W64" s="82">
        <f>IF(P64=0,"-",V64/P64)</f>
        <v>0.33333333333333</v>
      </c>
      <c r="X64" s="186">
        <v>700</v>
      </c>
      <c r="Y64" s="187">
        <f>IFERROR(X64/P64,"-")</f>
        <v>233.33333333333</v>
      </c>
      <c r="Z64" s="187">
        <f>IFERROR(X64/V64,"-")</f>
        <v>700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>
        <v>1</v>
      </c>
      <c r="AW64" s="107">
        <f>IF(P64=0,"",IF(AV64=0,"",(AV64/P64)))</f>
        <v>0.33333333333333</v>
      </c>
      <c r="AX64" s="106"/>
      <c r="AY64" s="108">
        <f>IFERROR(AX64/AV64,"-")</f>
        <v>0</v>
      </c>
      <c r="AZ64" s="109"/>
      <c r="BA64" s="110">
        <f>IFERROR(AZ64/AV64,"-")</f>
        <v>0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1</v>
      </c>
      <c r="BO64" s="120">
        <f>IF(P64=0,"",IF(BN64=0,"",(BN64/P64)))</f>
        <v>0.33333333333333</v>
      </c>
      <c r="BP64" s="121">
        <v>1</v>
      </c>
      <c r="BQ64" s="122">
        <f>IFERROR(BP64/BN64,"-")</f>
        <v>1</v>
      </c>
      <c r="BR64" s="123">
        <v>700</v>
      </c>
      <c r="BS64" s="124">
        <f>IFERROR(BR64/BN64,"-")</f>
        <v>700</v>
      </c>
      <c r="BT64" s="125">
        <v>1</v>
      </c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>
        <v>1</v>
      </c>
      <c r="CG64" s="134">
        <f>IF(P64=0,"",IF(CF64=0,"",(CF64/P64)))</f>
        <v>0.33333333333333</v>
      </c>
      <c r="CH64" s="135"/>
      <c r="CI64" s="136">
        <f>IFERROR(CH64/CF64,"-")</f>
        <v>0</v>
      </c>
      <c r="CJ64" s="137"/>
      <c r="CK64" s="138">
        <f>IFERROR(CJ64/CF64,"-")</f>
        <v>0</v>
      </c>
      <c r="CL64" s="139"/>
      <c r="CM64" s="139"/>
      <c r="CN64" s="139"/>
      <c r="CO64" s="140">
        <v>1</v>
      </c>
      <c r="CP64" s="141">
        <v>700</v>
      </c>
      <c r="CQ64" s="141">
        <v>700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207</v>
      </c>
      <c r="C65" s="203"/>
      <c r="D65" s="203" t="s">
        <v>208</v>
      </c>
      <c r="E65" s="203" t="s">
        <v>209</v>
      </c>
      <c r="F65" s="203" t="s">
        <v>63</v>
      </c>
      <c r="G65" s="203"/>
      <c r="H65" s="90" t="s">
        <v>201</v>
      </c>
      <c r="I65" s="90" t="s">
        <v>210</v>
      </c>
      <c r="J65" s="188"/>
      <c r="K65" s="81">
        <v>0</v>
      </c>
      <c r="L65" s="81">
        <v>0</v>
      </c>
      <c r="M65" s="81">
        <v>0</v>
      </c>
      <c r="N65" s="91">
        <v>1</v>
      </c>
      <c r="O65" s="92">
        <v>0</v>
      </c>
      <c r="P65" s="93">
        <f>N65+O65</f>
        <v>1</v>
      </c>
      <c r="Q65" s="82" t="str">
        <f>IFERROR(P65/M65,"-")</f>
        <v>-</v>
      </c>
      <c r="R65" s="81">
        <v>0</v>
      </c>
      <c r="S65" s="81">
        <v>0</v>
      </c>
      <c r="T65" s="82">
        <f>IFERROR(S65/(O65+P65),"-")</f>
        <v>0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1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211</v>
      </c>
      <c r="C66" s="203"/>
      <c r="D66" s="203" t="s">
        <v>212</v>
      </c>
      <c r="E66" s="203" t="s">
        <v>213</v>
      </c>
      <c r="F66" s="203" t="s">
        <v>63</v>
      </c>
      <c r="G66" s="203"/>
      <c r="H66" s="90" t="s">
        <v>201</v>
      </c>
      <c r="I66" s="90" t="s">
        <v>214</v>
      </c>
      <c r="J66" s="188"/>
      <c r="K66" s="81">
        <v>0</v>
      </c>
      <c r="L66" s="81">
        <v>0</v>
      </c>
      <c r="M66" s="81">
        <v>0</v>
      </c>
      <c r="N66" s="91">
        <v>2</v>
      </c>
      <c r="O66" s="92">
        <v>0</v>
      </c>
      <c r="P66" s="93">
        <f>N66+O66</f>
        <v>2</v>
      </c>
      <c r="Q66" s="82" t="str">
        <f>IFERROR(P66/M66,"-")</f>
        <v>-</v>
      </c>
      <c r="R66" s="81">
        <v>0</v>
      </c>
      <c r="S66" s="81">
        <v>0</v>
      </c>
      <c r="T66" s="82">
        <f>IFERROR(S66/(O66+P66),"-")</f>
        <v>0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1</v>
      </c>
      <c r="BO66" s="120">
        <f>IF(P66=0,"",IF(BN66=0,"",(BN66/P66)))</f>
        <v>0.5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1</v>
      </c>
      <c r="BX66" s="127">
        <f>IF(P66=0,"",IF(BW66=0,"",(BW66/P66)))</f>
        <v>0.5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215</v>
      </c>
      <c r="C67" s="203"/>
      <c r="D67" s="203" t="s">
        <v>109</v>
      </c>
      <c r="E67" s="203" t="s">
        <v>109</v>
      </c>
      <c r="F67" s="203" t="s">
        <v>68</v>
      </c>
      <c r="G67" s="203"/>
      <c r="H67" s="90"/>
      <c r="I67" s="90"/>
      <c r="J67" s="188"/>
      <c r="K67" s="81">
        <v>39</v>
      </c>
      <c r="L67" s="81">
        <v>24</v>
      </c>
      <c r="M67" s="81">
        <v>10</v>
      </c>
      <c r="N67" s="91">
        <v>5</v>
      </c>
      <c r="O67" s="92">
        <v>0</v>
      </c>
      <c r="P67" s="93">
        <f>N67+O67</f>
        <v>5</v>
      </c>
      <c r="Q67" s="82">
        <f>IFERROR(P67/M67,"-")</f>
        <v>0.5</v>
      </c>
      <c r="R67" s="81">
        <v>0</v>
      </c>
      <c r="S67" s="81">
        <v>1</v>
      </c>
      <c r="T67" s="82">
        <f>IFERROR(S67/(O67+P67),"-")</f>
        <v>0.2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>
        <v>1</v>
      </c>
      <c r="AN67" s="101">
        <f>IF(P67=0,"",IF(AM67=0,"",(AM67/P67)))</f>
        <v>0.2</v>
      </c>
      <c r="AO67" s="100"/>
      <c r="AP67" s="102">
        <f>IFERROR(AP67/AM67,"-")</f>
        <v>0</v>
      </c>
      <c r="AQ67" s="103"/>
      <c r="AR67" s="104">
        <f>IFERROR(AQ67/AM67,"-")</f>
        <v>0</v>
      </c>
      <c r="AS67" s="105"/>
      <c r="AT67" s="105"/>
      <c r="AU67" s="105"/>
      <c r="AV67" s="106">
        <v>1</v>
      </c>
      <c r="AW67" s="107">
        <f>IF(P67=0,"",IF(AV67=0,"",(AV67/P67)))</f>
        <v>0.2</v>
      </c>
      <c r="AX67" s="106"/>
      <c r="AY67" s="108">
        <f>IFERROR(AX67/AV67,"-")</f>
        <v>0</v>
      </c>
      <c r="AZ67" s="109"/>
      <c r="BA67" s="110">
        <f>IFERROR(AZ67/AV67,"-")</f>
        <v>0</v>
      </c>
      <c r="BB67" s="111"/>
      <c r="BC67" s="111"/>
      <c r="BD67" s="111"/>
      <c r="BE67" s="112">
        <v>1</v>
      </c>
      <c r="BF67" s="113">
        <f>IF(P67=0,"",IF(BE67=0,"",(BE67/P67)))</f>
        <v>0.2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1</v>
      </c>
      <c r="BO67" s="120">
        <f>IF(P67=0,"",IF(BN67=0,"",(BN67/P67)))</f>
        <v>0.2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>
        <v>1</v>
      </c>
      <c r="CG67" s="134">
        <f>IF(P67=0,"",IF(CF67=0,"",(CF67/P67)))</f>
        <v>0.2</v>
      </c>
      <c r="CH67" s="135"/>
      <c r="CI67" s="136">
        <f>IFERROR(CH67/CF67,"-")</f>
        <v>0</v>
      </c>
      <c r="CJ67" s="137"/>
      <c r="CK67" s="138">
        <f>IFERROR(CJ67/CF67,"-")</f>
        <v>0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216</v>
      </c>
      <c r="C68" s="203"/>
      <c r="D68" s="203" t="s">
        <v>217</v>
      </c>
      <c r="E68" s="203" t="s">
        <v>218</v>
      </c>
      <c r="F68" s="203" t="s">
        <v>63</v>
      </c>
      <c r="G68" s="203" t="s">
        <v>172</v>
      </c>
      <c r="H68" s="90" t="s">
        <v>219</v>
      </c>
      <c r="I68" s="90" t="s">
        <v>220</v>
      </c>
      <c r="J68" s="188"/>
      <c r="K68" s="81">
        <v>0</v>
      </c>
      <c r="L68" s="81">
        <v>0</v>
      </c>
      <c r="M68" s="81">
        <v>0</v>
      </c>
      <c r="N68" s="91">
        <v>1</v>
      </c>
      <c r="O68" s="92">
        <v>0</v>
      </c>
      <c r="P68" s="93">
        <f>N68+O68</f>
        <v>1</v>
      </c>
      <c r="Q68" s="82" t="str">
        <f>IFERROR(P68/M68,"-")</f>
        <v>-</v>
      </c>
      <c r="R68" s="81">
        <v>0</v>
      </c>
      <c r="S68" s="81">
        <v>1</v>
      </c>
      <c r="T68" s="82">
        <f>IFERROR(S68/(O68+P68),"-")</f>
        <v>1</v>
      </c>
      <c r="U68" s="182"/>
      <c r="V68" s="84">
        <v>1</v>
      </c>
      <c r="W68" s="82">
        <f>IF(P68=0,"-",V68/P68)</f>
        <v>1</v>
      </c>
      <c r="X68" s="186">
        <v>3000</v>
      </c>
      <c r="Y68" s="187">
        <f>IFERROR(X68/P68,"-")</f>
        <v>3000</v>
      </c>
      <c r="Z68" s="187">
        <f>IFERROR(X68/V68,"-")</f>
        <v>3000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>
        <v>1</v>
      </c>
      <c r="AW68" s="107">
        <f>IF(P68=0,"",IF(AV68=0,"",(AV68/P68)))</f>
        <v>1</v>
      </c>
      <c r="AX68" s="106">
        <v>1</v>
      </c>
      <c r="AY68" s="108">
        <f>IFERROR(AX68/AV68,"-")</f>
        <v>1</v>
      </c>
      <c r="AZ68" s="109">
        <v>3000</v>
      </c>
      <c r="BA68" s="110">
        <f>IFERROR(AZ68/AV68,"-")</f>
        <v>3000</v>
      </c>
      <c r="BB68" s="111">
        <v>1</v>
      </c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1</v>
      </c>
      <c r="CP68" s="141">
        <v>3000</v>
      </c>
      <c r="CQ68" s="141">
        <v>3000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221</v>
      </c>
      <c r="C69" s="203"/>
      <c r="D69" s="203" t="s">
        <v>217</v>
      </c>
      <c r="E69" s="203" t="s">
        <v>218</v>
      </c>
      <c r="F69" s="203" t="s">
        <v>68</v>
      </c>
      <c r="G69" s="203"/>
      <c r="H69" s="90"/>
      <c r="I69" s="90"/>
      <c r="J69" s="188"/>
      <c r="K69" s="81">
        <v>38</v>
      </c>
      <c r="L69" s="81">
        <v>13</v>
      </c>
      <c r="M69" s="81">
        <v>1</v>
      </c>
      <c r="N69" s="91">
        <v>1</v>
      </c>
      <c r="O69" s="92">
        <v>0</v>
      </c>
      <c r="P69" s="93">
        <f>N69+O69</f>
        <v>1</v>
      </c>
      <c r="Q69" s="82">
        <f>IFERROR(P69/M69,"-")</f>
        <v>1</v>
      </c>
      <c r="R69" s="81">
        <v>0</v>
      </c>
      <c r="S69" s="81">
        <v>1</v>
      </c>
      <c r="T69" s="82">
        <f>IFERROR(S69/(O69+P69),"-")</f>
        <v>1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1</v>
      </c>
      <c r="BF69" s="113">
        <f>IF(P69=0,"",IF(BE69=0,"",(BE69/P69)))</f>
        <v>1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222</v>
      </c>
      <c r="C70" s="203"/>
      <c r="D70" s="203" t="s">
        <v>223</v>
      </c>
      <c r="E70" s="203" t="s">
        <v>224</v>
      </c>
      <c r="F70" s="203" t="s">
        <v>63</v>
      </c>
      <c r="G70" s="203" t="s">
        <v>179</v>
      </c>
      <c r="H70" s="90" t="s">
        <v>201</v>
      </c>
      <c r="I70" s="90" t="s">
        <v>202</v>
      </c>
      <c r="J70" s="188"/>
      <c r="K70" s="81">
        <v>0</v>
      </c>
      <c r="L70" s="81">
        <v>0</v>
      </c>
      <c r="M70" s="81">
        <v>0</v>
      </c>
      <c r="N70" s="91">
        <v>4</v>
      </c>
      <c r="O70" s="92">
        <v>0</v>
      </c>
      <c r="P70" s="93">
        <f>N70+O70</f>
        <v>4</v>
      </c>
      <c r="Q70" s="82" t="str">
        <f>IFERROR(P70/M70,"-")</f>
        <v>-</v>
      </c>
      <c r="R70" s="81">
        <v>0</v>
      </c>
      <c r="S70" s="81">
        <v>0</v>
      </c>
      <c r="T70" s="82">
        <f>IFERROR(S70/(O70+P70),"-")</f>
        <v>0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>
        <v>1</v>
      </c>
      <c r="AN70" s="101">
        <f>IF(P70=0,"",IF(AM70=0,"",(AM70/P70)))</f>
        <v>0.25</v>
      </c>
      <c r="AO70" s="100"/>
      <c r="AP70" s="102">
        <f>IFERROR(AP70/AM70,"-")</f>
        <v>0</v>
      </c>
      <c r="AQ70" s="103"/>
      <c r="AR70" s="104">
        <f>IFERROR(AQ70/AM70,"-")</f>
        <v>0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2</v>
      </c>
      <c r="BF70" s="113">
        <f>IF(P70=0,"",IF(BE70=0,"",(BE70/P70)))</f>
        <v>0.5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>
        <v>1</v>
      </c>
      <c r="BX70" s="127">
        <f>IF(P70=0,"",IF(BW70=0,"",(BW70/P70)))</f>
        <v>0.25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225</v>
      </c>
      <c r="C71" s="203"/>
      <c r="D71" s="203" t="s">
        <v>226</v>
      </c>
      <c r="E71" s="203" t="s">
        <v>227</v>
      </c>
      <c r="F71" s="203" t="s">
        <v>63</v>
      </c>
      <c r="G71" s="203"/>
      <c r="H71" s="90" t="s">
        <v>201</v>
      </c>
      <c r="I71" s="90" t="s">
        <v>206</v>
      </c>
      <c r="J71" s="188"/>
      <c r="K71" s="81">
        <v>0</v>
      </c>
      <c r="L71" s="81">
        <v>0</v>
      </c>
      <c r="M71" s="81">
        <v>0</v>
      </c>
      <c r="N71" s="91">
        <v>2</v>
      </c>
      <c r="O71" s="92">
        <v>0</v>
      </c>
      <c r="P71" s="93">
        <f>N71+O71</f>
        <v>2</v>
      </c>
      <c r="Q71" s="82" t="str">
        <f>IFERROR(P71/M71,"-")</f>
        <v>-</v>
      </c>
      <c r="R71" s="81">
        <v>0</v>
      </c>
      <c r="S71" s="81">
        <v>2</v>
      </c>
      <c r="T71" s="82">
        <f>IFERROR(S71/(O71+P71),"-")</f>
        <v>1</v>
      </c>
      <c r="U71" s="182"/>
      <c r="V71" s="84">
        <v>1</v>
      </c>
      <c r="W71" s="82">
        <f>IF(P71=0,"-",V71/P71)</f>
        <v>0.5</v>
      </c>
      <c r="X71" s="186">
        <v>3000</v>
      </c>
      <c r="Y71" s="187">
        <f>IFERROR(X71/P71,"-")</f>
        <v>1500</v>
      </c>
      <c r="Z71" s="187">
        <f>IFERROR(X71/V71,"-")</f>
        <v>3000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0.5</v>
      </c>
      <c r="BP71" s="121">
        <v>1</v>
      </c>
      <c r="BQ71" s="122">
        <f>IFERROR(BP71/BN71,"-")</f>
        <v>1</v>
      </c>
      <c r="BR71" s="123">
        <v>3000</v>
      </c>
      <c r="BS71" s="124">
        <f>IFERROR(BR71/BN71,"-")</f>
        <v>3000</v>
      </c>
      <c r="BT71" s="125">
        <v>1</v>
      </c>
      <c r="BU71" s="125"/>
      <c r="BV71" s="125"/>
      <c r="BW71" s="126">
        <v>1</v>
      </c>
      <c r="BX71" s="127">
        <f>IF(P71=0,"",IF(BW71=0,"",(BW71/P71)))</f>
        <v>0.5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1</v>
      </c>
      <c r="CP71" s="141">
        <v>3000</v>
      </c>
      <c r="CQ71" s="141">
        <v>3000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228</v>
      </c>
      <c r="C72" s="203"/>
      <c r="D72" s="203" t="s">
        <v>229</v>
      </c>
      <c r="E72" s="203" t="s">
        <v>230</v>
      </c>
      <c r="F72" s="203" t="s">
        <v>63</v>
      </c>
      <c r="G72" s="203"/>
      <c r="H72" s="90" t="s">
        <v>201</v>
      </c>
      <c r="I72" s="90" t="s">
        <v>210</v>
      </c>
      <c r="J72" s="188"/>
      <c r="K72" s="81">
        <v>0</v>
      </c>
      <c r="L72" s="81">
        <v>0</v>
      </c>
      <c r="M72" s="81">
        <v>0</v>
      </c>
      <c r="N72" s="91">
        <v>1</v>
      </c>
      <c r="O72" s="92">
        <v>0</v>
      </c>
      <c r="P72" s="93">
        <f>N72+O72</f>
        <v>1</v>
      </c>
      <c r="Q72" s="82" t="str">
        <f>IFERROR(P72/M72,"-")</f>
        <v>-</v>
      </c>
      <c r="R72" s="81">
        <v>0</v>
      </c>
      <c r="S72" s="81">
        <v>0</v>
      </c>
      <c r="T72" s="82">
        <f>IFERROR(S72/(O72+P72),"-")</f>
        <v>0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>
        <v>1</v>
      </c>
      <c r="BX72" s="127">
        <f>IF(P72=0,"",IF(BW72=0,"",(BW72/P72)))</f>
        <v>1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231</v>
      </c>
      <c r="C73" s="203"/>
      <c r="D73" s="203" t="s">
        <v>232</v>
      </c>
      <c r="E73" s="203" t="s">
        <v>233</v>
      </c>
      <c r="F73" s="203" t="s">
        <v>63</v>
      </c>
      <c r="G73" s="203"/>
      <c r="H73" s="90" t="s">
        <v>201</v>
      </c>
      <c r="I73" s="90" t="s">
        <v>214</v>
      </c>
      <c r="J73" s="188"/>
      <c r="K73" s="81">
        <v>0</v>
      </c>
      <c r="L73" s="81">
        <v>0</v>
      </c>
      <c r="M73" s="81">
        <v>0</v>
      </c>
      <c r="N73" s="91">
        <v>2</v>
      </c>
      <c r="O73" s="92">
        <v>0</v>
      </c>
      <c r="P73" s="93">
        <f>N73+O73</f>
        <v>2</v>
      </c>
      <c r="Q73" s="82" t="str">
        <f>IFERROR(P73/M73,"-")</f>
        <v>-</v>
      </c>
      <c r="R73" s="81">
        <v>0</v>
      </c>
      <c r="S73" s="81">
        <v>1</v>
      </c>
      <c r="T73" s="82">
        <f>IFERROR(S73/(O73+P73),"-")</f>
        <v>0.5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1</v>
      </c>
      <c r="BF73" s="113">
        <f>IF(P73=0,"",IF(BE73=0,"",(BE73/P73)))</f>
        <v>0.5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/>
      <c r="BO73" s="120">
        <f>IF(P73=0,"",IF(BN73=0,"",(BN73/P73)))</f>
        <v>0</v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>
        <v>1</v>
      </c>
      <c r="BX73" s="127">
        <f>IF(P73=0,"",IF(BW73=0,"",(BW73/P73)))</f>
        <v>0.5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234</v>
      </c>
      <c r="C74" s="203"/>
      <c r="D74" s="203" t="s">
        <v>235</v>
      </c>
      <c r="E74" s="203" t="s">
        <v>236</v>
      </c>
      <c r="F74" s="203" t="s">
        <v>63</v>
      </c>
      <c r="G74" s="203"/>
      <c r="H74" s="90" t="s">
        <v>201</v>
      </c>
      <c r="I74" s="204" t="s">
        <v>237</v>
      </c>
      <c r="J74" s="188"/>
      <c r="K74" s="81">
        <v>0</v>
      </c>
      <c r="L74" s="81">
        <v>0</v>
      </c>
      <c r="M74" s="81">
        <v>0</v>
      </c>
      <c r="N74" s="91">
        <v>2</v>
      </c>
      <c r="O74" s="92">
        <v>0</v>
      </c>
      <c r="P74" s="93">
        <f>N74+O74</f>
        <v>2</v>
      </c>
      <c r="Q74" s="82" t="str">
        <f>IFERROR(P74/M74,"-")</f>
        <v>-</v>
      </c>
      <c r="R74" s="81">
        <v>0</v>
      </c>
      <c r="S74" s="81">
        <v>0</v>
      </c>
      <c r="T74" s="82">
        <f>IFERROR(S74/(O74+P74),"-")</f>
        <v>0</v>
      </c>
      <c r="U74" s="182"/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>
        <v>1</v>
      </c>
      <c r="BO74" s="120">
        <f>IF(P74=0,"",IF(BN74=0,"",(BN74/P74)))</f>
        <v>0.5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>
        <v>1</v>
      </c>
      <c r="BX74" s="127">
        <f>IF(P74=0,"",IF(BW74=0,"",(BW74/P74)))</f>
        <v>0.5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238</v>
      </c>
      <c r="C75" s="203"/>
      <c r="D75" s="203" t="s">
        <v>109</v>
      </c>
      <c r="E75" s="203" t="s">
        <v>109</v>
      </c>
      <c r="F75" s="203" t="s">
        <v>68</v>
      </c>
      <c r="G75" s="203"/>
      <c r="H75" s="90"/>
      <c r="I75" s="90"/>
      <c r="J75" s="188"/>
      <c r="K75" s="81">
        <v>16</v>
      </c>
      <c r="L75" s="81">
        <v>13</v>
      </c>
      <c r="M75" s="81">
        <v>13</v>
      </c>
      <c r="N75" s="91">
        <v>3</v>
      </c>
      <c r="O75" s="92">
        <v>0</v>
      </c>
      <c r="P75" s="93">
        <f>N75+O75</f>
        <v>3</v>
      </c>
      <c r="Q75" s="82">
        <f>IFERROR(P75/M75,"-")</f>
        <v>0.23076923076923</v>
      </c>
      <c r="R75" s="81">
        <v>0</v>
      </c>
      <c r="S75" s="81">
        <v>2</v>
      </c>
      <c r="T75" s="82">
        <f>IFERROR(S75/(O75+P75),"-")</f>
        <v>0.66666666666667</v>
      </c>
      <c r="U75" s="182"/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>
        <v>1</v>
      </c>
      <c r="AN75" s="101">
        <f>IF(P75=0,"",IF(AM75=0,"",(AM75/P75)))</f>
        <v>0.33333333333333</v>
      </c>
      <c r="AO75" s="100"/>
      <c r="AP75" s="102">
        <f>IFERROR(AP75/AM75,"-")</f>
        <v>0</v>
      </c>
      <c r="AQ75" s="103"/>
      <c r="AR75" s="104">
        <f>IFERROR(AQ75/AM75,"-")</f>
        <v>0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1</v>
      </c>
      <c r="BO75" s="120">
        <f>IF(P75=0,"",IF(BN75=0,"",(BN75/P75)))</f>
        <v>0.33333333333333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>
        <v>1</v>
      </c>
      <c r="CG75" s="134">
        <f>IF(P75=0,"",IF(CF75=0,"",(CF75/P75)))</f>
        <v>0.33333333333333</v>
      </c>
      <c r="CH75" s="135"/>
      <c r="CI75" s="136">
        <f>IFERROR(CH75/CF75,"-")</f>
        <v>0</v>
      </c>
      <c r="CJ75" s="137"/>
      <c r="CK75" s="138">
        <f>IFERROR(CJ75/CF75,"-")</f>
        <v>0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239</v>
      </c>
      <c r="C76" s="203"/>
      <c r="D76" s="203" t="s">
        <v>199</v>
      </c>
      <c r="E76" s="203" t="s">
        <v>218</v>
      </c>
      <c r="F76" s="203" t="s">
        <v>63</v>
      </c>
      <c r="G76" s="203" t="s">
        <v>187</v>
      </c>
      <c r="H76" s="90" t="s">
        <v>201</v>
      </c>
      <c r="I76" s="90" t="s">
        <v>202</v>
      </c>
      <c r="J76" s="188"/>
      <c r="K76" s="81">
        <v>0</v>
      </c>
      <c r="L76" s="81">
        <v>0</v>
      </c>
      <c r="M76" s="81">
        <v>0</v>
      </c>
      <c r="N76" s="91">
        <v>2</v>
      </c>
      <c r="O76" s="92">
        <v>0</v>
      </c>
      <c r="P76" s="93">
        <f>N76+O76</f>
        <v>2</v>
      </c>
      <c r="Q76" s="82" t="str">
        <f>IFERROR(P76/M76,"-")</f>
        <v>-</v>
      </c>
      <c r="R76" s="81">
        <v>0</v>
      </c>
      <c r="S76" s="81">
        <v>1</v>
      </c>
      <c r="T76" s="82">
        <f>IFERROR(S76/(O76+P76),"-")</f>
        <v>0.5</v>
      </c>
      <c r="U76" s="182"/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>
        <v>1</v>
      </c>
      <c r="BF76" s="113">
        <f>IF(P76=0,"",IF(BE76=0,"",(BE76/P76)))</f>
        <v>0.5</v>
      </c>
      <c r="BG76" s="112"/>
      <c r="BH76" s="114">
        <f>IFERROR(BG76/BE76,"-")</f>
        <v>0</v>
      </c>
      <c r="BI76" s="115"/>
      <c r="BJ76" s="116">
        <f>IFERROR(BI76/BE76,"-")</f>
        <v>0</v>
      </c>
      <c r="BK76" s="117"/>
      <c r="BL76" s="117"/>
      <c r="BM76" s="117"/>
      <c r="BN76" s="119">
        <v>1</v>
      </c>
      <c r="BO76" s="120">
        <f>IF(P76=0,"",IF(BN76=0,"",(BN76/P76)))</f>
        <v>0.5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240</v>
      </c>
      <c r="C77" s="203"/>
      <c r="D77" s="203" t="s">
        <v>223</v>
      </c>
      <c r="E77" s="203" t="s">
        <v>224</v>
      </c>
      <c r="F77" s="203" t="s">
        <v>63</v>
      </c>
      <c r="G77" s="203"/>
      <c r="H77" s="90" t="s">
        <v>201</v>
      </c>
      <c r="I77" s="90" t="s">
        <v>206</v>
      </c>
      <c r="J77" s="188"/>
      <c r="K77" s="81">
        <v>0</v>
      </c>
      <c r="L77" s="81">
        <v>0</v>
      </c>
      <c r="M77" s="81">
        <v>0</v>
      </c>
      <c r="N77" s="91">
        <v>1</v>
      </c>
      <c r="O77" s="92">
        <v>0</v>
      </c>
      <c r="P77" s="93">
        <f>N77+O77</f>
        <v>1</v>
      </c>
      <c r="Q77" s="82" t="str">
        <f>IFERROR(P77/M77,"-")</f>
        <v>-</v>
      </c>
      <c r="R77" s="81">
        <v>0</v>
      </c>
      <c r="S77" s="81">
        <v>0</v>
      </c>
      <c r="T77" s="82">
        <f>IFERROR(S77/(O77+P77),"-")</f>
        <v>0</v>
      </c>
      <c r="U77" s="182"/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1</v>
      </c>
      <c r="BF77" s="113">
        <f>IF(P77=0,"",IF(BE77=0,"",(BE77/P77)))</f>
        <v>1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/>
      <c r="BO77" s="120">
        <f>IF(P77=0,"",IF(BN77=0,"",(BN77/P77)))</f>
        <v>0</v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241</v>
      </c>
      <c r="C78" s="203"/>
      <c r="D78" s="203" t="s">
        <v>242</v>
      </c>
      <c r="E78" s="203" t="s">
        <v>236</v>
      </c>
      <c r="F78" s="203" t="s">
        <v>63</v>
      </c>
      <c r="G78" s="203"/>
      <c r="H78" s="90" t="s">
        <v>201</v>
      </c>
      <c r="I78" s="90" t="s">
        <v>210</v>
      </c>
      <c r="J78" s="188"/>
      <c r="K78" s="81">
        <v>0</v>
      </c>
      <c r="L78" s="81">
        <v>0</v>
      </c>
      <c r="M78" s="81">
        <v>0</v>
      </c>
      <c r="N78" s="91">
        <v>1</v>
      </c>
      <c r="O78" s="92">
        <v>0</v>
      </c>
      <c r="P78" s="93">
        <f>N78+O78</f>
        <v>1</v>
      </c>
      <c r="Q78" s="82" t="str">
        <f>IFERROR(P78/M78,"-")</f>
        <v>-</v>
      </c>
      <c r="R78" s="81">
        <v>0</v>
      </c>
      <c r="S78" s="81">
        <v>0</v>
      </c>
      <c r="T78" s="82">
        <f>IFERROR(S78/(O78+P78),"-")</f>
        <v>0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1</v>
      </c>
      <c r="BF78" s="113">
        <f>IF(P78=0,"",IF(BE78=0,"",(BE78/P78)))</f>
        <v>1</v>
      </c>
      <c r="BG78" s="112"/>
      <c r="BH78" s="114">
        <f>IFERROR(BG78/BE78,"-")</f>
        <v>0</v>
      </c>
      <c r="BI78" s="115"/>
      <c r="BJ78" s="116">
        <f>IFERROR(BI78/BE78,"-")</f>
        <v>0</v>
      </c>
      <c r="BK78" s="117"/>
      <c r="BL78" s="117"/>
      <c r="BM78" s="117"/>
      <c r="BN78" s="119"/>
      <c r="BO78" s="120">
        <f>IF(P78=0,"",IF(BN78=0,"",(BN78/P78)))</f>
        <v>0</v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243</v>
      </c>
      <c r="C79" s="203"/>
      <c r="D79" s="203" t="s">
        <v>229</v>
      </c>
      <c r="E79" s="203" t="s">
        <v>230</v>
      </c>
      <c r="F79" s="203" t="s">
        <v>63</v>
      </c>
      <c r="G79" s="203"/>
      <c r="H79" s="90" t="s">
        <v>201</v>
      </c>
      <c r="I79" s="90" t="s">
        <v>214</v>
      </c>
      <c r="J79" s="188"/>
      <c r="K79" s="81">
        <v>0</v>
      </c>
      <c r="L79" s="81">
        <v>0</v>
      </c>
      <c r="M79" s="81">
        <v>0</v>
      </c>
      <c r="N79" s="91">
        <v>0</v>
      </c>
      <c r="O79" s="92">
        <v>0</v>
      </c>
      <c r="P79" s="93">
        <f>N79+O79</f>
        <v>0</v>
      </c>
      <c r="Q79" s="82" t="str">
        <f>IFERROR(P79/M79,"-")</f>
        <v>-</v>
      </c>
      <c r="R79" s="81">
        <v>0</v>
      </c>
      <c r="S79" s="81">
        <v>0</v>
      </c>
      <c r="T79" s="82" t="str">
        <f>IFERROR(S79/(O79+P79),"-")</f>
        <v>-</v>
      </c>
      <c r="U79" s="182"/>
      <c r="V79" s="84">
        <v>0</v>
      </c>
      <c r="W79" s="82" t="str">
        <f>IF(P79=0,"-",V79/P79)</f>
        <v>-</v>
      </c>
      <c r="X79" s="186">
        <v>0</v>
      </c>
      <c r="Y79" s="187" t="str">
        <f>IFERROR(X79/P79,"-")</f>
        <v>-</v>
      </c>
      <c r="Z79" s="187" t="str">
        <f>IFERROR(X79/V79,"-")</f>
        <v>-</v>
      </c>
      <c r="AA79" s="188"/>
      <c r="AB79" s="85"/>
      <c r="AC79" s="79"/>
      <c r="AD79" s="94"/>
      <c r="AE79" s="95" t="str">
        <f>IF(P79=0,"",IF(AD79=0,"",(AD79/P79)))</f>
        <v/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 t="str">
        <f>IF(P79=0,"",IF(AM79=0,"",(AM79/P79)))</f>
        <v/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 t="str">
        <f>IF(P79=0,"",IF(AV79=0,"",(AV79/P79)))</f>
        <v/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 t="str">
        <f>IF(P79=0,"",IF(BE79=0,"",(BE79/P79)))</f>
        <v/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 t="str">
        <f>IF(P79=0,"",IF(BN79=0,"",(BN79/P79)))</f>
        <v/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/>
      <c r="BX79" s="127" t="str">
        <f>IF(P79=0,"",IF(BW79=0,"",(BW79/P79)))</f>
        <v/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 t="str">
        <f>IF(P79=0,"",IF(CF79=0,"",(CF79/P79)))</f>
        <v/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244</v>
      </c>
      <c r="C80" s="203"/>
      <c r="D80" s="203" t="s">
        <v>212</v>
      </c>
      <c r="E80" s="203" t="s">
        <v>213</v>
      </c>
      <c r="F80" s="203" t="s">
        <v>63</v>
      </c>
      <c r="G80" s="203"/>
      <c r="H80" s="90" t="s">
        <v>201</v>
      </c>
      <c r="I80" s="204" t="s">
        <v>237</v>
      </c>
      <c r="J80" s="188"/>
      <c r="K80" s="81">
        <v>0</v>
      </c>
      <c r="L80" s="81">
        <v>0</v>
      </c>
      <c r="M80" s="81">
        <v>0</v>
      </c>
      <c r="N80" s="91">
        <v>1</v>
      </c>
      <c r="O80" s="92">
        <v>0</v>
      </c>
      <c r="P80" s="93">
        <f>N80+O80</f>
        <v>1</v>
      </c>
      <c r="Q80" s="82" t="str">
        <f>IFERROR(P80/M80,"-")</f>
        <v>-</v>
      </c>
      <c r="R80" s="81">
        <v>0</v>
      </c>
      <c r="S80" s="81">
        <v>1</v>
      </c>
      <c r="T80" s="82">
        <f>IFERROR(S80/(O80+P80),"-")</f>
        <v>1</v>
      </c>
      <c r="U80" s="182"/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>
        <v>1</v>
      </c>
      <c r="BF80" s="113">
        <f>IF(P80=0,"",IF(BE80=0,"",(BE80/P80)))</f>
        <v>1</v>
      </c>
      <c r="BG80" s="112"/>
      <c r="BH80" s="114">
        <f>IFERROR(BG80/BE80,"-")</f>
        <v>0</v>
      </c>
      <c r="BI80" s="115"/>
      <c r="BJ80" s="116">
        <f>IFERROR(BI80/BE80,"-")</f>
        <v>0</v>
      </c>
      <c r="BK80" s="117"/>
      <c r="BL80" s="117"/>
      <c r="BM80" s="117"/>
      <c r="BN80" s="119"/>
      <c r="BO80" s="120">
        <f>IF(P80=0,"",IF(BN80=0,"",(BN80/P80)))</f>
        <v>0</v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/>
      <c r="BX80" s="127">
        <f>IF(P80=0,"",IF(BW80=0,"",(BW80/P80)))</f>
        <v>0</v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245</v>
      </c>
      <c r="C81" s="203"/>
      <c r="D81" s="203" t="s">
        <v>109</v>
      </c>
      <c r="E81" s="203" t="s">
        <v>109</v>
      </c>
      <c r="F81" s="203" t="s">
        <v>68</v>
      </c>
      <c r="G81" s="203"/>
      <c r="H81" s="90"/>
      <c r="I81" s="90"/>
      <c r="J81" s="188"/>
      <c r="K81" s="81">
        <v>26</v>
      </c>
      <c r="L81" s="81">
        <v>14</v>
      </c>
      <c r="M81" s="81">
        <v>10</v>
      </c>
      <c r="N81" s="91">
        <v>3</v>
      </c>
      <c r="O81" s="92">
        <v>0</v>
      </c>
      <c r="P81" s="93">
        <f>N81+O81</f>
        <v>3</v>
      </c>
      <c r="Q81" s="82">
        <f>IFERROR(P81/M81,"-")</f>
        <v>0.3</v>
      </c>
      <c r="R81" s="81">
        <v>0</v>
      </c>
      <c r="S81" s="81">
        <v>1</v>
      </c>
      <c r="T81" s="82">
        <f>IFERROR(S81/(O81+P81),"-")</f>
        <v>0.33333333333333</v>
      </c>
      <c r="U81" s="182"/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/>
      <c r="AB81" s="85"/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>
        <f>IF(P81=0,"",IF(BE81=0,"",(BE81/P81)))</f>
        <v>0</v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>
        <v>1</v>
      </c>
      <c r="BO81" s="120">
        <f>IF(P81=0,"",IF(BN81=0,"",(BN81/P81)))</f>
        <v>0.33333333333333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>
        <v>2</v>
      </c>
      <c r="BX81" s="127">
        <f>IF(P81=0,"",IF(BW81=0,"",(BW81/P81)))</f>
        <v>0.66666666666667</v>
      </c>
      <c r="BY81" s="128"/>
      <c r="BZ81" s="129">
        <f>IFERROR(BY81/BW81,"-")</f>
        <v>0</v>
      </c>
      <c r="CA81" s="130"/>
      <c r="CB81" s="131">
        <f>IFERROR(CA81/BW81,"-")</f>
        <v>0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>
        <f>AB82</f>
        <v>1.1666666666667</v>
      </c>
      <c r="B82" s="203" t="s">
        <v>246</v>
      </c>
      <c r="C82" s="203"/>
      <c r="D82" s="203" t="s">
        <v>149</v>
      </c>
      <c r="E82" s="203" t="s">
        <v>131</v>
      </c>
      <c r="F82" s="203" t="s">
        <v>63</v>
      </c>
      <c r="G82" s="203" t="s">
        <v>247</v>
      </c>
      <c r="H82" s="90" t="s">
        <v>248</v>
      </c>
      <c r="I82" s="90"/>
      <c r="J82" s="188">
        <v>300000</v>
      </c>
      <c r="K82" s="81">
        <v>0</v>
      </c>
      <c r="L82" s="81">
        <v>0</v>
      </c>
      <c r="M82" s="81">
        <v>0</v>
      </c>
      <c r="N82" s="91">
        <v>1</v>
      </c>
      <c r="O82" s="92">
        <v>0</v>
      </c>
      <c r="P82" s="93">
        <f>N82+O82</f>
        <v>1</v>
      </c>
      <c r="Q82" s="82" t="str">
        <f>IFERROR(P82/M82,"-")</f>
        <v>-</v>
      </c>
      <c r="R82" s="81">
        <v>0</v>
      </c>
      <c r="S82" s="81">
        <v>0</v>
      </c>
      <c r="T82" s="82">
        <f>IFERROR(S82/(O82+P82),"-")</f>
        <v>0</v>
      </c>
      <c r="U82" s="182">
        <f>IFERROR(J82/SUM(P82:P95),"-")</f>
        <v>17647.058823529</v>
      </c>
      <c r="V82" s="84">
        <v>0</v>
      </c>
      <c r="W82" s="82">
        <f>IF(P82=0,"-",V82/P82)</f>
        <v>0</v>
      </c>
      <c r="X82" s="186">
        <v>0</v>
      </c>
      <c r="Y82" s="187">
        <f>IFERROR(X82/P82,"-")</f>
        <v>0</v>
      </c>
      <c r="Z82" s="187" t="str">
        <f>IFERROR(X82/V82,"-")</f>
        <v>-</v>
      </c>
      <c r="AA82" s="188">
        <f>SUM(X82:X95)-SUM(J82:J95)</f>
        <v>50000</v>
      </c>
      <c r="AB82" s="85">
        <f>SUM(X82:X95)/SUM(J82:J95)</f>
        <v>1.1666666666667</v>
      </c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/>
      <c r="BO82" s="120">
        <f>IF(P82=0,"",IF(BN82=0,"",(BN82/P82)))</f>
        <v>0</v>
      </c>
      <c r="BP82" s="121"/>
      <c r="BQ82" s="122" t="str">
        <f>IFERROR(BP82/BN82,"-")</f>
        <v>-</v>
      </c>
      <c r="BR82" s="123"/>
      <c r="BS82" s="124" t="str">
        <f>IFERROR(BR82/BN82,"-")</f>
        <v>-</v>
      </c>
      <c r="BT82" s="125"/>
      <c r="BU82" s="125"/>
      <c r="BV82" s="125"/>
      <c r="BW82" s="126">
        <v>1</v>
      </c>
      <c r="BX82" s="127">
        <f>IF(P82=0,"",IF(BW82=0,"",(BW82/P82)))</f>
        <v>1</v>
      </c>
      <c r="BY82" s="128"/>
      <c r="BZ82" s="129">
        <f>IFERROR(BY82/BW82,"-")</f>
        <v>0</v>
      </c>
      <c r="CA82" s="130"/>
      <c r="CB82" s="131">
        <f>IFERROR(CA82/BW82,"-")</f>
        <v>0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249</v>
      </c>
      <c r="C83" s="203"/>
      <c r="D83" s="203" t="s">
        <v>250</v>
      </c>
      <c r="E83" s="203" t="s">
        <v>94</v>
      </c>
      <c r="F83" s="203" t="s">
        <v>101</v>
      </c>
      <c r="G83" s="203" t="s">
        <v>251</v>
      </c>
      <c r="H83" s="90" t="s">
        <v>248</v>
      </c>
      <c r="I83" s="90"/>
      <c r="J83" s="188"/>
      <c r="K83" s="81">
        <v>2</v>
      </c>
      <c r="L83" s="81">
        <v>0</v>
      </c>
      <c r="M83" s="81">
        <v>5</v>
      </c>
      <c r="N83" s="91">
        <v>1</v>
      </c>
      <c r="O83" s="92">
        <v>0</v>
      </c>
      <c r="P83" s="93">
        <f>N83+O83</f>
        <v>1</v>
      </c>
      <c r="Q83" s="82">
        <f>IFERROR(P83/M83,"-")</f>
        <v>0.2</v>
      </c>
      <c r="R83" s="81">
        <v>0</v>
      </c>
      <c r="S83" s="81">
        <v>0</v>
      </c>
      <c r="T83" s="82">
        <f>IFERROR(S83/(O83+P83),"-")</f>
        <v>0</v>
      </c>
      <c r="U83" s="182"/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/>
      <c r="AB83" s="85"/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>
        <f>IF(P83=0,"",IF(BE83=0,"",(BE83/P83)))</f>
        <v>0</v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>
        <v>1</v>
      </c>
      <c r="BO83" s="120">
        <f>IF(P83=0,"",IF(BN83=0,"",(BN83/P83)))</f>
        <v>1</v>
      </c>
      <c r="BP83" s="121"/>
      <c r="BQ83" s="122">
        <f>IFERROR(BP83/BN83,"-")</f>
        <v>0</v>
      </c>
      <c r="BR83" s="123"/>
      <c r="BS83" s="124">
        <f>IFERROR(BR83/BN83,"-")</f>
        <v>0</v>
      </c>
      <c r="BT83" s="125"/>
      <c r="BU83" s="125"/>
      <c r="BV83" s="125"/>
      <c r="BW83" s="126"/>
      <c r="BX83" s="127">
        <f>IF(P83=0,"",IF(BW83=0,"",(BW83/P83)))</f>
        <v>0</v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252</v>
      </c>
      <c r="C84" s="203"/>
      <c r="D84" s="203" t="s">
        <v>253</v>
      </c>
      <c r="E84" s="203" t="s">
        <v>112</v>
      </c>
      <c r="F84" s="203" t="s">
        <v>63</v>
      </c>
      <c r="G84" s="203" t="s">
        <v>254</v>
      </c>
      <c r="H84" s="90" t="s">
        <v>248</v>
      </c>
      <c r="I84" s="90"/>
      <c r="J84" s="188"/>
      <c r="K84" s="81">
        <v>0</v>
      </c>
      <c r="L84" s="81">
        <v>0</v>
      </c>
      <c r="M84" s="81">
        <v>0</v>
      </c>
      <c r="N84" s="91">
        <v>0</v>
      </c>
      <c r="O84" s="92">
        <v>0</v>
      </c>
      <c r="P84" s="93">
        <f>N84+O84</f>
        <v>0</v>
      </c>
      <c r="Q84" s="82" t="str">
        <f>IFERROR(P84/M84,"-")</f>
        <v>-</v>
      </c>
      <c r="R84" s="81">
        <v>0</v>
      </c>
      <c r="S84" s="81">
        <v>0</v>
      </c>
      <c r="T84" s="82" t="str">
        <f>IFERROR(S84/(O84+P84),"-")</f>
        <v>-</v>
      </c>
      <c r="U84" s="182"/>
      <c r="V84" s="84">
        <v>0</v>
      </c>
      <c r="W84" s="82" t="str">
        <f>IF(P84=0,"-",V84/P84)</f>
        <v>-</v>
      </c>
      <c r="X84" s="186">
        <v>0</v>
      </c>
      <c r="Y84" s="187" t="str">
        <f>IFERROR(X84/P84,"-")</f>
        <v>-</v>
      </c>
      <c r="Z84" s="187" t="str">
        <f>IFERROR(X84/V84,"-")</f>
        <v>-</v>
      </c>
      <c r="AA84" s="188"/>
      <c r="AB84" s="85"/>
      <c r="AC84" s="79"/>
      <c r="AD84" s="94"/>
      <c r="AE84" s="95" t="str">
        <f>IF(P84=0,"",IF(AD84=0,"",(AD84/P84)))</f>
        <v/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 t="str">
        <f>IF(P84=0,"",IF(AM84=0,"",(AM84/P84)))</f>
        <v/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 t="str">
        <f>IF(P84=0,"",IF(AV84=0,"",(AV84/P84)))</f>
        <v/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/>
      <c r="BF84" s="113" t="str">
        <f>IF(P84=0,"",IF(BE84=0,"",(BE84/P84)))</f>
        <v/>
      </c>
      <c r="BG84" s="112"/>
      <c r="BH84" s="114" t="str">
        <f>IFERROR(BG84/BE84,"-")</f>
        <v>-</v>
      </c>
      <c r="BI84" s="115"/>
      <c r="BJ84" s="116" t="str">
        <f>IFERROR(BI84/BE84,"-")</f>
        <v>-</v>
      </c>
      <c r="BK84" s="117"/>
      <c r="BL84" s="117"/>
      <c r="BM84" s="117"/>
      <c r="BN84" s="119"/>
      <c r="BO84" s="120" t="str">
        <f>IF(P84=0,"",IF(BN84=0,"",(BN84/P84)))</f>
        <v/>
      </c>
      <c r="BP84" s="121"/>
      <c r="BQ84" s="122" t="str">
        <f>IFERROR(BP84/BN84,"-")</f>
        <v>-</v>
      </c>
      <c r="BR84" s="123"/>
      <c r="BS84" s="124" t="str">
        <f>IFERROR(BR84/BN84,"-")</f>
        <v>-</v>
      </c>
      <c r="BT84" s="125"/>
      <c r="BU84" s="125"/>
      <c r="BV84" s="125"/>
      <c r="BW84" s="126"/>
      <c r="BX84" s="127" t="str">
        <f>IF(P84=0,"",IF(BW84=0,"",(BW84/P84)))</f>
        <v/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 t="str">
        <f>IF(P84=0,"",IF(CF84=0,"",(CF84/P84)))</f>
        <v/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255</v>
      </c>
      <c r="C85" s="203"/>
      <c r="D85" s="203" t="s">
        <v>256</v>
      </c>
      <c r="E85" s="203" t="s">
        <v>257</v>
      </c>
      <c r="F85" s="203" t="s">
        <v>63</v>
      </c>
      <c r="G85" s="203" t="s">
        <v>258</v>
      </c>
      <c r="H85" s="90" t="s">
        <v>248</v>
      </c>
      <c r="I85" s="90"/>
      <c r="J85" s="188"/>
      <c r="K85" s="81">
        <v>0</v>
      </c>
      <c r="L85" s="81">
        <v>0</v>
      </c>
      <c r="M85" s="81">
        <v>0</v>
      </c>
      <c r="N85" s="91">
        <v>1</v>
      </c>
      <c r="O85" s="92">
        <v>0</v>
      </c>
      <c r="P85" s="93">
        <f>N85+O85</f>
        <v>1</v>
      </c>
      <c r="Q85" s="82" t="str">
        <f>IFERROR(P85/M85,"-")</f>
        <v>-</v>
      </c>
      <c r="R85" s="81">
        <v>0</v>
      </c>
      <c r="S85" s="81">
        <v>0</v>
      </c>
      <c r="T85" s="82">
        <f>IFERROR(S85/(O85+P85),"-")</f>
        <v>0</v>
      </c>
      <c r="U85" s="182"/>
      <c r="V85" s="84">
        <v>0</v>
      </c>
      <c r="W85" s="82">
        <f>IF(P85=0,"-",V85/P85)</f>
        <v>0</v>
      </c>
      <c r="X85" s="186">
        <v>0</v>
      </c>
      <c r="Y85" s="187">
        <f>IFERROR(X85/P85,"-")</f>
        <v>0</v>
      </c>
      <c r="Z85" s="187" t="str">
        <f>IFERROR(X85/V85,"-")</f>
        <v>-</v>
      </c>
      <c r="AA85" s="188"/>
      <c r="AB85" s="85"/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>
        <f>IF(P85=0,"",IF(BE85=0,"",(BE85/P85)))</f>
        <v>0</v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/>
      <c r="BO85" s="120">
        <f>IF(P85=0,"",IF(BN85=0,"",(BN85/P85)))</f>
        <v>0</v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>
        <v>1</v>
      </c>
      <c r="BX85" s="127">
        <f>IF(P85=0,"",IF(BW85=0,"",(BW85/P85)))</f>
        <v>1</v>
      </c>
      <c r="BY85" s="128"/>
      <c r="BZ85" s="129">
        <f>IFERROR(BY85/BW85,"-")</f>
        <v>0</v>
      </c>
      <c r="CA85" s="130"/>
      <c r="CB85" s="131">
        <f>IFERROR(CA85/BW85,"-")</f>
        <v>0</v>
      </c>
      <c r="CC85" s="132"/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/>
      <c r="B86" s="203" t="s">
        <v>259</v>
      </c>
      <c r="C86" s="203"/>
      <c r="D86" s="203" t="s">
        <v>170</v>
      </c>
      <c r="E86" s="203" t="s">
        <v>171</v>
      </c>
      <c r="F86" s="203" t="s">
        <v>63</v>
      </c>
      <c r="G86" s="203" t="s">
        <v>260</v>
      </c>
      <c r="H86" s="90" t="s">
        <v>248</v>
      </c>
      <c r="I86" s="90"/>
      <c r="J86" s="188"/>
      <c r="K86" s="81">
        <v>0</v>
      </c>
      <c r="L86" s="81">
        <v>0</v>
      </c>
      <c r="M86" s="81">
        <v>0</v>
      </c>
      <c r="N86" s="91">
        <v>1</v>
      </c>
      <c r="O86" s="92">
        <v>0</v>
      </c>
      <c r="P86" s="93">
        <f>N86+O86</f>
        <v>1</v>
      </c>
      <c r="Q86" s="82" t="str">
        <f>IFERROR(P86/M86,"-")</f>
        <v>-</v>
      </c>
      <c r="R86" s="81">
        <v>1</v>
      </c>
      <c r="S86" s="81">
        <v>0</v>
      </c>
      <c r="T86" s="82">
        <f>IFERROR(S86/(O86+P86),"-")</f>
        <v>0</v>
      </c>
      <c r="U86" s="182"/>
      <c r="V86" s="84">
        <v>1</v>
      </c>
      <c r="W86" s="82">
        <f>IF(P86=0,"-",V86/P86)</f>
        <v>1</v>
      </c>
      <c r="X86" s="186">
        <v>227000</v>
      </c>
      <c r="Y86" s="187">
        <f>IFERROR(X86/P86,"-")</f>
        <v>227000</v>
      </c>
      <c r="Z86" s="187">
        <f>IFERROR(X86/V86,"-")</f>
        <v>227000</v>
      </c>
      <c r="AA86" s="188"/>
      <c r="AB86" s="85"/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>
        <v>1</v>
      </c>
      <c r="BF86" s="113">
        <f>IF(P86=0,"",IF(BE86=0,"",(BE86/P86)))</f>
        <v>1</v>
      </c>
      <c r="BG86" s="112">
        <v>1</v>
      </c>
      <c r="BH86" s="114">
        <f>IFERROR(BG86/BE86,"-")</f>
        <v>1</v>
      </c>
      <c r="BI86" s="115">
        <v>257000</v>
      </c>
      <c r="BJ86" s="116">
        <f>IFERROR(BI86/BE86,"-")</f>
        <v>257000</v>
      </c>
      <c r="BK86" s="117"/>
      <c r="BL86" s="117"/>
      <c r="BM86" s="117">
        <v>1</v>
      </c>
      <c r="BN86" s="119"/>
      <c r="BO86" s="120">
        <f>IF(P86=0,"",IF(BN86=0,"",(BN86/P86)))</f>
        <v>0</v>
      </c>
      <c r="BP86" s="121"/>
      <c r="BQ86" s="122" t="str">
        <f>IFERROR(BP86/BN86,"-")</f>
        <v>-</v>
      </c>
      <c r="BR86" s="123"/>
      <c r="BS86" s="124" t="str">
        <f>IFERROR(BR86/BN86,"-")</f>
        <v>-</v>
      </c>
      <c r="BT86" s="125"/>
      <c r="BU86" s="125"/>
      <c r="BV86" s="125"/>
      <c r="BW86" s="126"/>
      <c r="BX86" s="127">
        <f>IF(P86=0,"",IF(BW86=0,"",(BW86/P86)))</f>
        <v>0</v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/>
      <c r="CG86" s="134">
        <f>IF(P86=0,"",IF(CF86=0,"",(CF86/P86)))</f>
        <v>0</v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1</v>
      </c>
      <c r="CP86" s="141">
        <v>227000</v>
      </c>
      <c r="CQ86" s="141">
        <v>257000</v>
      </c>
      <c r="CR86" s="141"/>
      <c r="CS86" s="142" t="str">
        <f>IF(AND(CQ86=0,CR86=0),"",IF(AND(CQ86&lt;=100000,CR86&lt;=100000),"",IF(CQ86/CP86&gt;0.7,"男高",IF(CR86/CP86&gt;0.7,"女高",""))))</f>
        <v>男高</v>
      </c>
    </row>
    <row r="87" spans="1:98">
      <c r="A87" s="80"/>
      <c r="B87" s="203" t="s">
        <v>261</v>
      </c>
      <c r="C87" s="203"/>
      <c r="D87" s="203" t="s">
        <v>149</v>
      </c>
      <c r="E87" s="203" t="s">
        <v>131</v>
      </c>
      <c r="F87" s="203" t="s">
        <v>63</v>
      </c>
      <c r="G87" s="203" t="s">
        <v>262</v>
      </c>
      <c r="H87" s="90" t="s">
        <v>248</v>
      </c>
      <c r="I87" s="90"/>
      <c r="J87" s="188"/>
      <c r="K87" s="81">
        <v>0</v>
      </c>
      <c r="L87" s="81">
        <v>0</v>
      </c>
      <c r="M87" s="81">
        <v>0</v>
      </c>
      <c r="N87" s="91">
        <v>2</v>
      </c>
      <c r="O87" s="92">
        <v>0</v>
      </c>
      <c r="P87" s="93">
        <f>N87+O87</f>
        <v>2</v>
      </c>
      <c r="Q87" s="82" t="str">
        <f>IFERROR(P87/M87,"-")</f>
        <v>-</v>
      </c>
      <c r="R87" s="81">
        <v>0</v>
      </c>
      <c r="S87" s="81">
        <v>0</v>
      </c>
      <c r="T87" s="82">
        <f>IFERROR(S87/(O87+P87),"-")</f>
        <v>0</v>
      </c>
      <c r="U87" s="182"/>
      <c r="V87" s="84">
        <v>0</v>
      </c>
      <c r="W87" s="82">
        <f>IF(P87=0,"-",V87/P87)</f>
        <v>0</v>
      </c>
      <c r="X87" s="186">
        <v>0</v>
      </c>
      <c r="Y87" s="187">
        <f>IFERROR(X87/P87,"-")</f>
        <v>0</v>
      </c>
      <c r="Z87" s="187" t="str">
        <f>IFERROR(X87/V87,"-")</f>
        <v>-</v>
      </c>
      <c r="AA87" s="188"/>
      <c r="AB87" s="85"/>
      <c r="AC87" s="79"/>
      <c r="AD87" s="94"/>
      <c r="AE87" s="95">
        <f>IF(P87=0,"",IF(AD87=0,"",(AD87/P87)))</f>
        <v>0</v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>
        <f>IF(P87=0,"",IF(AM87=0,"",(AM87/P87)))</f>
        <v>0</v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>
        <f>IF(P87=0,"",IF(AV87=0,"",(AV87/P87)))</f>
        <v>0</v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>
        <f>IF(P87=0,"",IF(BE87=0,"",(BE87/P87)))</f>
        <v>0</v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>
        <v>1</v>
      </c>
      <c r="BO87" s="120">
        <f>IF(P87=0,"",IF(BN87=0,"",(BN87/P87)))</f>
        <v>0.5</v>
      </c>
      <c r="BP87" s="121"/>
      <c r="BQ87" s="122">
        <f>IFERROR(BP87/BN87,"-")</f>
        <v>0</v>
      </c>
      <c r="BR87" s="123"/>
      <c r="BS87" s="124">
        <f>IFERROR(BR87/BN87,"-")</f>
        <v>0</v>
      </c>
      <c r="BT87" s="125"/>
      <c r="BU87" s="125"/>
      <c r="BV87" s="125"/>
      <c r="BW87" s="126">
        <v>1</v>
      </c>
      <c r="BX87" s="127">
        <f>IF(P87=0,"",IF(BW87=0,"",(BW87/P87)))</f>
        <v>0.5</v>
      </c>
      <c r="BY87" s="128"/>
      <c r="BZ87" s="129">
        <f>IFERROR(BY87/BW87,"-")</f>
        <v>0</v>
      </c>
      <c r="CA87" s="130"/>
      <c r="CB87" s="131">
        <f>IFERROR(CA87/BW87,"-")</f>
        <v>0</v>
      </c>
      <c r="CC87" s="132"/>
      <c r="CD87" s="132"/>
      <c r="CE87" s="132"/>
      <c r="CF87" s="133"/>
      <c r="CG87" s="134">
        <f>IF(P87=0,"",IF(CF87=0,"",(CF87/P87)))</f>
        <v>0</v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/>
      <c r="B88" s="203" t="s">
        <v>263</v>
      </c>
      <c r="C88" s="203"/>
      <c r="D88" s="203" t="s">
        <v>250</v>
      </c>
      <c r="E88" s="203" t="s">
        <v>94</v>
      </c>
      <c r="F88" s="203" t="s">
        <v>101</v>
      </c>
      <c r="G88" s="203" t="s">
        <v>264</v>
      </c>
      <c r="H88" s="90" t="s">
        <v>248</v>
      </c>
      <c r="I88" s="90"/>
      <c r="J88" s="188"/>
      <c r="K88" s="81">
        <v>0</v>
      </c>
      <c r="L88" s="81">
        <v>0</v>
      </c>
      <c r="M88" s="81">
        <v>6</v>
      </c>
      <c r="N88" s="91">
        <v>0</v>
      </c>
      <c r="O88" s="92">
        <v>0</v>
      </c>
      <c r="P88" s="93">
        <f>N88+O88</f>
        <v>0</v>
      </c>
      <c r="Q88" s="82">
        <f>IFERROR(P88/M88,"-")</f>
        <v>0</v>
      </c>
      <c r="R88" s="81">
        <v>0</v>
      </c>
      <c r="S88" s="81">
        <v>0</v>
      </c>
      <c r="T88" s="82" t="str">
        <f>IFERROR(S88/(O88+P88),"-")</f>
        <v>-</v>
      </c>
      <c r="U88" s="182"/>
      <c r="V88" s="84">
        <v>0</v>
      </c>
      <c r="W88" s="82" t="str">
        <f>IF(P88=0,"-",V88/P88)</f>
        <v>-</v>
      </c>
      <c r="X88" s="186">
        <v>0</v>
      </c>
      <c r="Y88" s="187" t="str">
        <f>IFERROR(X88/P88,"-")</f>
        <v>-</v>
      </c>
      <c r="Z88" s="187" t="str">
        <f>IFERROR(X88/V88,"-")</f>
        <v>-</v>
      </c>
      <c r="AA88" s="188"/>
      <c r="AB88" s="85"/>
      <c r="AC88" s="79"/>
      <c r="AD88" s="94"/>
      <c r="AE88" s="95" t="str">
        <f>IF(P88=0,"",IF(AD88=0,"",(AD88/P88)))</f>
        <v/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 t="str">
        <f>IF(P88=0,"",IF(AM88=0,"",(AM88/P88)))</f>
        <v/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 t="str">
        <f>IF(P88=0,"",IF(AV88=0,"",(AV88/P88)))</f>
        <v/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/>
      <c r="BF88" s="113" t="str">
        <f>IF(P88=0,"",IF(BE88=0,"",(BE88/P88)))</f>
        <v/>
      </c>
      <c r="BG88" s="112"/>
      <c r="BH88" s="114" t="str">
        <f>IFERROR(BG88/BE88,"-")</f>
        <v>-</v>
      </c>
      <c r="BI88" s="115"/>
      <c r="BJ88" s="116" t="str">
        <f>IFERROR(BI88/BE88,"-")</f>
        <v>-</v>
      </c>
      <c r="BK88" s="117"/>
      <c r="BL88" s="117"/>
      <c r="BM88" s="117"/>
      <c r="BN88" s="119"/>
      <c r="BO88" s="120" t="str">
        <f>IF(P88=0,"",IF(BN88=0,"",(BN88/P88)))</f>
        <v/>
      </c>
      <c r="BP88" s="121"/>
      <c r="BQ88" s="122" t="str">
        <f>IFERROR(BP88/BN88,"-")</f>
        <v>-</v>
      </c>
      <c r="BR88" s="123"/>
      <c r="BS88" s="124" t="str">
        <f>IFERROR(BR88/BN88,"-")</f>
        <v>-</v>
      </c>
      <c r="BT88" s="125"/>
      <c r="BU88" s="125"/>
      <c r="BV88" s="125"/>
      <c r="BW88" s="126"/>
      <c r="BX88" s="127" t="str">
        <f>IF(P88=0,"",IF(BW88=0,"",(BW88/P88)))</f>
        <v/>
      </c>
      <c r="BY88" s="128"/>
      <c r="BZ88" s="129" t="str">
        <f>IFERROR(BY88/BW88,"-")</f>
        <v>-</v>
      </c>
      <c r="CA88" s="130"/>
      <c r="CB88" s="131" t="str">
        <f>IFERROR(CA88/BW88,"-")</f>
        <v>-</v>
      </c>
      <c r="CC88" s="132"/>
      <c r="CD88" s="132"/>
      <c r="CE88" s="132"/>
      <c r="CF88" s="133"/>
      <c r="CG88" s="134" t="str">
        <f>IF(P88=0,"",IF(CF88=0,"",(CF88/P88)))</f>
        <v/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0</v>
      </c>
      <c r="CP88" s="141">
        <v>0</v>
      </c>
      <c r="CQ88" s="141"/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/>
      <c r="B89" s="203" t="s">
        <v>265</v>
      </c>
      <c r="C89" s="203"/>
      <c r="D89" s="203" t="s">
        <v>253</v>
      </c>
      <c r="E89" s="203" t="s">
        <v>112</v>
      </c>
      <c r="F89" s="203" t="s">
        <v>63</v>
      </c>
      <c r="G89" s="203" t="s">
        <v>266</v>
      </c>
      <c r="H89" s="90" t="s">
        <v>248</v>
      </c>
      <c r="I89" s="90"/>
      <c r="J89" s="188"/>
      <c r="K89" s="81">
        <v>0</v>
      </c>
      <c r="L89" s="81">
        <v>0</v>
      </c>
      <c r="M89" s="81">
        <v>0</v>
      </c>
      <c r="N89" s="91">
        <v>1</v>
      </c>
      <c r="O89" s="92">
        <v>0</v>
      </c>
      <c r="P89" s="93">
        <f>N89+O89</f>
        <v>1</v>
      </c>
      <c r="Q89" s="82" t="str">
        <f>IFERROR(P89/M89,"-")</f>
        <v>-</v>
      </c>
      <c r="R89" s="81">
        <v>0</v>
      </c>
      <c r="S89" s="81">
        <v>0</v>
      </c>
      <c r="T89" s="82">
        <f>IFERROR(S89/(O89+P89),"-")</f>
        <v>0</v>
      </c>
      <c r="U89" s="182"/>
      <c r="V89" s="84">
        <v>0</v>
      </c>
      <c r="W89" s="82">
        <f>IF(P89=0,"-",V89/P89)</f>
        <v>0</v>
      </c>
      <c r="X89" s="186">
        <v>0</v>
      </c>
      <c r="Y89" s="187">
        <f>IFERROR(X89/P89,"-")</f>
        <v>0</v>
      </c>
      <c r="Z89" s="187" t="str">
        <f>IFERROR(X89/V89,"-")</f>
        <v>-</v>
      </c>
      <c r="AA89" s="188"/>
      <c r="AB89" s="85"/>
      <c r="AC89" s="79"/>
      <c r="AD89" s="94"/>
      <c r="AE89" s="95">
        <f>IF(P89=0,"",IF(AD89=0,"",(AD89/P89)))</f>
        <v>0</v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>
        <f>IF(P89=0,"",IF(AM89=0,"",(AM89/P89)))</f>
        <v>0</v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>
        <v>1</v>
      </c>
      <c r="AW89" s="107">
        <f>IF(P89=0,"",IF(AV89=0,"",(AV89/P89)))</f>
        <v>1</v>
      </c>
      <c r="AX89" s="106"/>
      <c r="AY89" s="108">
        <f>IFERROR(AX89/AV89,"-")</f>
        <v>0</v>
      </c>
      <c r="AZ89" s="109"/>
      <c r="BA89" s="110">
        <f>IFERROR(AZ89/AV89,"-")</f>
        <v>0</v>
      </c>
      <c r="BB89" s="111"/>
      <c r="BC89" s="111"/>
      <c r="BD89" s="111"/>
      <c r="BE89" s="112"/>
      <c r="BF89" s="113">
        <f>IF(P89=0,"",IF(BE89=0,"",(BE89/P89)))</f>
        <v>0</v>
      </c>
      <c r="BG89" s="112"/>
      <c r="BH89" s="114" t="str">
        <f>IFERROR(BG89/BE89,"-")</f>
        <v>-</v>
      </c>
      <c r="BI89" s="115"/>
      <c r="BJ89" s="116" t="str">
        <f>IFERROR(BI89/BE89,"-")</f>
        <v>-</v>
      </c>
      <c r="BK89" s="117"/>
      <c r="BL89" s="117"/>
      <c r="BM89" s="117"/>
      <c r="BN89" s="119"/>
      <c r="BO89" s="120">
        <f>IF(P89=0,"",IF(BN89=0,"",(BN89/P89)))</f>
        <v>0</v>
      </c>
      <c r="BP89" s="121"/>
      <c r="BQ89" s="122" t="str">
        <f>IFERROR(BP89/BN89,"-")</f>
        <v>-</v>
      </c>
      <c r="BR89" s="123"/>
      <c r="BS89" s="124" t="str">
        <f>IFERROR(BR89/BN89,"-")</f>
        <v>-</v>
      </c>
      <c r="BT89" s="125"/>
      <c r="BU89" s="125"/>
      <c r="BV89" s="125"/>
      <c r="BW89" s="126"/>
      <c r="BX89" s="127">
        <f>IF(P89=0,"",IF(BW89=0,"",(BW89/P89)))</f>
        <v>0</v>
      </c>
      <c r="BY89" s="128"/>
      <c r="BZ89" s="129" t="str">
        <f>IFERROR(BY89/BW89,"-")</f>
        <v>-</v>
      </c>
      <c r="CA89" s="130"/>
      <c r="CB89" s="131" t="str">
        <f>IFERROR(CA89/BW89,"-")</f>
        <v>-</v>
      </c>
      <c r="CC89" s="132"/>
      <c r="CD89" s="132"/>
      <c r="CE89" s="132"/>
      <c r="CF89" s="133"/>
      <c r="CG89" s="134">
        <f>IF(P89=0,"",IF(CF89=0,"",(CF89/P89)))</f>
        <v>0</v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/>
      <c r="B90" s="203" t="s">
        <v>267</v>
      </c>
      <c r="C90" s="203"/>
      <c r="D90" s="203" t="s">
        <v>256</v>
      </c>
      <c r="E90" s="203" t="s">
        <v>257</v>
      </c>
      <c r="F90" s="203" t="s">
        <v>63</v>
      </c>
      <c r="G90" s="203" t="s">
        <v>268</v>
      </c>
      <c r="H90" s="90" t="s">
        <v>248</v>
      </c>
      <c r="I90" s="90"/>
      <c r="J90" s="188"/>
      <c r="K90" s="81">
        <v>0</v>
      </c>
      <c r="L90" s="81">
        <v>0</v>
      </c>
      <c r="M90" s="81">
        <v>0</v>
      </c>
      <c r="N90" s="91">
        <v>1</v>
      </c>
      <c r="O90" s="92">
        <v>0</v>
      </c>
      <c r="P90" s="93">
        <f>N90+O90</f>
        <v>1</v>
      </c>
      <c r="Q90" s="82" t="str">
        <f>IFERROR(P90/M90,"-")</f>
        <v>-</v>
      </c>
      <c r="R90" s="81">
        <v>0</v>
      </c>
      <c r="S90" s="81">
        <v>0</v>
      </c>
      <c r="T90" s="82">
        <f>IFERROR(S90/(O90+P90),"-")</f>
        <v>0</v>
      </c>
      <c r="U90" s="182"/>
      <c r="V90" s="84">
        <v>1</v>
      </c>
      <c r="W90" s="82">
        <f>IF(P90=0,"-",V90/P90)</f>
        <v>1</v>
      </c>
      <c r="X90" s="186">
        <v>0</v>
      </c>
      <c r="Y90" s="187">
        <f>IFERROR(X90/P90,"-")</f>
        <v>0</v>
      </c>
      <c r="Z90" s="187">
        <f>IFERROR(X90/V90,"-")</f>
        <v>0</v>
      </c>
      <c r="AA90" s="188"/>
      <c r="AB90" s="85"/>
      <c r="AC90" s="79"/>
      <c r="AD90" s="94"/>
      <c r="AE90" s="95">
        <f>IF(P90=0,"",IF(AD90=0,"",(AD90/P90)))</f>
        <v>0</v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>
        <f>IF(P90=0,"",IF(AM90=0,"",(AM90/P90)))</f>
        <v>0</v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/>
      <c r="AW90" s="107">
        <f>IF(P90=0,"",IF(AV90=0,"",(AV90/P90)))</f>
        <v>0</v>
      </c>
      <c r="AX90" s="106"/>
      <c r="AY90" s="108" t="str">
        <f>IFERROR(AX90/AV90,"-")</f>
        <v>-</v>
      </c>
      <c r="AZ90" s="109"/>
      <c r="BA90" s="110" t="str">
        <f>IFERROR(AZ90/AV90,"-")</f>
        <v>-</v>
      </c>
      <c r="BB90" s="111"/>
      <c r="BC90" s="111"/>
      <c r="BD90" s="111"/>
      <c r="BE90" s="112"/>
      <c r="BF90" s="113">
        <f>IF(P90=0,"",IF(BE90=0,"",(BE90/P90)))</f>
        <v>0</v>
      </c>
      <c r="BG90" s="112"/>
      <c r="BH90" s="114" t="str">
        <f>IFERROR(BG90/BE90,"-")</f>
        <v>-</v>
      </c>
      <c r="BI90" s="115"/>
      <c r="BJ90" s="116" t="str">
        <f>IFERROR(BI90/BE90,"-")</f>
        <v>-</v>
      </c>
      <c r="BK90" s="117"/>
      <c r="BL90" s="117"/>
      <c r="BM90" s="117"/>
      <c r="BN90" s="119">
        <v>1</v>
      </c>
      <c r="BO90" s="120">
        <f>IF(P90=0,"",IF(BN90=0,"",(BN90/P90)))</f>
        <v>1</v>
      </c>
      <c r="BP90" s="121">
        <v>1</v>
      </c>
      <c r="BQ90" s="122">
        <f>IFERROR(BP90/BN90,"-")</f>
        <v>1</v>
      </c>
      <c r="BR90" s="123">
        <v>83000</v>
      </c>
      <c r="BS90" s="124">
        <f>IFERROR(BR90/BN90,"-")</f>
        <v>83000</v>
      </c>
      <c r="BT90" s="125"/>
      <c r="BU90" s="125"/>
      <c r="BV90" s="125">
        <v>1</v>
      </c>
      <c r="BW90" s="126"/>
      <c r="BX90" s="127">
        <f>IF(P90=0,"",IF(BW90=0,"",(BW90/P90)))</f>
        <v>0</v>
      </c>
      <c r="BY90" s="128"/>
      <c r="BZ90" s="129" t="str">
        <f>IFERROR(BY90/BW90,"-")</f>
        <v>-</v>
      </c>
      <c r="CA90" s="130"/>
      <c r="CB90" s="131" t="str">
        <f>IFERROR(CA90/BW90,"-")</f>
        <v>-</v>
      </c>
      <c r="CC90" s="132"/>
      <c r="CD90" s="132"/>
      <c r="CE90" s="132"/>
      <c r="CF90" s="133"/>
      <c r="CG90" s="134">
        <f>IF(P90=0,"",IF(CF90=0,"",(CF90/P90)))</f>
        <v>0</v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1</v>
      </c>
      <c r="CP90" s="141">
        <v>0</v>
      </c>
      <c r="CQ90" s="141">
        <v>83000</v>
      </c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/>
      <c r="B91" s="203" t="s">
        <v>269</v>
      </c>
      <c r="C91" s="203"/>
      <c r="D91" s="203" t="s">
        <v>170</v>
      </c>
      <c r="E91" s="203" t="s">
        <v>171</v>
      </c>
      <c r="F91" s="203" t="s">
        <v>63</v>
      </c>
      <c r="G91" s="203" t="s">
        <v>270</v>
      </c>
      <c r="H91" s="90" t="s">
        <v>248</v>
      </c>
      <c r="I91" s="90"/>
      <c r="J91" s="188"/>
      <c r="K91" s="81">
        <v>0</v>
      </c>
      <c r="L91" s="81">
        <v>0</v>
      </c>
      <c r="M91" s="81">
        <v>0</v>
      </c>
      <c r="N91" s="91">
        <v>3</v>
      </c>
      <c r="O91" s="92">
        <v>0</v>
      </c>
      <c r="P91" s="93">
        <f>N91+O91</f>
        <v>3</v>
      </c>
      <c r="Q91" s="82" t="str">
        <f>IFERROR(P91/M91,"-")</f>
        <v>-</v>
      </c>
      <c r="R91" s="81">
        <v>0</v>
      </c>
      <c r="S91" s="81">
        <v>1</v>
      </c>
      <c r="T91" s="82">
        <f>IFERROR(S91/(O91+P91),"-")</f>
        <v>0.33333333333333</v>
      </c>
      <c r="U91" s="182"/>
      <c r="V91" s="84">
        <v>1</v>
      </c>
      <c r="W91" s="82">
        <f>IF(P91=0,"-",V91/P91)</f>
        <v>0.33333333333333</v>
      </c>
      <c r="X91" s="186">
        <v>0</v>
      </c>
      <c r="Y91" s="187">
        <f>IFERROR(X91/P91,"-")</f>
        <v>0</v>
      </c>
      <c r="Z91" s="187">
        <f>IFERROR(X91/V91,"-")</f>
        <v>0</v>
      </c>
      <c r="AA91" s="188"/>
      <c r="AB91" s="85"/>
      <c r="AC91" s="79"/>
      <c r="AD91" s="94"/>
      <c r="AE91" s="95">
        <f>IF(P91=0,"",IF(AD91=0,"",(AD91/P91)))</f>
        <v>0</v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/>
      <c r="AN91" s="101">
        <f>IF(P91=0,"",IF(AM91=0,"",(AM91/P91)))</f>
        <v>0</v>
      </c>
      <c r="AO91" s="100"/>
      <c r="AP91" s="102" t="str">
        <f>IFERROR(AP91/AM91,"-")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/>
      <c r="AW91" s="107">
        <f>IF(P91=0,"",IF(AV91=0,"",(AV91/P91)))</f>
        <v>0</v>
      </c>
      <c r="AX91" s="106"/>
      <c r="AY91" s="108" t="str">
        <f>IFERROR(AX91/AV91,"-")</f>
        <v>-</v>
      </c>
      <c r="AZ91" s="109"/>
      <c r="BA91" s="110" t="str">
        <f>IFERROR(AZ91/AV91,"-")</f>
        <v>-</v>
      </c>
      <c r="BB91" s="111"/>
      <c r="BC91" s="111"/>
      <c r="BD91" s="111"/>
      <c r="BE91" s="112"/>
      <c r="BF91" s="113">
        <f>IF(P91=0,"",IF(BE91=0,"",(BE91/P91)))</f>
        <v>0</v>
      </c>
      <c r="BG91" s="112"/>
      <c r="BH91" s="114" t="str">
        <f>IFERROR(BG91/BE91,"-")</f>
        <v>-</v>
      </c>
      <c r="BI91" s="115"/>
      <c r="BJ91" s="116" t="str">
        <f>IFERROR(BI91/BE91,"-")</f>
        <v>-</v>
      </c>
      <c r="BK91" s="117"/>
      <c r="BL91" s="117"/>
      <c r="BM91" s="117"/>
      <c r="BN91" s="119">
        <v>2</v>
      </c>
      <c r="BO91" s="120">
        <f>IF(P91=0,"",IF(BN91=0,"",(BN91/P91)))</f>
        <v>0.66666666666667</v>
      </c>
      <c r="BP91" s="121">
        <v>1</v>
      </c>
      <c r="BQ91" s="122">
        <f>IFERROR(BP91/BN91,"-")</f>
        <v>0.5</v>
      </c>
      <c r="BR91" s="123">
        <v>5000</v>
      </c>
      <c r="BS91" s="124">
        <f>IFERROR(BR91/BN91,"-")</f>
        <v>2500</v>
      </c>
      <c r="BT91" s="125">
        <v>1</v>
      </c>
      <c r="BU91" s="125"/>
      <c r="BV91" s="125"/>
      <c r="BW91" s="126">
        <v>1</v>
      </c>
      <c r="BX91" s="127">
        <f>IF(P91=0,"",IF(BW91=0,"",(BW91/P91)))</f>
        <v>0.33333333333333</v>
      </c>
      <c r="BY91" s="128"/>
      <c r="BZ91" s="129">
        <f>IFERROR(BY91/BW91,"-")</f>
        <v>0</v>
      </c>
      <c r="CA91" s="130"/>
      <c r="CB91" s="131">
        <f>IFERROR(CA91/BW91,"-")</f>
        <v>0</v>
      </c>
      <c r="CC91" s="132"/>
      <c r="CD91" s="132"/>
      <c r="CE91" s="132"/>
      <c r="CF91" s="133"/>
      <c r="CG91" s="134">
        <f>IF(P91=0,"",IF(CF91=0,"",(CF91/P91)))</f>
        <v>0</v>
      </c>
      <c r="CH91" s="135"/>
      <c r="CI91" s="136" t="str">
        <f>IFERROR(CH91/CF91,"-")</f>
        <v>-</v>
      </c>
      <c r="CJ91" s="137"/>
      <c r="CK91" s="138" t="str">
        <f>IFERROR(CJ91/CF91,"-")</f>
        <v>-</v>
      </c>
      <c r="CL91" s="139"/>
      <c r="CM91" s="139"/>
      <c r="CN91" s="139"/>
      <c r="CO91" s="140">
        <v>1</v>
      </c>
      <c r="CP91" s="141">
        <v>0</v>
      </c>
      <c r="CQ91" s="141">
        <v>5000</v>
      </c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/>
      <c r="B92" s="203" t="s">
        <v>271</v>
      </c>
      <c r="C92" s="203"/>
      <c r="D92" s="203" t="s">
        <v>149</v>
      </c>
      <c r="E92" s="203" t="s">
        <v>131</v>
      </c>
      <c r="F92" s="203" t="s">
        <v>63</v>
      </c>
      <c r="G92" s="203" t="s">
        <v>272</v>
      </c>
      <c r="H92" s="90" t="s">
        <v>248</v>
      </c>
      <c r="I92" s="90"/>
      <c r="J92" s="188"/>
      <c r="K92" s="81">
        <v>0</v>
      </c>
      <c r="L92" s="81">
        <v>0</v>
      </c>
      <c r="M92" s="81">
        <v>0</v>
      </c>
      <c r="N92" s="91">
        <v>0</v>
      </c>
      <c r="O92" s="92">
        <v>0</v>
      </c>
      <c r="P92" s="93">
        <f>N92+O92</f>
        <v>0</v>
      </c>
      <c r="Q92" s="82" t="str">
        <f>IFERROR(P92/M92,"-")</f>
        <v>-</v>
      </c>
      <c r="R92" s="81">
        <v>0</v>
      </c>
      <c r="S92" s="81">
        <v>0</v>
      </c>
      <c r="T92" s="82" t="str">
        <f>IFERROR(S92/(O92+P92),"-")</f>
        <v>-</v>
      </c>
      <c r="U92" s="182"/>
      <c r="V92" s="84">
        <v>0</v>
      </c>
      <c r="W92" s="82" t="str">
        <f>IF(P92=0,"-",V92/P92)</f>
        <v>-</v>
      </c>
      <c r="X92" s="186">
        <v>0</v>
      </c>
      <c r="Y92" s="187" t="str">
        <f>IFERROR(X92/P92,"-")</f>
        <v>-</v>
      </c>
      <c r="Z92" s="187" t="str">
        <f>IFERROR(X92/V92,"-")</f>
        <v>-</v>
      </c>
      <c r="AA92" s="188"/>
      <c r="AB92" s="85"/>
      <c r="AC92" s="79"/>
      <c r="AD92" s="94"/>
      <c r="AE92" s="95" t="str">
        <f>IF(P92=0,"",IF(AD92=0,"",(AD92/P92)))</f>
        <v/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 t="str">
        <f>IF(P92=0,"",IF(AM92=0,"",(AM92/P92)))</f>
        <v/>
      </c>
      <c r="AO92" s="100"/>
      <c r="AP92" s="102" t="str">
        <f>IFERROR(AP92/AM92,"-")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/>
      <c r="AW92" s="107" t="str">
        <f>IF(P92=0,"",IF(AV92=0,"",(AV92/P92)))</f>
        <v/>
      </c>
      <c r="AX92" s="106"/>
      <c r="AY92" s="108" t="str">
        <f>IFERROR(AX92/AV92,"-")</f>
        <v>-</v>
      </c>
      <c r="AZ92" s="109"/>
      <c r="BA92" s="110" t="str">
        <f>IFERROR(AZ92/AV92,"-")</f>
        <v>-</v>
      </c>
      <c r="BB92" s="111"/>
      <c r="BC92" s="111"/>
      <c r="BD92" s="111"/>
      <c r="BE92" s="112"/>
      <c r="BF92" s="113" t="str">
        <f>IF(P92=0,"",IF(BE92=0,"",(BE92/P92)))</f>
        <v/>
      </c>
      <c r="BG92" s="112"/>
      <c r="BH92" s="114" t="str">
        <f>IFERROR(BG92/BE92,"-")</f>
        <v>-</v>
      </c>
      <c r="BI92" s="115"/>
      <c r="BJ92" s="116" t="str">
        <f>IFERROR(BI92/BE92,"-")</f>
        <v>-</v>
      </c>
      <c r="BK92" s="117"/>
      <c r="BL92" s="117"/>
      <c r="BM92" s="117"/>
      <c r="BN92" s="119"/>
      <c r="BO92" s="120" t="str">
        <f>IF(P92=0,"",IF(BN92=0,"",(BN92/P92)))</f>
        <v/>
      </c>
      <c r="BP92" s="121"/>
      <c r="BQ92" s="122" t="str">
        <f>IFERROR(BP92/BN92,"-")</f>
        <v>-</v>
      </c>
      <c r="BR92" s="123"/>
      <c r="BS92" s="124" t="str">
        <f>IFERROR(BR92/BN92,"-")</f>
        <v>-</v>
      </c>
      <c r="BT92" s="125"/>
      <c r="BU92" s="125"/>
      <c r="BV92" s="125"/>
      <c r="BW92" s="126"/>
      <c r="BX92" s="127" t="str">
        <f>IF(P92=0,"",IF(BW92=0,"",(BW92/P92)))</f>
        <v/>
      </c>
      <c r="BY92" s="128"/>
      <c r="BZ92" s="129" t="str">
        <f>IFERROR(BY92/BW92,"-")</f>
        <v>-</v>
      </c>
      <c r="CA92" s="130"/>
      <c r="CB92" s="131" t="str">
        <f>IFERROR(CA92/BW92,"-")</f>
        <v>-</v>
      </c>
      <c r="CC92" s="132"/>
      <c r="CD92" s="132"/>
      <c r="CE92" s="132"/>
      <c r="CF92" s="133"/>
      <c r="CG92" s="134" t="str">
        <f>IF(P92=0,"",IF(CF92=0,"",(CF92/P92)))</f>
        <v/>
      </c>
      <c r="CH92" s="135"/>
      <c r="CI92" s="136" t="str">
        <f>IFERROR(CH92/CF92,"-")</f>
        <v>-</v>
      </c>
      <c r="CJ92" s="137"/>
      <c r="CK92" s="138" t="str">
        <f>IFERROR(CJ92/CF92,"-")</f>
        <v>-</v>
      </c>
      <c r="CL92" s="139"/>
      <c r="CM92" s="139"/>
      <c r="CN92" s="139"/>
      <c r="CO92" s="140">
        <v>0</v>
      </c>
      <c r="CP92" s="141">
        <v>0</v>
      </c>
      <c r="CQ92" s="141"/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80"/>
      <c r="B93" s="203" t="s">
        <v>273</v>
      </c>
      <c r="C93" s="203"/>
      <c r="D93" s="203" t="s">
        <v>250</v>
      </c>
      <c r="E93" s="203" t="s">
        <v>94</v>
      </c>
      <c r="F93" s="203" t="s">
        <v>101</v>
      </c>
      <c r="G93" s="203" t="s">
        <v>274</v>
      </c>
      <c r="H93" s="90" t="s">
        <v>248</v>
      </c>
      <c r="I93" s="90"/>
      <c r="J93" s="188"/>
      <c r="K93" s="81">
        <v>4</v>
      </c>
      <c r="L93" s="81">
        <v>0</v>
      </c>
      <c r="M93" s="81">
        <v>12</v>
      </c>
      <c r="N93" s="91">
        <v>2</v>
      </c>
      <c r="O93" s="92">
        <v>0</v>
      </c>
      <c r="P93" s="93">
        <f>N93+O93</f>
        <v>2</v>
      </c>
      <c r="Q93" s="82">
        <f>IFERROR(P93/M93,"-")</f>
        <v>0.16666666666667</v>
      </c>
      <c r="R93" s="81">
        <v>0</v>
      </c>
      <c r="S93" s="81">
        <v>0</v>
      </c>
      <c r="T93" s="82">
        <f>IFERROR(S93/(O93+P93),"-")</f>
        <v>0</v>
      </c>
      <c r="U93" s="182"/>
      <c r="V93" s="84">
        <v>0</v>
      </c>
      <c r="W93" s="82">
        <f>IF(P93=0,"-",V93/P93)</f>
        <v>0</v>
      </c>
      <c r="X93" s="186">
        <v>0</v>
      </c>
      <c r="Y93" s="187">
        <f>IFERROR(X93/P93,"-")</f>
        <v>0</v>
      </c>
      <c r="Z93" s="187" t="str">
        <f>IFERROR(X93/V93,"-")</f>
        <v>-</v>
      </c>
      <c r="AA93" s="188"/>
      <c r="AB93" s="85"/>
      <c r="AC93" s="79"/>
      <c r="AD93" s="94"/>
      <c r="AE93" s="95">
        <f>IF(P93=0,"",IF(AD93=0,"",(AD93/P93)))</f>
        <v>0</v>
      </c>
      <c r="AF93" s="94"/>
      <c r="AG93" s="96" t="str">
        <f>IFERROR(AF93/AD93,"-")</f>
        <v>-</v>
      </c>
      <c r="AH93" s="97"/>
      <c r="AI93" s="98" t="str">
        <f>IFERROR(AH93/AD93,"-")</f>
        <v>-</v>
      </c>
      <c r="AJ93" s="99"/>
      <c r="AK93" s="99"/>
      <c r="AL93" s="99"/>
      <c r="AM93" s="100"/>
      <c r="AN93" s="101">
        <f>IF(P93=0,"",IF(AM93=0,"",(AM93/P93)))</f>
        <v>0</v>
      </c>
      <c r="AO93" s="100"/>
      <c r="AP93" s="102" t="str">
        <f>IFERROR(AP93/AM93,"-")</f>
        <v>-</v>
      </c>
      <c r="AQ93" s="103"/>
      <c r="AR93" s="104" t="str">
        <f>IFERROR(AQ93/AM93,"-")</f>
        <v>-</v>
      </c>
      <c r="AS93" s="105"/>
      <c r="AT93" s="105"/>
      <c r="AU93" s="105"/>
      <c r="AV93" s="106"/>
      <c r="AW93" s="107">
        <f>IF(P93=0,"",IF(AV93=0,"",(AV93/P93)))</f>
        <v>0</v>
      </c>
      <c r="AX93" s="106"/>
      <c r="AY93" s="108" t="str">
        <f>IFERROR(AX93/AV93,"-")</f>
        <v>-</v>
      </c>
      <c r="AZ93" s="109"/>
      <c r="BA93" s="110" t="str">
        <f>IFERROR(AZ93/AV93,"-")</f>
        <v>-</v>
      </c>
      <c r="BB93" s="111"/>
      <c r="BC93" s="111"/>
      <c r="BD93" s="111"/>
      <c r="BE93" s="112"/>
      <c r="BF93" s="113">
        <f>IF(P93=0,"",IF(BE93=0,"",(BE93/P93)))</f>
        <v>0</v>
      </c>
      <c r="BG93" s="112"/>
      <c r="BH93" s="114" t="str">
        <f>IFERROR(BG93/BE93,"-")</f>
        <v>-</v>
      </c>
      <c r="BI93" s="115"/>
      <c r="BJ93" s="116" t="str">
        <f>IFERROR(BI93/BE93,"-")</f>
        <v>-</v>
      </c>
      <c r="BK93" s="117"/>
      <c r="BL93" s="117"/>
      <c r="BM93" s="117"/>
      <c r="BN93" s="119"/>
      <c r="BO93" s="120">
        <f>IF(P93=0,"",IF(BN93=0,"",(BN93/P93)))</f>
        <v>0</v>
      </c>
      <c r="BP93" s="121"/>
      <c r="BQ93" s="122" t="str">
        <f>IFERROR(BP93/BN93,"-")</f>
        <v>-</v>
      </c>
      <c r="BR93" s="123"/>
      <c r="BS93" s="124" t="str">
        <f>IFERROR(BR93/BN93,"-")</f>
        <v>-</v>
      </c>
      <c r="BT93" s="125"/>
      <c r="BU93" s="125"/>
      <c r="BV93" s="125"/>
      <c r="BW93" s="126">
        <v>2</v>
      </c>
      <c r="BX93" s="127">
        <f>IF(P93=0,"",IF(BW93=0,"",(BW93/P93)))</f>
        <v>1</v>
      </c>
      <c r="BY93" s="128"/>
      <c r="BZ93" s="129">
        <f>IFERROR(BY93/BW93,"-")</f>
        <v>0</v>
      </c>
      <c r="CA93" s="130"/>
      <c r="CB93" s="131">
        <f>IFERROR(CA93/BW93,"-")</f>
        <v>0</v>
      </c>
      <c r="CC93" s="132"/>
      <c r="CD93" s="132"/>
      <c r="CE93" s="132"/>
      <c r="CF93" s="133"/>
      <c r="CG93" s="134">
        <f>IF(P93=0,"",IF(CF93=0,"",(CF93/P93)))</f>
        <v>0</v>
      </c>
      <c r="CH93" s="135"/>
      <c r="CI93" s="136" t="str">
        <f>IFERROR(CH93/CF93,"-")</f>
        <v>-</v>
      </c>
      <c r="CJ93" s="137"/>
      <c r="CK93" s="138" t="str">
        <f>IFERROR(CJ93/CF93,"-")</f>
        <v>-</v>
      </c>
      <c r="CL93" s="139"/>
      <c r="CM93" s="139"/>
      <c r="CN93" s="139"/>
      <c r="CO93" s="140">
        <v>0</v>
      </c>
      <c r="CP93" s="141">
        <v>0</v>
      </c>
      <c r="CQ93" s="141"/>
      <c r="CR93" s="141"/>
      <c r="CS93" s="142" t="str">
        <f>IF(AND(CQ93=0,CR93=0),"",IF(AND(CQ93&lt;=100000,CR93&lt;=100000),"",IF(CQ93/CP93&gt;0.7,"男高",IF(CR93/CP93&gt;0.7,"女高",""))))</f>
        <v/>
      </c>
    </row>
    <row r="94" spans="1:98">
      <c r="A94" s="80"/>
      <c r="B94" s="203" t="s">
        <v>275</v>
      </c>
      <c r="C94" s="203"/>
      <c r="D94" s="203" t="s">
        <v>253</v>
      </c>
      <c r="E94" s="203" t="s">
        <v>112</v>
      </c>
      <c r="F94" s="203" t="s">
        <v>63</v>
      </c>
      <c r="G94" s="203" t="s">
        <v>276</v>
      </c>
      <c r="H94" s="90" t="s">
        <v>248</v>
      </c>
      <c r="I94" s="90"/>
      <c r="J94" s="188"/>
      <c r="K94" s="81">
        <v>0</v>
      </c>
      <c r="L94" s="81">
        <v>0</v>
      </c>
      <c r="M94" s="81">
        <v>0</v>
      </c>
      <c r="N94" s="91">
        <v>0</v>
      </c>
      <c r="O94" s="92">
        <v>0</v>
      </c>
      <c r="P94" s="93">
        <f>N94+O94</f>
        <v>0</v>
      </c>
      <c r="Q94" s="82" t="str">
        <f>IFERROR(P94/M94,"-")</f>
        <v>-</v>
      </c>
      <c r="R94" s="81">
        <v>0</v>
      </c>
      <c r="S94" s="81">
        <v>0</v>
      </c>
      <c r="T94" s="82" t="str">
        <f>IFERROR(S94/(O94+P94),"-")</f>
        <v>-</v>
      </c>
      <c r="U94" s="182"/>
      <c r="V94" s="84">
        <v>0</v>
      </c>
      <c r="W94" s="82" t="str">
        <f>IF(P94=0,"-",V94/P94)</f>
        <v>-</v>
      </c>
      <c r="X94" s="186">
        <v>0</v>
      </c>
      <c r="Y94" s="187" t="str">
        <f>IFERROR(X94/P94,"-")</f>
        <v>-</v>
      </c>
      <c r="Z94" s="187" t="str">
        <f>IFERROR(X94/V94,"-")</f>
        <v>-</v>
      </c>
      <c r="AA94" s="188"/>
      <c r="AB94" s="85"/>
      <c r="AC94" s="79"/>
      <c r="AD94" s="94"/>
      <c r="AE94" s="95" t="str">
        <f>IF(P94=0,"",IF(AD94=0,"",(AD94/P94)))</f>
        <v/>
      </c>
      <c r="AF94" s="94"/>
      <c r="AG94" s="96" t="str">
        <f>IFERROR(AF94/AD94,"-")</f>
        <v>-</v>
      </c>
      <c r="AH94" s="97"/>
      <c r="AI94" s="98" t="str">
        <f>IFERROR(AH94/AD94,"-")</f>
        <v>-</v>
      </c>
      <c r="AJ94" s="99"/>
      <c r="AK94" s="99"/>
      <c r="AL94" s="99"/>
      <c r="AM94" s="100"/>
      <c r="AN94" s="101" t="str">
        <f>IF(P94=0,"",IF(AM94=0,"",(AM94/P94)))</f>
        <v/>
      </c>
      <c r="AO94" s="100"/>
      <c r="AP94" s="102" t="str">
        <f>IFERROR(AP94/AM94,"-")</f>
        <v>-</v>
      </c>
      <c r="AQ94" s="103"/>
      <c r="AR94" s="104" t="str">
        <f>IFERROR(AQ94/AM94,"-")</f>
        <v>-</v>
      </c>
      <c r="AS94" s="105"/>
      <c r="AT94" s="105"/>
      <c r="AU94" s="105"/>
      <c r="AV94" s="106"/>
      <c r="AW94" s="107" t="str">
        <f>IF(P94=0,"",IF(AV94=0,"",(AV94/P94)))</f>
        <v/>
      </c>
      <c r="AX94" s="106"/>
      <c r="AY94" s="108" t="str">
        <f>IFERROR(AX94/AV94,"-")</f>
        <v>-</v>
      </c>
      <c r="AZ94" s="109"/>
      <c r="BA94" s="110" t="str">
        <f>IFERROR(AZ94/AV94,"-")</f>
        <v>-</v>
      </c>
      <c r="BB94" s="111"/>
      <c r="BC94" s="111"/>
      <c r="BD94" s="111"/>
      <c r="BE94" s="112"/>
      <c r="BF94" s="113" t="str">
        <f>IF(P94=0,"",IF(BE94=0,"",(BE94/P94)))</f>
        <v/>
      </c>
      <c r="BG94" s="112"/>
      <c r="BH94" s="114" t="str">
        <f>IFERROR(BG94/BE94,"-")</f>
        <v>-</v>
      </c>
      <c r="BI94" s="115"/>
      <c r="BJ94" s="116" t="str">
        <f>IFERROR(BI94/BE94,"-")</f>
        <v>-</v>
      </c>
      <c r="BK94" s="117"/>
      <c r="BL94" s="117"/>
      <c r="BM94" s="117"/>
      <c r="BN94" s="119"/>
      <c r="BO94" s="120" t="str">
        <f>IF(P94=0,"",IF(BN94=0,"",(BN94/P94)))</f>
        <v/>
      </c>
      <c r="BP94" s="121"/>
      <c r="BQ94" s="122" t="str">
        <f>IFERROR(BP94/BN94,"-")</f>
        <v>-</v>
      </c>
      <c r="BR94" s="123"/>
      <c r="BS94" s="124" t="str">
        <f>IFERROR(BR94/BN94,"-")</f>
        <v>-</v>
      </c>
      <c r="BT94" s="125"/>
      <c r="BU94" s="125"/>
      <c r="BV94" s="125"/>
      <c r="BW94" s="126"/>
      <c r="BX94" s="127" t="str">
        <f>IF(P94=0,"",IF(BW94=0,"",(BW94/P94)))</f>
        <v/>
      </c>
      <c r="BY94" s="128"/>
      <c r="BZ94" s="129" t="str">
        <f>IFERROR(BY94/BW94,"-")</f>
        <v>-</v>
      </c>
      <c r="CA94" s="130"/>
      <c r="CB94" s="131" t="str">
        <f>IFERROR(CA94/BW94,"-")</f>
        <v>-</v>
      </c>
      <c r="CC94" s="132"/>
      <c r="CD94" s="132"/>
      <c r="CE94" s="132"/>
      <c r="CF94" s="133"/>
      <c r="CG94" s="134" t="str">
        <f>IF(P94=0,"",IF(CF94=0,"",(CF94/P94)))</f>
        <v/>
      </c>
      <c r="CH94" s="135"/>
      <c r="CI94" s="136" t="str">
        <f>IFERROR(CH94/CF94,"-")</f>
        <v>-</v>
      </c>
      <c r="CJ94" s="137"/>
      <c r="CK94" s="138" t="str">
        <f>IFERROR(CJ94/CF94,"-")</f>
        <v>-</v>
      </c>
      <c r="CL94" s="139"/>
      <c r="CM94" s="139"/>
      <c r="CN94" s="139"/>
      <c r="CO94" s="140">
        <v>0</v>
      </c>
      <c r="CP94" s="141">
        <v>0</v>
      </c>
      <c r="CQ94" s="141"/>
      <c r="CR94" s="141"/>
      <c r="CS94" s="142" t="str">
        <f>IF(AND(CQ94=0,CR94=0),"",IF(AND(CQ94&lt;=100000,CR94&lt;=100000),"",IF(CQ94/CP94&gt;0.7,"男高",IF(CR94/CP94&gt;0.7,"女高",""))))</f>
        <v/>
      </c>
    </row>
    <row r="95" spans="1:98">
      <c r="A95" s="80"/>
      <c r="B95" s="203" t="s">
        <v>277</v>
      </c>
      <c r="C95" s="203"/>
      <c r="D95" s="203" t="s">
        <v>109</v>
      </c>
      <c r="E95" s="203" t="s">
        <v>109</v>
      </c>
      <c r="F95" s="203" t="s">
        <v>68</v>
      </c>
      <c r="G95" s="203" t="s">
        <v>278</v>
      </c>
      <c r="H95" s="90"/>
      <c r="I95" s="90"/>
      <c r="J95" s="188"/>
      <c r="K95" s="81">
        <v>54</v>
      </c>
      <c r="L95" s="81">
        <v>24</v>
      </c>
      <c r="M95" s="81">
        <v>7</v>
      </c>
      <c r="N95" s="91">
        <v>4</v>
      </c>
      <c r="O95" s="92">
        <v>0</v>
      </c>
      <c r="P95" s="93">
        <f>N95+O95</f>
        <v>4</v>
      </c>
      <c r="Q95" s="82">
        <f>IFERROR(P95/M95,"-")</f>
        <v>0.57142857142857</v>
      </c>
      <c r="R95" s="81">
        <v>1</v>
      </c>
      <c r="S95" s="81">
        <v>1</v>
      </c>
      <c r="T95" s="82">
        <f>IFERROR(S95/(O95+P95),"-")</f>
        <v>0.25</v>
      </c>
      <c r="U95" s="182"/>
      <c r="V95" s="84">
        <v>1</v>
      </c>
      <c r="W95" s="82">
        <f>IF(P95=0,"-",V95/P95)</f>
        <v>0.25</v>
      </c>
      <c r="X95" s="186">
        <v>123000</v>
      </c>
      <c r="Y95" s="187">
        <f>IFERROR(X95/P95,"-")</f>
        <v>30750</v>
      </c>
      <c r="Z95" s="187">
        <f>IFERROR(X95/V95,"-")</f>
        <v>123000</v>
      </c>
      <c r="AA95" s="188"/>
      <c r="AB95" s="85"/>
      <c r="AC95" s="79"/>
      <c r="AD95" s="94"/>
      <c r="AE95" s="95">
        <f>IF(P95=0,"",IF(AD95=0,"",(AD95/P95)))</f>
        <v>0</v>
      </c>
      <c r="AF95" s="94"/>
      <c r="AG95" s="96" t="str">
        <f>IFERROR(AF95/AD95,"-")</f>
        <v>-</v>
      </c>
      <c r="AH95" s="97"/>
      <c r="AI95" s="98" t="str">
        <f>IFERROR(AH95/AD95,"-")</f>
        <v>-</v>
      </c>
      <c r="AJ95" s="99"/>
      <c r="AK95" s="99"/>
      <c r="AL95" s="99"/>
      <c r="AM95" s="100"/>
      <c r="AN95" s="101">
        <f>IF(P95=0,"",IF(AM95=0,"",(AM95/P95)))</f>
        <v>0</v>
      </c>
      <c r="AO95" s="100"/>
      <c r="AP95" s="102" t="str">
        <f>IFERROR(AP95/AM95,"-")</f>
        <v>-</v>
      </c>
      <c r="AQ95" s="103"/>
      <c r="AR95" s="104" t="str">
        <f>IFERROR(AQ95/AM95,"-")</f>
        <v>-</v>
      </c>
      <c r="AS95" s="105"/>
      <c r="AT95" s="105"/>
      <c r="AU95" s="105"/>
      <c r="AV95" s="106"/>
      <c r="AW95" s="107">
        <f>IF(P95=0,"",IF(AV95=0,"",(AV95/P95)))</f>
        <v>0</v>
      </c>
      <c r="AX95" s="106"/>
      <c r="AY95" s="108" t="str">
        <f>IFERROR(AX95/AV95,"-")</f>
        <v>-</v>
      </c>
      <c r="AZ95" s="109"/>
      <c r="BA95" s="110" t="str">
        <f>IFERROR(AZ95/AV95,"-")</f>
        <v>-</v>
      </c>
      <c r="BB95" s="111"/>
      <c r="BC95" s="111"/>
      <c r="BD95" s="111"/>
      <c r="BE95" s="112"/>
      <c r="BF95" s="113">
        <f>IF(P95=0,"",IF(BE95=0,"",(BE95/P95)))</f>
        <v>0</v>
      </c>
      <c r="BG95" s="112"/>
      <c r="BH95" s="114" t="str">
        <f>IFERROR(BG95/BE95,"-")</f>
        <v>-</v>
      </c>
      <c r="BI95" s="115"/>
      <c r="BJ95" s="116" t="str">
        <f>IFERROR(BI95/BE95,"-")</f>
        <v>-</v>
      </c>
      <c r="BK95" s="117"/>
      <c r="BL95" s="117"/>
      <c r="BM95" s="117"/>
      <c r="BN95" s="119">
        <v>3</v>
      </c>
      <c r="BO95" s="120">
        <f>IF(P95=0,"",IF(BN95=0,"",(BN95/P95)))</f>
        <v>0.75</v>
      </c>
      <c r="BP95" s="121">
        <v>1</v>
      </c>
      <c r="BQ95" s="122">
        <f>IFERROR(BP95/BN95,"-")</f>
        <v>0.33333333333333</v>
      </c>
      <c r="BR95" s="123">
        <v>123000</v>
      </c>
      <c r="BS95" s="124">
        <f>IFERROR(BR95/BN95,"-")</f>
        <v>41000</v>
      </c>
      <c r="BT95" s="125"/>
      <c r="BU95" s="125"/>
      <c r="BV95" s="125">
        <v>1</v>
      </c>
      <c r="BW95" s="126">
        <v>1</v>
      </c>
      <c r="BX95" s="127">
        <f>IF(P95=0,"",IF(BW95=0,"",(BW95/P95)))</f>
        <v>0.25</v>
      </c>
      <c r="BY95" s="128"/>
      <c r="BZ95" s="129">
        <f>IFERROR(BY95/BW95,"-")</f>
        <v>0</v>
      </c>
      <c r="CA95" s="130"/>
      <c r="CB95" s="131">
        <f>IFERROR(CA95/BW95,"-")</f>
        <v>0</v>
      </c>
      <c r="CC95" s="132"/>
      <c r="CD95" s="132"/>
      <c r="CE95" s="132"/>
      <c r="CF95" s="133"/>
      <c r="CG95" s="134">
        <f>IF(P95=0,"",IF(CF95=0,"",(CF95/P95)))</f>
        <v>0</v>
      </c>
      <c r="CH95" s="135"/>
      <c r="CI95" s="136" t="str">
        <f>IFERROR(CH95/CF95,"-")</f>
        <v>-</v>
      </c>
      <c r="CJ95" s="137"/>
      <c r="CK95" s="138" t="str">
        <f>IFERROR(CJ95/CF95,"-")</f>
        <v>-</v>
      </c>
      <c r="CL95" s="139"/>
      <c r="CM95" s="139"/>
      <c r="CN95" s="139"/>
      <c r="CO95" s="140">
        <v>1</v>
      </c>
      <c r="CP95" s="141">
        <v>123000</v>
      </c>
      <c r="CQ95" s="141">
        <v>123000</v>
      </c>
      <c r="CR95" s="141"/>
      <c r="CS95" s="142" t="str">
        <f>IF(AND(CQ95=0,CR95=0),"",IF(AND(CQ95&lt;=100000,CR95&lt;=100000),"",IF(CQ95/CP95&gt;0.7,"男高",IF(CR95/CP95&gt;0.7,"女高",""))))</f>
        <v>男高</v>
      </c>
    </row>
    <row r="96" spans="1:98">
      <c r="A96" s="80">
        <f>AB96</f>
        <v>4.95</v>
      </c>
      <c r="B96" s="203" t="s">
        <v>279</v>
      </c>
      <c r="C96" s="203"/>
      <c r="D96" s="203" t="s">
        <v>280</v>
      </c>
      <c r="E96" s="203" t="s">
        <v>281</v>
      </c>
      <c r="F96" s="203" t="s">
        <v>63</v>
      </c>
      <c r="G96" s="203" t="s">
        <v>113</v>
      </c>
      <c r="H96" s="90" t="s">
        <v>282</v>
      </c>
      <c r="I96" s="90"/>
      <c r="J96" s="188">
        <v>120000</v>
      </c>
      <c r="K96" s="81">
        <v>0</v>
      </c>
      <c r="L96" s="81">
        <v>0</v>
      </c>
      <c r="M96" s="81">
        <v>0</v>
      </c>
      <c r="N96" s="91">
        <v>7</v>
      </c>
      <c r="O96" s="92">
        <v>0</v>
      </c>
      <c r="P96" s="93">
        <f>N96+O96</f>
        <v>7</v>
      </c>
      <c r="Q96" s="82" t="str">
        <f>IFERROR(P96/M96,"-")</f>
        <v>-</v>
      </c>
      <c r="R96" s="81">
        <v>1</v>
      </c>
      <c r="S96" s="81">
        <v>1</v>
      </c>
      <c r="T96" s="82">
        <f>IFERROR(S96/(O96+P96),"-")</f>
        <v>0.14285714285714</v>
      </c>
      <c r="U96" s="182">
        <f>IFERROR(J96/SUM(P96:P97),"-")</f>
        <v>15000</v>
      </c>
      <c r="V96" s="84">
        <v>1</v>
      </c>
      <c r="W96" s="82">
        <f>IF(P96=0,"-",V96/P96)</f>
        <v>0.14285714285714</v>
      </c>
      <c r="X96" s="186">
        <v>588000</v>
      </c>
      <c r="Y96" s="187">
        <f>IFERROR(X96/P96,"-")</f>
        <v>84000</v>
      </c>
      <c r="Z96" s="187">
        <f>IFERROR(X96/V96,"-")</f>
        <v>588000</v>
      </c>
      <c r="AA96" s="188">
        <f>SUM(X96:X97)-SUM(J96:J97)</f>
        <v>474000</v>
      </c>
      <c r="AB96" s="85">
        <f>SUM(X96:X97)/SUM(J96:J97)</f>
        <v>4.95</v>
      </c>
      <c r="AC96" s="79"/>
      <c r="AD96" s="94"/>
      <c r="AE96" s="95">
        <f>IF(P96=0,"",IF(AD96=0,"",(AD96/P96)))</f>
        <v>0</v>
      </c>
      <c r="AF96" s="94"/>
      <c r="AG96" s="96" t="str">
        <f>IFERROR(AF96/AD96,"-")</f>
        <v>-</v>
      </c>
      <c r="AH96" s="97"/>
      <c r="AI96" s="98" t="str">
        <f>IFERROR(AH96/AD96,"-")</f>
        <v>-</v>
      </c>
      <c r="AJ96" s="99"/>
      <c r="AK96" s="99"/>
      <c r="AL96" s="99"/>
      <c r="AM96" s="100"/>
      <c r="AN96" s="101">
        <f>IF(P96=0,"",IF(AM96=0,"",(AM96/P96)))</f>
        <v>0</v>
      </c>
      <c r="AO96" s="100"/>
      <c r="AP96" s="102" t="str">
        <f>IFERROR(AP96/AM96,"-")</f>
        <v>-</v>
      </c>
      <c r="AQ96" s="103"/>
      <c r="AR96" s="104" t="str">
        <f>IFERROR(AQ96/AM96,"-")</f>
        <v>-</v>
      </c>
      <c r="AS96" s="105"/>
      <c r="AT96" s="105"/>
      <c r="AU96" s="105"/>
      <c r="AV96" s="106"/>
      <c r="AW96" s="107">
        <f>IF(P96=0,"",IF(AV96=0,"",(AV96/P96)))</f>
        <v>0</v>
      </c>
      <c r="AX96" s="106"/>
      <c r="AY96" s="108" t="str">
        <f>IFERROR(AX96/AV96,"-")</f>
        <v>-</v>
      </c>
      <c r="AZ96" s="109"/>
      <c r="BA96" s="110" t="str">
        <f>IFERROR(AZ96/AV96,"-")</f>
        <v>-</v>
      </c>
      <c r="BB96" s="111"/>
      <c r="BC96" s="111"/>
      <c r="BD96" s="111"/>
      <c r="BE96" s="112">
        <v>1</v>
      </c>
      <c r="BF96" s="113">
        <f>IF(P96=0,"",IF(BE96=0,"",(BE96/P96)))</f>
        <v>0.14285714285714</v>
      </c>
      <c r="BG96" s="112"/>
      <c r="BH96" s="114">
        <f>IFERROR(BG96/BE96,"-")</f>
        <v>0</v>
      </c>
      <c r="BI96" s="115"/>
      <c r="BJ96" s="116">
        <f>IFERROR(BI96/BE96,"-")</f>
        <v>0</v>
      </c>
      <c r="BK96" s="117"/>
      <c r="BL96" s="117"/>
      <c r="BM96" s="117"/>
      <c r="BN96" s="119">
        <v>4</v>
      </c>
      <c r="BO96" s="120">
        <f>IF(P96=0,"",IF(BN96=0,"",(BN96/P96)))</f>
        <v>0.57142857142857</v>
      </c>
      <c r="BP96" s="121"/>
      <c r="BQ96" s="122">
        <f>IFERROR(BP96/BN96,"-")</f>
        <v>0</v>
      </c>
      <c r="BR96" s="123"/>
      <c r="BS96" s="124">
        <f>IFERROR(BR96/BN96,"-")</f>
        <v>0</v>
      </c>
      <c r="BT96" s="125"/>
      <c r="BU96" s="125"/>
      <c r="BV96" s="125"/>
      <c r="BW96" s="126">
        <v>1</v>
      </c>
      <c r="BX96" s="127">
        <f>IF(P96=0,"",IF(BW96=0,"",(BW96/P96)))</f>
        <v>0.14285714285714</v>
      </c>
      <c r="BY96" s="128"/>
      <c r="BZ96" s="129">
        <f>IFERROR(BY96/BW96,"-")</f>
        <v>0</v>
      </c>
      <c r="CA96" s="130"/>
      <c r="CB96" s="131">
        <f>IFERROR(CA96/BW96,"-")</f>
        <v>0</v>
      </c>
      <c r="CC96" s="132"/>
      <c r="CD96" s="132"/>
      <c r="CE96" s="132"/>
      <c r="CF96" s="133">
        <v>1</v>
      </c>
      <c r="CG96" s="134">
        <f>IF(P96=0,"",IF(CF96=0,"",(CF96/P96)))</f>
        <v>0.14285714285714</v>
      </c>
      <c r="CH96" s="135">
        <v>1</v>
      </c>
      <c r="CI96" s="136">
        <f>IFERROR(CH96/CF96,"-")</f>
        <v>1</v>
      </c>
      <c r="CJ96" s="137">
        <v>588000</v>
      </c>
      <c r="CK96" s="138">
        <f>IFERROR(CJ96/CF96,"-")</f>
        <v>588000</v>
      </c>
      <c r="CL96" s="139"/>
      <c r="CM96" s="139"/>
      <c r="CN96" s="139">
        <v>1</v>
      </c>
      <c r="CO96" s="140">
        <v>1</v>
      </c>
      <c r="CP96" s="141">
        <v>588000</v>
      </c>
      <c r="CQ96" s="141">
        <v>588000</v>
      </c>
      <c r="CR96" s="141"/>
      <c r="CS96" s="142" t="str">
        <f>IF(AND(CQ96=0,CR96=0),"",IF(AND(CQ96&lt;=100000,CR96&lt;=100000),"",IF(CQ96/CP96&gt;0.7,"男高",IF(CR96/CP96&gt;0.7,"女高",""))))</f>
        <v>男高</v>
      </c>
    </row>
    <row r="97" spans="1:98">
      <c r="A97" s="80"/>
      <c r="B97" s="203" t="s">
        <v>283</v>
      </c>
      <c r="C97" s="203"/>
      <c r="D97" s="203" t="s">
        <v>280</v>
      </c>
      <c r="E97" s="203" t="s">
        <v>281</v>
      </c>
      <c r="F97" s="203" t="s">
        <v>68</v>
      </c>
      <c r="G97" s="203"/>
      <c r="H97" s="90"/>
      <c r="I97" s="90"/>
      <c r="J97" s="188"/>
      <c r="K97" s="81">
        <v>4</v>
      </c>
      <c r="L97" s="81">
        <v>4</v>
      </c>
      <c r="M97" s="81">
        <v>2</v>
      </c>
      <c r="N97" s="91">
        <v>1</v>
      </c>
      <c r="O97" s="92">
        <v>0</v>
      </c>
      <c r="P97" s="93">
        <f>N97+O97</f>
        <v>1</v>
      </c>
      <c r="Q97" s="82">
        <f>IFERROR(P97/M97,"-")</f>
        <v>0.5</v>
      </c>
      <c r="R97" s="81">
        <v>1</v>
      </c>
      <c r="S97" s="81">
        <v>0</v>
      </c>
      <c r="T97" s="82">
        <f>IFERROR(S97/(O97+P97),"-")</f>
        <v>0</v>
      </c>
      <c r="U97" s="182"/>
      <c r="V97" s="84">
        <v>1</v>
      </c>
      <c r="W97" s="82">
        <f>IF(P97=0,"-",V97/P97)</f>
        <v>1</v>
      </c>
      <c r="X97" s="186">
        <v>6000</v>
      </c>
      <c r="Y97" s="187">
        <f>IFERROR(X97/P97,"-")</f>
        <v>6000</v>
      </c>
      <c r="Z97" s="187">
        <f>IFERROR(X97/V97,"-")</f>
        <v>6000</v>
      </c>
      <c r="AA97" s="188"/>
      <c r="AB97" s="85"/>
      <c r="AC97" s="79"/>
      <c r="AD97" s="94"/>
      <c r="AE97" s="95">
        <f>IF(P97=0,"",IF(AD97=0,"",(AD97/P97)))</f>
        <v>0</v>
      </c>
      <c r="AF97" s="94"/>
      <c r="AG97" s="96" t="str">
        <f>IFERROR(AF97/AD97,"-")</f>
        <v>-</v>
      </c>
      <c r="AH97" s="97"/>
      <c r="AI97" s="98" t="str">
        <f>IFERROR(AH97/AD97,"-")</f>
        <v>-</v>
      </c>
      <c r="AJ97" s="99"/>
      <c r="AK97" s="99"/>
      <c r="AL97" s="99"/>
      <c r="AM97" s="100"/>
      <c r="AN97" s="101">
        <f>IF(P97=0,"",IF(AM97=0,"",(AM97/P97)))</f>
        <v>0</v>
      </c>
      <c r="AO97" s="100"/>
      <c r="AP97" s="102" t="str">
        <f>IFERROR(AP97/AM97,"-")</f>
        <v>-</v>
      </c>
      <c r="AQ97" s="103"/>
      <c r="AR97" s="104" t="str">
        <f>IFERROR(AQ97/AM97,"-")</f>
        <v>-</v>
      </c>
      <c r="AS97" s="105"/>
      <c r="AT97" s="105"/>
      <c r="AU97" s="105"/>
      <c r="AV97" s="106"/>
      <c r="AW97" s="107">
        <f>IF(P97=0,"",IF(AV97=0,"",(AV97/P97)))</f>
        <v>0</v>
      </c>
      <c r="AX97" s="106"/>
      <c r="AY97" s="108" t="str">
        <f>IFERROR(AX97/AV97,"-")</f>
        <v>-</v>
      </c>
      <c r="AZ97" s="109"/>
      <c r="BA97" s="110" t="str">
        <f>IFERROR(AZ97/AV97,"-")</f>
        <v>-</v>
      </c>
      <c r="BB97" s="111"/>
      <c r="BC97" s="111"/>
      <c r="BD97" s="111"/>
      <c r="BE97" s="112"/>
      <c r="BF97" s="113">
        <f>IF(P97=0,"",IF(BE97=0,"",(BE97/P97)))</f>
        <v>0</v>
      </c>
      <c r="BG97" s="112"/>
      <c r="BH97" s="114" t="str">
        <f>IFERROR(BG97/BE97,"-")</f>
        <v>-</v>
      </c>
      <c r="BI97" s="115"/>
      <c r="BJ97" s="116" t="str">
        <f>IFERROR(BI97/BE97,"-")</f>
        <v>-</v>
      </c>
      <c r="BK97" s="117"/>
      <c r="BL97" s="117"/>
      <c r="BM97" s="117"/>
      <c r="BN97" s="119"/>
      <c r="BO97" s="120">
        <f>IF(P97=0,"",IF(BN97=0,"",(BN97/P97)))</f>
        <v>0</v>
      </c>
      <c r="BP97" s="121"/>
      <c r="BQ97" s="122" t="str">
        <f>IFERROR(BP97/BN97,"-")</f>
        <v>-</v>
      </c>
      <c r="BR97" s="123"/>
      <c r="BS97" s="124" t="str">
        <f>IFERROR(BR97/BN97,"-")</f>
        <v>-</v>
      </c>
      <c r="BT97" s="125"/>
      <c r="BU97" s="125"/>
      <c r="BV97" s="125"/>
      <c r="BW97" s="126">
        <v>1</v>
      </c>
      <c r="BX97" s="127">
        <f>IF(P97=0,"",IF(BW97=0,"",(BW97/P97)))</f>
        <v>1</v>
      </c>
      <c r="BY97" s="128">
        <v>1</v>
      </c>
      <c r="BZ97" s="129">
        <f>IFERROR(BY97/BW97,"-")</f>
        <v>1</v>
      </c>
      <c r="CA97" s="130">
        <v>6000</v>
      </c>
      <c r="CB97" s="131">
        <f>IFERROR(CA97/BW97,"-")</f>
        <v>6000</v>
      </c>
      <c r="CC97" s="132"/>
      <c r="CD97" s="132">
        <v>1</v>
      </c>
      <c r="CE97" s="132"/>
      <c r="CF97" s="133"/>
      <c r="CG97" s="134">
        <f>IF(P97=0,"",IF(CF97=0,"",(CF97/P97)))</f>
        <v>0</v>
      </c>
      <c r="CH97" s="135"/>
      <c r="CI97" s="136" t="str">
        <f>IFERROR(CH97/CF97,"-")</f>
        <v>-</v>
      </c>
      <c r="CJ97" s="137"/>
      <c r="CK97" s="138" t="str">
        <f>IFERROR(CJ97/CF97,"-")</f>
        <v>-</v>
      </c>
      <c r="CL97" s="139"/>
      <c r="CM97" s="139"/>
      <c r="CN97" s="139"/>
      <c r="CO97" s="140">
        <v>1</v>
      </c>
      <c r="CP97" s="141">
        <v>6000</v>
      </c>
      <c r="CQ97" s="141">
        <v>6000</v>
      </c>
      <c r="CR97" s="141"/>
      <c r="CS97" s="142" t="str">
        <f>IF(AND(CQ97=0,CR97=0),"",IF(AND(CQ97&lt;=100000,CR97&lt;=100000),"",IF(CQ97/CP97&gt;0.7,"男高",IF(CR97/CP97&gt;0.7,"女高",""))))</f>
        <v/>
      </c>
    </row>
    <row r="98" spans="1:98">
      <c r="A98" s="80">
        <f>AB98</f>
        <v>0.52</v>
      </c>
      <c r="B98" s="203" t="s">
        <v>284</v>
      </c>
      <c r="C98" s="203"/>
      <c r="D98" s="203" t="s">
        <v>285</v>
      </c>
      <c r="E98" s="203" t="s">
        <v>286</v>
      </c>
      <c r="F98" s="203" t="s">
        <v>63</v>
      </c>
      <c r="G98" s="203" t="s">
        <v>128</v>
      </c>
      <c r="H98" s="90" t="s">
        <v>282</v>
      </c>
      <c r="I98" s="90"/>
      <c r="J98" s="188">
        <v>150000</v>
      </c>
      <c r="K98" s="81">
        <v>0</v>
      </c>
      <c r="L98" s="81">
        <v>0</v>
      </c>
      <c r="M98" s="81">
        <v>0</v>
      </c>
      <c r="N98" s="91">
        <v>3</v>
      </c>
      <c r="O98" s="92">
        <v>0</v>
      </c>
      <c r="P98" s="93">
        <f>N98+O98</f>
        <v>3</v>
      </c>
      <c r="Q98" s="82" t="str">
        <f>IFERROR(P98/M98,"-")</f>
        <v>-</v>
      </c>
      <c r="R98" s="81">
        <v>0</v>
      </c>
      <c r="S98" s="81">
        <v>1</v>
      </c>
      <c r="T98" s="82">
        <f>IFERROR(S98/(O98+P98),"-")</f>
        <v>0.33333333333333</v>
      </c>
      <c r="U98" s="182">
        <f>IFERROR(J98/SUM(P98:P99),"-")</f>
        <v>37500</v>
      </c>
      <c r="V98" s="84">
        <v>1</v>
      </c>
      <c r="W98" s="82">
        <f>IF(P98=0,"-",V98/P98)</f>
        <v>0.33333333333333</v>
      </c>
      <c r="X98" s="186">
        <v>78000</v>
      </c>
      <c r="Y98" s="187">
        <f>IFERROR(X98/P98,"-")</f>
        <v>26000</v>
      </c>
      <c r="Z98" s="187">
        <f>IFERROR(X98/V98,"-")</f>
        <v>78000</v>
      </c>
      <c r="AA98" s="188">
        <f>SUM(X98:X99)-SUM(J98:J99)</f>
        <v>-72000</v>
      </c>
      <c r="AB98" s="85">
        <f>SUM(X98:X99)/SUM(J98:J99)</f>
        <v>0.52</v>
      </c>
      <c r="AC98" s="79"/>
      <c r="AD98" s="94"/>
      <c r="AE98" s="95">
        <f>IF(P98=0,"",IF(AD98=0,"",(AD98/P98)))</f>
        <v>0</v>
      </c>
      <c r="AF98" s="94"/>
      <c r="AG98" s="96" t="str">
        <f>IFERROR(AF98/AD98,"-")</f>
        <v>-</v>
      </c>
      <c r="AH98" s="97"/>
      <c r="AI98" s="98" t="str">
        <f>IFERROR(AH98/AD98,"-")</f>
        <v>-</v>
      </c>
      <c r="AJ98" s="99"/>
      <c r="AK98" s="99"/>
      <c r="AL98" s="99"/>
      <c r="AM98" s="100"/>
      <c r="AN98" s="101">
        <f>IF(P98=0,"",IF(AM98=0,"",(AM98/P98)))</f>
        <v>0</v>
      </c>
      <c r="AO98" s="100"/>
      <c r="AP98" s="102" t="str">
        <f>IFERROR(AP98/AM98,"-")</f>
        <v>-</v>
      </c>
      <c r="AQ98" s="103"/>
      <c r="AR98" s="104" t="str">
        <f>IFERROR(AQ98/AM98,"-")</f>
        <v>-</v>
      </c>
      <c r="AS98" s="105"/>
      <c r="AT98" s="105"/>
      <c r="AU98" s="105"/>
      <c r="AV98" s="106"/>
      <c r="AW98" s="107">
        <f>IF(P98=0,"",IF(AV98=0,"",(AV98/P98)))</f>
        <v>0</v>
      </c>
      <c r="AX98" s="106"/>
      <c r="AY98" s="108" t="str">
        <f>IFERROR(AX98/AV98,"-")</f>
        <v>-</v>
      </c>
      <c r="AZ98" s="109"/>
      <c r="BA98" s="110" t="str">
        <f>IFERROR(AZ98/AV98,"-")</f>
        <v>-</v>
      </c>
      <c r="BB98" s="111"/>
      <c r="BC98" s="111"/>
      <c r="BD98" s="111"/>
      <c r="BE98" s="112">
        <v>1</v>
      </c>
      <c r="BF98" s="113">
        <f>IF(P98=0,"",IF(BE98=0,"",(BE98/P98)))</f>
        <v>0.33333333333333</v>
      </c>
      <c r="BG98" s="112"/>
      <c r="BH98" s="114">
        <f>IFERROR(BG98/BE98,"-")</f>
        <v>0</v>
      </c>
      <c r="BI98" s="115"/>
      <c r="BJ98" s="116">
        <f>IFERROR(BI98/BE98,"-")</f>
        <v>0</v>
      </c>
      <c r="BK98" s="117"/>
      <c r="BL98" s="117"/>
      <c r="BM98" s="117"/>
      <c r="BN98" s="119">
        <v>2</v>
      </c>
      <c r="BO98" s="120">
        <f>IF(P98=0,"",IF(BN98=0,"",(BN98/P98)))</f>
        <v>0.66666666666667</v>
      </c>
      <c r="BP98" s="121">
        <v>1</v>
      </c>
      <c r="BQ98" s="122">
        <f>IFERROR(BP98/BN98,"-")</f>
        <v>0.5</v>
      </c>
      <c r="BR98" s="123">
        <v>78000</v>
      </c>
      <c r="BS98" s="124">
        <f>IFERROR(BR98/BN98,"-")</f>
        <v>39000</v>
      </c>
      <c r="BT98" s="125"/>
      <c r="BU98" s="125"/>
      <c r="BV98" s="125">
        <v>1</v>
      </c>
      <c r="BW98" s="126"/>
      <c r="BX98" s="127">
        <f>IF(P98=0,"",IF(BW98=0,"",(BW98/P98)))</f>
        <v>0</v>
      </c>
      <c r="BY98" s="128"/>
      <c r="BZ98" s="129" t="str">
        <f>IFERROR(BY98/BW98,"-")</f>
        <v>-</v>
      </c>
      <c r="CA98" s="130"/>
      <c r="CB98" s="131" t="str">
        <f>IFERROR(CA98/BW98,"-")</f>
        <v>-</v>
      </c>
      <c r="CC98" s="132"/>
      <c r="CD98" s="132"/>
      <c r="CE98" s="132"/>
      <c r="CF98" s="133"/>
      <c r="CG98" s="134">
        <f>IF(P98=0,"",IF(CF98=0,"",(CF98/P98)))</f>
        <v>0</v>
      </c>
      <c r="CH98" s="135"/>
      <c r="CI98" s="136" t="str">
        <f>IFERROR(CH98/CF98,"-")</f>
        <v>-</v>
      </c>
      <c r="CJ98" s="137"/>
      <c r="CK98" s="138" t="str">
        <f>IFERROR(CJ98/CF98,"-")</f>
        <v>-</v>
      </c>
      <c r="CL98" s="139"/>
      <c r="CM98" s="139"/>
      <c r="CN98" s="139"/>
      <c r="CO98" s="140">
        <v>1</v>
      </c>
      <c r="CP98" s="141">
        <v>78000</v>
      </c>
      <c r="CQ98" s="141">
        <v>78000</v>
      </c>
      <c r="CR98" s="141"/>
      <c r="CS98" s="142" t="str">
        <f>IF(AND(CQ98=0,CR98=0),"",IF(AND(CQ98&lt;=100000,CR98&lt;=100000),"",IF(CQ98/CP98&gt;0.7,"男高",IF(CR98/CP98&gt;0.7,"女高",""))))</f>
        <v/>
      </c>
    </row>
    <row r="99" spans="1:98">
      <c r="A99" s="80"/>
      <c r="B99" s="203" t="s">
        <v>287</v>
      </c>
      <c r="C99" s="203"/>
      <c r="D99" s="203" t="s">
        <v>285</v>
      </c>
      <c r="E99" s="203" t="s">
        <v>286</v>
      </c>
      <c r="F99" s="203" t="s">
        <v>68</v>
      </c>
      <c r="G99" s="203"/>
      <c r="H99" s="90"/>
      <c r="I99" s="90"/>
      <c r="J99" s="188"/>
      <c r="K99" s="81">
        <v>10</v>
      </c>
      <c r="L99" s="81">
        <v>7</v>
      </c>
      <c r="M99" s="81">
        <v>4</v>
      </c>
      <c r="N99" s="91">
        <v>1</v>
      </c>
      <c r="O99" s="92">
        <v>0</v>
      </c>
      <c r="P99" s="93">
        <f>N99+O99</f>
        <v>1</v>
      </c>
      <c r="Q99" s="82">
        <f>IFERROR(P99/M99,"-")</f>
        <v>0.25</v>
      </c>
      <c r="R99" s="81">
        <v>0</v>
      </c>
      <c r="S99" s="81">
        <v>0</v>
      </c>
      <c r="T99" s="82">
        <f>IFERROR(S99/(O99+P99),"-")</f>
        <v>0</v>
      </c>
      <c r="U99" s="182"/>
      <c r="V99" s="84">
        <v>0</v>
      </c>
      <c r="W99" s="82">
        <f>IF(P99=0,"-",V99/P99)</f>
        <v>0</v>
      </c>
      <c r="X99" s="186">
        <v>0</v>
      </c>
      <c r="Y99" s="187">
        <f>IFERROR(X99/P99,"-")</f>
        <v>0</v>
      </c>
      <c r="Z99" s="187" t="str">
        <f>IFERROR(X99/V99,"-")</f>
        <v>-</v>
      </c>
      <c r="AA99" s="188"/>
      <c r="AB99" s="85"/>
      <c r="AC99" s="79"/>
      <c r="AD99" s="94"/>
      <c r="AE99" s="95">
        <f>IF(P99=0,"",IF(AD99=0,"",(AD99/P99)))</f>
        <v>0</v>
      </c>
      <c r="AF99" s="94"/>
      <c r="AG99" s="96" t="str">
        <f>IFERROR(AF99/AD99,"-")</f>
        <v>-</v>
      </c>
      <c r="AH99" s="97"/>
      <c r="AI99" s="98" t="str">
        <f>IFERROR(AH99/AD99,"-")</f>
        <v>-</v>
      </c>
      <c r="AJ99" s="99"/>
      <c r="AK99" s="99"/>
      <c r="AL99" s="99"/>
      <c r="AM99" s="100"/>
      <c r="AN99" s="101">
        <f>IF(P99=0,"",IF(AM99=0,"",(AM99/P99)))</f>
        <v>0</v>
      </c>
      <c r="AO99" s="100"/>
      <c r="AP99" s="102" t="str">
        <f>IFERROR(AP99/AM99,"-")</f>
        <v>-</v>
      </c>
      <c r="AQ99" s="103"/>
      <c r="AR99" s="104" t="str">
        <f>IFERROR(AQ99/AM99,"-")</f>
        <v>-</v>
      </c>
      <c r="AS99" s="105"/>
      <c r="AT99" s="105"/>
      <c r="AU99" s="105"/>
      <c r="AV99" s="106"/>
      <c r="AW99" s="107">
        <f>IF(P99=0,"",IF(AV99=0,"",(AV99/P99)))</f>
        <v>0</v>
      </c>
      <c r="AX99" s="106"/>
      <c r="AY99" s="108" t="str">
        <f>IFERROR(AX99/AV99,"-")</f>
        <v>-</v>
      </c>
      <c r="AZ99" s="109"/>
      <c r="BA99" s="110" t="str">
        <f>IFERROR(AZ99/AV99,"-")</f>
        <v>-</v>
      </c>
      <c r="BB99" s="111"/>
      <c r="BC99" s="111"/>
      <c r="BD99" s="111"/>
      <c r="BE99" s="112"/>
      <c r="BF99" s="113">
        <f>IF(P99=0,"",IF(BE99=0,"",(BE99/P99)))</f>
        <v>0</v>
      </c>
      <c r="BG99" s="112"/>
      <c r="BH99" s="114" t="str">
        <f>IFERROR(BG99/BE99,"-")</f>
        <v>-</v>
      </c>
      <c r="BI99" s="115"/>
      <c r="BJ99" s="116" t="str">
        <f>IFERROR(BI99/BE99,"-")</f>
        <v>-</v>
      </c>
      <c r="BK99" s="117"/>
      <c r="BL99" s="117"/>
      <c r="BM99" s="117"/>
      <c r="BN99" s="119"/>
      <c r="BO99" s="120">
        <f>IF(P99=0,"",IF(BN99=0,"",(BN99/P99)))</f>
        <v>0</v>
      </c>
      <c r="BP99" s="121"/>
      <c r="BQ99" s="122" t="str">
        <f>IFERROR(BP99/BN99,"-")</f>
        <v>-</v>
      </c>
      <c r="BR99" s="123"/>
      <c r="BS99" s="124" t="str">
        <f>IFERROR(BR99/BN99,"-")</f>
        <v>-</v>
      </c>
      <c r="BT99" s="125"/>
      <c r="BU99" s="125"/>
      <c r="BV99" s="125"/>
      <c r="BW99" s="126"/>
      <c r="BX99" s="127">
        <f>IF(P99=0,"",IF(BW99=0,"",(BW99/P99)))</f>
        <v>0</v>
      </c>
      <c r="BY99" s="128"/>
      <c r="BZ99" s="129" t="str">
        <f>IFERROR(BY99/BW99,"-")</f>
        <v>-</v>
      </c>
      <c r="CA99" s="130"/>
      <c r="CB99" s="131" t="str">
        <f>IFERROR(CA99/BW99,"-")</f>
        <v>-</v>
      </c>
      <c r="CC99" s="132"/>
      <c r="CD99" s="132"/>
      <c r="CE99" s="132"/>
      <c r="CF99" s="133">
        <v>1</v>
      </c>
      <c r="CG99" s="134">
        <f>IF(P99=0,"",IF(CF99=0,"",(CF99/P99)))</f>
        <v>1</v>
      </c>
      <c r="CH99" s="135"/>
      <c r="CI99" s="136">
        <f>IFERROR(CH99/CF99,"-")</f>
        <v>0</v>
      </c>
      <c r="CJ99" s="137"/>
      <c r="CK99" s="138">
        <f>IFERROR(CJ99/CF99,"-")</f>
        <v>0</v>
      </c>
      <c r="CL99" s="139"/>
      <c r="CM99" s="139"/>
      <c r="CN99" s="139"/>
      <c r="CO99" s="140">
        <v>0</v>
      </c>
      <c r="CP99" s="141">
        <v>0</v>
      </c>
      <c r="CQ99" s="141"/>
      <c r="CR99" s="141"/>
      <c r="CS99" s="142" t="str">
        <f>IF(AND(CQ99=0,CR99=0),"",IF(AND(CQ99&lt;=100000,CR99&lt;=100000),"",IF(CQ99/CP99&gt;0.7,"男高",IF(CR99/CP99&gt;0.7,"女高",""))))</f>
        <v/>
      </c>
    </row>
    <row r="100" spans="1:98">
      <c r="A100" s="30"/>
      <c r="B100" s="87"/>
      <c r="C100" s="88"/>
      <c r="D100" s="88"/>
      <c r="E100" s="88"/>
      <c r="F100" s="89"/>
      <c r="G100" s="90"/>
      <c r="H100" s="90"/>
      <c r="I100" s="90"/>
      <c r="J100" s="192"/>
      <c r="K100" s="34"/>
      <c r="L100" s="34"/>
      <c r="M100" s="31"/>
      <c r="N100" s="23"/>
      <c r="O100" s="23"/>
      <c r="P100" s="23"/>
      <c r="Q100" s="33"/>
      <c r="R100" s="32"/>
      <c r="S100" s="23"/>
      <c r="T100" s="32"/>
      <c r="U100" s="183"/>
      <c r="V100" s="25"/>
      <c r="W100" s="25"/>
      <c r="X100" s="189"/>
      <c r="Y100" s="189"/>
      <c r="Z100" s="189"/>
      <c r="AA100" s="189"/>
      <c r="AB100" s="33"/>
      <c r="AC100" s="59"/>
      <c r="AD100" s="63"/>
      <c r="AE100" s="64"/>
      <c r="AF100" s="63"/>
      <c r="AG100" s="67"/>
      <c r="AH100" s="68"/>
      <c r="AI100" s="69"/>
      <c r="AJ100" s="70"/>
      <c r="AK100" s="70"/>
      <c r="AL100" s="70"/>
      <c r="AM100" s="63"/>
      <c r="AN100" s="64"/>
      <c r="AO100" s="63"/>
      <c r="AP100" s="67"/>
      <c r="AQ100" s="68"/>
      <c r="AR100" s="69"/>
      <c r="AS100" s="70"/>
      <c r="AT100" s="70"/>
      <c r="AU100" s="70"/>
      <c r="AV100" s="63"/>
      <c r="AW100" s="64"/>
      <c r="AX100" s="63"/>
      <c r="AY100" s="67"/>
      <c r="AZ100" s="68"/>
      <c r="BA100" s="69"/>
      <c r="BB100" s="70"/>
      <c r="BC100" s="70"/>
      <c r="BD100" s="70"/>
      <c r="BE100" s="63"/>
      <c r="BF100" s="64"/>
      <c r="BG100" s="63"/>
      <c r="BH100" s="67"/>
      <c r="BI100" s="68"/>
      <c r="BJ100" s="69"/>
      <c r="BK100" s="70"/>
      <c r="BL100" s="70"/>
      <c r="BM100" s="70"/>
      <c r="BN100" s="65"/>
      <c r="BO100" s="66"/>
      <c r="BP100" s="63"/>
      <c r="BQ100" s="67"/>
      <c r="BR100" s="68"/>
      <c r="BS100" s="69"/>
      <c r="BT100" s="70"/>
      <c r="BU100" s="70"/>
      <c r="BV100" s="70"/>
      <c r="BW100" s="65"/>
      <c r="BX100" s="66"/>
      <c r="BY100" s="63"/>
      <c r="BZ100" s="67"/>
      <c r="CA100" s="68"/>
      <c r="CB100" s="69"/>
      <c r="CC100" s="70"/>
      <c r="CD100" s="70"/>
      <c r="CE100" s="70"/>
      <c r="CF100" s="65"/>
      <c r="CG100" s="66"/>
      <c r="CH100" s="63"/>
      <c r="CI100" s="67"/>
      <c r="CJ100" s="68"/>
      <c r="CK100" s="69"/>
      <c r="CL100" s="70"/>
      <c r="CM100" s="70"/>
      <c r="CN100" s="70"/>
      <c r="CO100" s="71"/>
      <c r="CP100" s="68"/>
      <c r="CQ100" s="68"/>
      <c r="CR100" s="68"/>
      <c r="CS100" s="72"/>
    </row>
    <row r="101" spans="1:98">
      <c r="A101" s="30"/>
      <c r="B101" s="37"/>
      <c r="C101" s="21"/>
      <c r="D101" s="21"/>
      <c r="E101" s="21"/>
      <c r="F101" s="22"/>
      <c r="G101" s="36"/>
      <c r="H101" s="36"/>
      <c r="I101" s="75"/>
      <c r="J101" s="193"/>
      <c r="K101" s="34"/>
      <c r="L101" s="34"/>
      <c r="M101" s="31"/>
      <c r="N101" s="23"/>
      <c r="O101" s="23"/>
      <c r="P101" s="23"/>
      <c r="Q101" s="33"/>
      <c r="R101" s="32"/>
      <c r="S101" s="23"/>
      <c r="T101" s="32"/>
      <c r="U101" s="183"/>
      <c r="V101" s="25"/>
      <c r="W101" s="25"/>
      <c r="X101" s="189"/>
      <c r="Y101" s="189"/>
      <c r="Z101" s="189"/>
      <c r="AA101" s="189"/>
      <c r="AB101" s="33"/>
      <c r="AC101" s="61"/>
      <c r="AD101" s="63"/>
      <c r="AE101" s="64"/>
      <c r="AF101" s="63"/>
      <c r="AG101" s="67"/>
      <c r="AH101" s="68"/>
      <c r="AI101" s="69"/>
      <c r="AJ101" s="70"/>
      <c r="AK101" s="70"/>
      <c r="AL101" s="70"/>
      <c r="AM101" s="63"/>
      <c r="AN101" s="64"/>
      <c r="AO101" s="63"/>
      <c r="AP101" s="67"/>
      <c r="AQ101" s="68"/>
      <c r="AR101" s="69"/>
      <c r="AS101" s="70"/>
      <c r="AT101" s="70"/>
      <c r="AU101" s="70"/>
      <c r="AV101" s="63"/>
      <c r="AW101" s="64"/>
      <c r="AX101" s="63"/>
      <c r="AY101" s="67"/>
      <c r="AZ101" s="68"/>
      <c r="BA101" s="69"/>
      <c r="BB101" s="70"/>
      <c r="BC101" s="70"/>
      <c r="BD101" s="70"/>
      <c r="BE101" s="63"/>
      <c r="BF101" s="64"/>
      <c r="BG101" s="63"/>
      <c r="BH101" s="67"/>
      <c r="BI101" s="68"/>
      <c r="BJ101" s="69"/>
      <c r="BK101" s="70"/>
      <c r="BL101" s="70"/>
      <c r="BM101" s="70"/>
      <c r="BN101" s="65"/>
      <c r="BO101" s="66"/>
      <c r="BP101" s="63"/>
      <c r="BQ101" s="67"/>
      <c r="BR101" s="68"/>
      <c r="BS101" s="69"/>
      <c r="BT101" s="70"/>
      <c r="BU101" s="70"/>
      <c r="BV101" s="70"/>
      <c r="BW101" s="65"/>
      <c r="BX101" s="66"/>
      <c r="BY101" s="63"/>
      <c r="BZ101" s="67"/>
      <c r="CA101" s="68"/>
      <c r="CB101" s="69"/>
      <c r="CC101" s="70"/>
      <c r="CD101" s="70"/>
      <c r="CE101" s="70"/>
      <c r="CF101" s="65"/>
      <c r="CG101" s="66"/>
      <c r="CH101" s="63"/>
      <c r="CI101" s="67"/>
      <c r="CJ101" s="68"/>
      <c r="CK101" s="69"/>
      <c r="CL101" s="70"/>
      <c r="CM101" s="70"/>
      <c r="CN101" s="70"/>
      <c r="CO101" s="71"/>
      <c r="CP101" s="68"/>
      <c r="CQ101" s="68"/>
      <c r="CR101" s="68"/>
      <c r="CS101" s="72"/>
    </row>
    <row r="102" spans="1:98">
      <c r="A102" s="19">
        <f>AB102</f>
        <v>0.68056426332288</v>
      </c>
      <c r="B102" s="39"/>
      <c r="C102" s="39"/>
      <c r="D102" s="39"/>
      <c r="E102" s="39"/>
      <c r="F102" s="39"/>
      <c r="G102" s="40" t="s">
        <v>288</v>
      </c>
      <c r="H102" s="40"/>
      <c r="I102" s="40"/>
      <c r="J102" s="190">
        <f>SUM(J6:J101)</f>
        <v>3190000</v>
      </c>
      <c r="K102" s="41">
        <f>SUM(K6:K101)</f>
        <v>795</v>
      </c>
      <c r="L102" s="41">
        <f>SUM(L6:L101)</f>
        <v>403</v>
      </c>
      <c r="M102" s="41">
        <f>SUM(M6:M101)</f>
        <v>538</v>
      </c>
      <c r="N102" s="41">
        <f>SUM(N6:N101)</f>
        <v>212</v>
      </c>
      <c r="O102" s="41">
        <f>SUM(O6:O101)</f>
        <v>2</v>
      </c>
      <c r="P102" s="41">
        <f>SUM(P6:P101)</f>
        <v>214</v>
      </c>
      <c r="Q102" s="42">
        <f>IFERROR(P102/M102,"-")</f>
        <v>0.39776951672862</v>
      </c>
      <c r="R102" s="78">
        <f>SUM(R6:R101)</f>
        <v>17</v>
      </c>
      <c r="S102" s="78">
        <f>SUM(S6:S101)</f>
        <v>37</v>
      </c>
      <c r="T102" s="42">
        <f>IFERROR(R102/P102,"-")</f>
        <v>0.079439252336449</v>
      </c>
      <c r="U102" s="184">
        <f>IFERROR(J102/P102,"-")</f>
        <v>14906.542056075</v>
      </c>
      <c r="V102" s="44">
        <f>SUM(V6:V101)</f>
        <v>24</v>
      </c>
      <c r="W102" s="42">
        <f>IFERROR(V102/P102,"-")</f>
        <v>0.11214953271028</v>
      </c>
      <c r="X102" s="190">
        <f>SUM(X6:X101)</f>
        <v>2171000</v>
      </c>
      <c r="Y102" s="190">
        <f>IFERROR(X102/P102,"-")</f>
        <v>10144.859813084</v>
      </c>
      <c r="Z102" s="190">
        <f>IFERROR(X102/V102,"-")</f>
        <v>90458.333333333</v>
      </c>
      <c r="AA102" s="190">
        <f>X102-J102</f>
        <v>-1019000</v>
      </c>
      <c r="AB102" s="47">
        <f>X102/J102</f>
        <v>0.68056426332288</v>
      </c>
      <c r="AC102" s="60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2"/>
    <mergeCell ref="J38:J42"/>
    <mergeCell ref="U38:U42"/>
    <mergeCell ref="AA38:AA42"/>
    <mergeCell ref="AB38:AB42"/>
    <mergeCell ref="A43:A46"/>
    <mergeCell ref="J43:J46"/>
    <mergeCell ref="U43:U46"/>
    <mergeCell ref="AA43:AA46"/>
    <mergeCell ref="AB43:AB46"/>
    <mergeCell ref="A47:A50"/>
    <mergeCell ref="J47:J50"/>
    <mergeCell ref="U47:U50"/>
    <mergeCell ref="AA47:AA50"/>
    <mergeCell ref="AB47:AB50"/>
    <mergeCell ref="A51:A62"/>
    <mergeCell ref="J51:J62"/>
    <mergeCell ref="U51:U62"/>
    <mergeCell ref="AA51:AA62"/>
    <mergeCell ref="AB51:AB62"/>
    <mergeCell ref="A63:A81"/>
    <mergeCell ref="J63:J81"/>
    <mergeCell ref="U63:U81"/>
    <mergeCell ref="AA63:AA81"/>
    <mergeCell ref="AB63:AB81"/>
    <mergeCell ref="A82:A95"/>
    <mergeCell ref="J82:J95"/>
    <mergeCell ref="U82:U95"/>
    <mergeCell ref="AA82:AA95"/>
    <mergeCell ref="AB82:AB95"/>
    <mergeCell ref="A96:A97"/>
    <mergeCell ref="J96:J97"/>
    <mergeCell ref="U96:U97"/>
    <mergeCell ref="AA96:AA97"/>
    <mergeCell ref="AB96:AB97"/>
    <mergeCell ref="A98:A99"/>
    <mergeCell ref="J98:J99"/>
    <mergeCell ref="U98:U99"/>
    <mergeCell ref="AA98:AA99"/>
    <mergeCell ref="AB98:AB9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