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<sst xmlns="http://schemas.openxmlformats.org/spreadsheetml/2006/main" uniqueCount="114">
  <si>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02月</t>
  </si>
  <si>
    <t>ヘスティア</t>
  </si>
  <si>
    <t>最終更新日</t>
  </si>
  <si>
    <t>01月28日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</si>
  <si>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</si>
  <si>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</si>
  <si>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</si>
  <si>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</si>
  <si>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</si>
  <si>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</si>
  <si>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</si>
  <si>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</si>
  <si>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</si>
  <si>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</si>
  <si>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</si>
  <si>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</si>
  <si>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</si>
  <si>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</si>
  <si>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</si>
  <si>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</si>
  <si>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</si>
  <si>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</si>
  <si>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</si>
  <si>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</si>
  <si>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</si>
  <si>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</si>
  <si>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</si>
  <si>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</si>
  <si>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</si>
  <si>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</si>
  <si>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</si>
  <si>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</si>
  <si>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</si>
  <si>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</si>
  <si>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</si>
  <si>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</si>
  <si>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</si>
  <si>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</si>
  <si>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</si>
  <si>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</si>
  <si>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</si>
  <si>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</si>
  <si>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</si>
  <si>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</si>
  <si>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</si>
  <si>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</si>
  <si>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</si>
  <si>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</si>
  <si>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</si>
  <si>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</si>
  <si>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</si>
  <si>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</si>
  <si>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</si>
  <si>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</si>
  <si>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</si>
  <si>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</si>
  <si>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</si>
  <si>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za288</t>
  </si>
  <si>
    <t>インターカラー</t>
  </si>
  <si>
    <t>日本ジャーナル出版</t>
  </si>
  <si>
    <t>男女募集版（高宮菜々子）</t>
  </si>
  <si>
    <t>インタビュー・エロ</t>
  </si>
  <si>
    <t>lp01</t>
  </si>
  <si>
    <t>週刊実話</t>
  </si>
  <si>
    <t>1C2P</t>
  </si>
  <si>
    <t>2月12日(木)</t>
  </si>
  <si>
    <t>za289</t>
  </si>
  <si>
    <t>空電</t>
  </si>
  <si>
    <t>ad977</t>
  </si>
  <si>
    <t>アドライヴ</t>
  </si>
  <si>
    <t>大洋図書</t>
  </si>
  <si>
    <t>2P縦書き(記事風)版-アレンジ</t>
  </si>
  <si>
    <t>y21</t>
  </si>
  <si>
    <t>金のEX DVD</t>
  </si>
  <si>
    <t>4C2P</t>
  </si>
  <si>
    <t>2月04日(水)</t>
  </si>
  <si>
    <t>ad978</t>
  </si>
  <si>
    <t>ad979</t>
  </si>
  <si>
    <t>1P電車吊り革風版</t>
  </si>
  <si>
    <t>臨時増刊ラヴァーズ</t>
  </si>
  <si>
    <t>表4</t>
  </si>
  <si>
    <t>2月09日(月)</t>
  </si>
  <si>
    <t>ad980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</si>
  <si>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</si>
  <si>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</si>
  <si>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</si>
  <si>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</si>
  <si>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</si>
  <si>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</si>
  <si>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</si>
  <si>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lp07</t>
  </si>
  <si>
    <t>おまたせ出会いNavi</t>
  </si>
  <si>
    <t>2/1～2/28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</si>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</sst>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57</v>
      </c>
      <c r="C6" s="189" t="s">
        <v>58</v>
      </c>
      <c r="D6" s="189" t="s">
        <v>59</v>
      </c>
      <c r="E6" s="189" t="s">
        <v>60</v>
      </c>
      <c r="F6" s="189" t="s">
        <v>61</v>
      </c>
      <c r="G6" s="189" t="s">
        <v>62</v>
      </c>
      <c r="H6" s="89" t="s">
        <v>63</v>
      </c>
      <c r="I6" s="89" t="s">
        <v>64</v>
      </c>
      <c r="J6" s="89" t="s">
        <v>65</v>
      </c>
      <c r="K6" s="181">
        <v>200000</v>
      </c>
      <c r="L6" s="80"/>
      <c r="M6" s="80"/>
      <c r="N6" s="80"/>
      <c r="O6" s="91"/>
      <c r="P6" s="92"/>
      <c r="Q6" s="93">
        <f>O6+P6</f>
        <v>0</v>
      </c>
      <c r="R6" s="81" t="str">
        <f>IFERROR(Q6/N6,"-")</f>
        <v>-</v>
      </c>
      <c r="S6" s="80"/>
      <c r="T6" s="80"/>
      <c r="U6" s="81" t="str">
        <f>IFERROR(T6/(Q6),"-")</f>
        <v>-</v>
      </c>
      <c r="V6" s="82" t="str">
        <f>IFERROR(K6/SUM(Q6:Q7),"-")</f>
        <v>-</v>
      </c>
      <c r="W6" s="83"/>
      <c r="X6" s="81" t="str">
        <f>IF(Q6=0,"-",W6/Q6)</f>
        <v>-</v>
      </c>
      <c r="Y6" s="186"/>
      <c r="Z6" s="187" t="str">
        <f>IFERROR(Y6/Q6,"-")</f>
        <v>-</v>
      </c>
      <c r="AA6" s="187" t="str">
        <f>IFERROR(Y6/W6,"-")</f>
        <v>-</v>
      </c>
      <c r="AB6" s="181">
        <f>SUM(Y6:Y7)-SUM(K6:K7)</f>
        <v>-200000</v>
      </c>
      <c r="AC6" s="85">
        <f>SUM(Y6:Y7)/SUM(K6:K7)</f>
        <v>0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/>
      <c r="CQ6" s="141"/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66</v>
      </c>
      <c r="C7" s="189" t="s">
        <v>58</v>
      </c>
      <c r="D7" s="189"/>
      <c r="E7" s="189"/>
      <c r="F7" s="189"/>
      <c r="G7" s="189" t="s">
        <v>67</v>
      </c>
      <c r="H7" s="89"/>
      <c r="I7" s="89"/>
      <c r="J7" s="89"/>
      <c r="K7" s="181"/>
      <c r="L7" s="80"/>
      <c r="M7" s="80"/>
      <c r="N7" s="80"/>
      <c r="O7" s="91"/>
      <c r="P7" s="92"/>
      <c r="Q7" s="93">
        <f>O7+P7</f>
        <v>0</v>
      </c>
      <c r="R7" s="81" t="str">
        <f>IFERROR(Q7/N7,"-")</f>
        <v>-</v>
      </c>
      <c r="S7" s="80"/>
      <c r="T7" s="80"/>
      <c r="U7" s="81" t="str">
        <f>IFERROR(T7/(Q7),"-")</f>
        <v>-</v>
      </c>
      <c r="V7" s="82"/>
      <c r="W7" s="83"/>
      <c r="X7" s="81" t="str">
        <f>IF(Q7=0,"-",W7/Q7)</f>
        <v>-</v>
      </c>
      <c r="Y7" s="186"/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/>
      <c r="CQ7" s="141"/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</v>
      </c>
      <c r="B8" s="189" t="s">
        <v>68</v>
      </c>
      <c r="C8" s="189" t="s">
        <v>69</v>
      </c>
      <c r="D8" s="189" t="s">
        <v>70</v>
      </c>
      <c r="E8" s="189" t="s">
        <v>71</v>
      </c>
      <c r="F8" s="189"/>
      <c r="G8" s="189" t="s">
        <v>72</v>
      </c>
      <c r="H8" s="89" t="s">
        <v>73</v>
      </c>
      <c r="I8" s="89" t="s">
        <v>74</v>
      </c>
      <c r="J8" s="89" t="s">
        <v>75</v>
      </c>
      <c r="K8" s="181">
        <v>75000</v>
      </c>
      <c r="L8" s="80"/>
      <c r="M8" s="80"/>
      <c r="N8" s="80"/>
      <c r="O8" s="91"/>
      <c r="P8" s="92"/>
      <c r="Q8" s="93">
        <f>O8+P8</f>
        <v>0</v>
      </c>
      <c r="R8" s="81" t="str">
        <f>IFERROR(Q8/N8,"-")</f>
        <v>-</v>
      </c>
      <c r="S8" s="80"/>
      <c r="T8" s="80"/>
      <c r="U8" s="81" t="str">
        <f>IFERROR(T8/(Q8),"-")</f>
        <v>-</v>
      </c>
      <c r="V8" s="82" t="str">
        <f>IFERROR(K8/SUM(Q8:Q9),"-")</f>
        <v>-</v>
      </c>
      <c r="W8" s="83"/>
      <c r="X8" s="81" t="str">
        <f>IF(Q8=0,"-",W8/Q8)</f>
        <v>-</v>
      </c>
      <c r="Y8" s="186"/>
      <c r="Z8" s="187" t="str">
        <f>IFERROR(Y8/Q8,"-")</f>
        <v>-</v>
      </c>
      <c r="AA8" s="187" t="str">
        <f>IFERROR(Y8/W8,"-")</f>
        <v>-</v>
      </c>
      <c r="AB8" s="181">
        <f>SUM(Y8:Y9)-SUM(K8:K9)</f>
        <v>-75000</v>
      </c>
      <c r="AC8" s="85">
        <f>SUM(Y8:Y9)/SUM(K8:K9)</f>
        <v>0</v>
      </c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/>
      <c r="CQ8" s="141"/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76</v>
      </c>
      <c r="C9" s="189" t="s">
        <v>69</v>
      </c>
      <c r="D9" s="189"/>
      <c r="E9" s="189"/>
      <c r="F9" s="189"/>
      <c r="G9" s="189" t="s">
        <v>67</v>
      </c>
      <c r="H9" s="89"/>
      <c r="I9" s="89"/>
      <c r="J9" s="89"/>
      <c r="K9" s="181"/>
      <c r="L9" s="80"/>
      <c r="M9" s="80"/>
      <c r="N9" s="80"/>
      <c r="O9" s="91"/>
      <c r="P9" s="92"/>
      <c r="Q9" s="93">
        <f>O9+P9</f>
        <v>0</v>
      </c>
      <c r="R9" s="81" t="str">
        <f>IFERROR(Q9/N9,"-")</f>
        <v>-</v>
      </c>
      <c r="S9" s="80"/>
      <c r="T9" s="80"/>
      <c r="U9" s="81" t="str">
        <f>IFERROR(T9/(Q9),"-")</f>
        <v>-</v>
      </c>
      <c r="V9" s="82"/>
      <c r="W9" s="83"/>
      <c r="X9" s="81" t="str">
        <f>IF(Q9=0,"-",W9/Q9)</f>
        <v>-</v>
      </c>
      <c r="Y9" s="186"/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/>
      <c r="CQ9" s="141"/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</v>
      </c>
      <c r="B10" s="189" t="s">
        <v>77</v>
      </c>
      <c r="C10" s="189" t="s">
        <v>69</v>
      </c>
      <c r="D10" s="189" t="s">
        <v>70</v>
      </c>
      <c r="E10" s="189" t="s">
        <v>78</v>
      </c>
      <c r="F10" s="189"/>
      <c r="G10" s="189" t="s">
        <v>62</v>
      </c>
      <c r="H10" s="89" t="s">
        <v>79</v>
      </c>
      <c r="I10" s="89" t="s">
        <v>80</v>
      </c>
      <c r="J10" s="89" t="s">
        <v>81</v>
      </c>
      <c r="K10" s="181">
        <v>105000</v>
      </c>
      <c r="L10" s="80"/>
      <c r="M10" s="80"/>
      <c r="N10" s="80"/>
      <c r="O10" s="91"/>
      <c r="P10" s="92"/>
      <c r="Q10" s="93">
        <f>O10+P10</f>
        <v>0</v>
      </c>
      <c r="R10" s="81" t="str">
        <f>IFERROR(Q10/N10,"-")</f>
        <v>-</v>
      </c>
      <c r="S10" s="80"/>
      <c r="T10" s="80"/>
      <c r="U10" s="81" t="str">
        <f>IFERROR(T10/(Q10),"-")</f>
        <v>-</v>
      </c>
      <c r="V10" s="82" t="str">
        <f>IFERROR(K10/SUM(Q10:Q11),"-")</f>
        <v>-</v>
      </c>
      <c r="W10" s="83"/>
      <c r="X10" s="81" t="str">
        <f>IF(Q10=0,"-",W10/Q10)</f>
        <v>-</v>
      </c>
      <c r="Y10" s="186"/>
      <c r="Z10" s="187" t="str">
        <f>IFERROR(Y10/Q10,"-")</f>
        <v>-</v>
      </c>
      <c r="AA10" s="187" t="str">
        <f>IFERROR(Y10/W10,"-")</f>
        <v>-</v>
      </c>
      <c r="AB10" s="181">
        <f>SUM(Y10:Y11)-SUM(K10:K11)</f>
        <v>-105000</v>
      </c>
      <c r="AC10" s="85">
        <f>SUM(Y10:Y11)/SUM(K10:K11)</f>
        <v>0</v>
      </c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/>
      <c r="CQ10" s="141"/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82</v>
      </c>
      <c r="C11" s="189" t="s">
        <v>69</v>
      </c>
      <c r="D11" s="189"/>
      <c r="E11" s="189"/>
      <c r="F11" s="189"/>
      <c r="G11" s="189" t="s">
        <v>67</v>
      </c>
      <c r="H11" s="89"/>
      <c r="I11" s="89"/>
      <c r="J11" s="89"/>
      <c r="K11" s="181"/>
      <c r="L11" s="80"/>
      <c r="M11" s="80"/>
      <c r="N11" s="80"/>
      <c r="O11" s="91"/>
      <c r="P11" s="92"/>
      <c r="Q11" s="93">
        <f>O11+P11</f>
        <v>0</v>
      </c>
      <c r="R11" s="81" t="str">
        <f>IFERROR(Q11/N11,"-")</f>
        <v>-</v>
      </c>
      <c r="S11" s="80"/>
      <c r="T11" s="80"/>
      <c r="U11" s="81" t="str">
        <f>IFERROR(T11/(Q11),"-")</f>
        <v>-</v>
      </c>
      <c r="V11" s="82"/>
      <c r="W11" s="83"/>
      <c r="X11" s="81" t="str">
        <f>IF(Q11=0,"-",W11/Q11)</f>
        <v>-</v>
      </c>
      <c r="Y11" s="186"/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/>
      <c r="CQ11" s="141"/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86"/>
      <c r="C12" s="86"/>
      <c r="D12" s="87"/>
      <c r="E12" s="87"/>
      <c r="F12" s="87"/>
      <c r="G12" s="88"/>
      <c r="H12" s="89"/>
      <c r="I12" s="89"/>
      <c r="J12" s="89"/>
      <c r="K12" s="182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8"/>
      <c r="Z12" s="188"/>
      <c r="AA12" s="188"/>
      <c r="AB12" s="188"/>
      <c r="AC12" s="33"/>
      <c r="AD12" s="58"/>
      <c r="AE12" s="62"/>
      <c r="AF12" s="63"/>
      <c r="AG12" s="62"/>
      <c r="AH12" s="66"/>
      <c r="AI12" s="67"/>
      <c r="AJ12" s="68"/>
      <c r="AK12" s="69"/>
      <c r="AL12" s="69"/>
      <c r="AM12" s="69"/>
      <c r="AN12" s="62"/>
      <c r="AO12" s="63"/>
      <c r="AP12" s="62"/>
      <c r="AQ12" s="66"/>
      <c r="AR12" s="67"/>
      <c r="AS12" s="68"/>
      <c r="AT12" s="69"/>
      <c r="AU12" s="69"/>
      <c r="AV12" s="69"/>
      <c r="AW12" s="62"/>
      <c r="AX12" s="63"/>
      <c r="AY12" s="62"/>
      <c r="AZ12" s="66"/>
      <c r="BA12" s="67"/>
      <c r="BB12" s="68"/>
      <c r="BC12" s="69"/>
      <c r="BD12" s="69"/>
      <c r="BE12" s="69"/>
      <c r="BF12" s="62"/>
      <c r="BG12" s="63"/>
      <c r="BH12" s="62"/>
      <c r="BI12" s="66"/>
      <c r="BJ12" s="67"/>
      <c r="BK12" s="68"/>
      <c r="BL12" s="69"/>
      <c r="BM12" s="69"/>
      <c r="BN12" s="69"/>
      <c r="BO12" s="64"/>
      <c r="BP12" s="65"/>
      <c r="BQ12" s="62"/>
      <c r="BR12" s="66"/>
      <c r="BS12" s="67"/>
      <c r="BT12" s="68"/>
      <c r="BU12" s="69"/>
      <c r="BV12" s="69"/>
      <c r="BW12" s="69"/>
      <c r="BX12" s="64"/>
      <c r="BY12" s="65"/>
      <c r="BZ12" s="62"/>
      <c r="CA12" s="66"/>
      <c r="CB12" s="67"/>
      <c r="CC12" s="68"/>
      <c r="CD12" s="69"/>
      <c r="CE12" s="69"/>
      <c r="CF12" s="69"/>
      <c r="CG12" s="64"/>
      <c r="CH12" s="65"/>
      <c r="CI12" s="62"/>
      <c r="CJ12" s="66"/>
      <c r="CK12" s="67"/>
      <c r="CL12" s="68"/>
      <c r="CM12" s="69"/>
      <c r="CN12" s="69"/>
      <c r="CO12" s="69"/>
      <c r="CP12" s="70"/>
      <c r="CQ12" s="67"/>
      <c r="CR12" s="67"/>
      <c r="CS12" s="67"/>
      <c r="CT12" s="71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4"/>
      <c r="K13" s="183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8"/>
      <c r="Z13" s="188"/>
      <c r="AA13" s="188"/>
      <c r="AB13" s="188"/>
      <c r="AC13" s="33"/>
      <c r="AD13" s="60"/>
      <c r="AE13" s="62"/>
      <c r="AF13" s="63"/>
      <c r="AG13" s="62"/>
      <c r="AH13" s="66"/>
      <c r="AI13" s="67"/>
      <c r="AJ13" s="68"/>
      <c r="AK13" s="69"/>
      <c r="AL13" s="69"/>
      <c r="AM13" s="69"/>
      <c r="AN13" s="62"/>
      <c r="AO13" s="63"/>
      <c r="AP13" s="62"/>
      <c r="AQ13" s="66"/>
      <c r="AR13" s="67"/>
      <c r="AS13" s="68"/>
      <c r="AT13" s="69"/>
      <c r="AU13" s="69"/>
      <c r="AV13" s="69"/>
      <c r="AW13" s="62"/>
      <c r="AX13" s="63"/>
      <c r="AY13" s="62"/>
      <c r="AZ13" s="66"/>
      <c r="BA13" s="67"/>
      <c r="BB13" s="68"/>
      <c r="BC13" s="69"/>
      <c r="BD13" s="69"/>
      <c r="BE13" s="69"/>
      <c r="BF13" s="62"/>
      <c r="BG13" s="63"/>
      <c r="BH13" s="62"/>
      <c r="BI13" s="66"/>
      <c r="BJ13" s="67"/>
      <c r="BK13" s="68"/>
      <c r="BL13" s="69"/>
      <c r="BM13" s="69"/>
      <c r="BN13" s="69"/>
      <c r="BO13" s="64"/>
      <c r="BP13" s="65"/>
      <c r="BQ13" s="62"/>
      <c r="BR13" s="66"/>
      <c r="BS13" s="67"/>
      <c r="BT13" s="68"/>
      <c r="BU13" s="69"/>
      <c r="BV13" s="69"/>
      <c r="BW13" s="69"/>
      <c r="BX13" s="64"/>
      <c r="BY13" s="65"/>
      <c r="BZ13" s="62"/>
      <c r="CA13" s="66"/>
      <c r="CB13" s="67"/>
      <c r="CC13" s="68"/>
      <c r="CD13" s="69"/>
      <c r="CE13" s="69"/>
      <c r="CF13" s="69"/>
      <c r="CG13" s="64"/>
      <c r="CH13" s="65"/>
      <c r="CI13" s="62"/>
      <c r="CJ13" s="66"/>
      <c r="CK13" s="67"/>
      <c r="CL13" s="68"/>
      <c r="CM13" s="69"/>
      <c r="CN13" s="69"/>
      <c r="CO13" s="69"/>
      <c r="CP13" s="70"/>
      <c r="CQ13" s="67"/>
      <c r="CR13" s="67"/>
      <c r="CS13" s="67"/>
      <c r="CT13" s="71"/>
    </row>
    <row r="14" spans="1:99">
      <c r="A14" s="19">
        <f>AC14</f>
        <v>0</v>
      </c>
      <c r="B14" s="39"/>
      <c r="C14" s="39"/>
      <c r="D14" s="39"/>
      <c r="E14" s="39"/>
      <c r="F14" s="39"/>
      <c r="G14" s="39"/>
      <c r="H14" s="40" t="s">
        <v>83</v>
      </c>
      <c r="I14" s="40"/>
      <c r="J14" s="40"/>
      <c r="K14" s="184">
        <f>SUM(K6:K13)</f>
        <v>380000</v>
      </c>
      <c r="L14" s="41">
        <f>SUM(L6:L13)</f>
        <v>0</v>
      </c>
      <c r="M14" s="41">
        <f>SUM(M6:M13)</f>
        <v>0</v>
      </c>
      <c r="N14" s="41">
        <f>SUM(N6:N13)</f>
        <v>0</v>
      </c>
      <c r="O14" s="41">
        <f>SUM(O6:O13)</f>
        <v>0</v>
      </c>
      <c r="P14" s="41">
        <f>SUM(P6:P13)</f>
        <v>0</v>
      </c>
      <c r="Q14" s="41">
        <f>SUM(Q6:Q13)</f>
        <v>0</v>
      </c>
      <c r="R14" s="42" t="str">
        <f>IFERROR(Q14/N14,"-")</f>
        <v>-</v>
      </c>
      <c r="S14" s="77">
        <f>SUM(S6:S13)</f>
        <v>0</v>
      </c>
      <c r="T14" s="77">
        <f>SUM(T6:T13)</f>
        <v>0</v>
      </c>
      <c r="U14" s="42" t="str">
        <f>IFERROR(S14/Q14,"-")</f>
        <v>-</v>
      </c>
      <c r="V14" s="43" t="str">
        <f>IFERROR(K14/Q14,"-")</f>
        <v>-</v>
      </c>
      <c r="W14" s="44">
        <f>SUM(W6:W13)</f>
        <v>0</v>
      </c>
      <c r="X14" s="42" t="str">
        <f>IFERROR(W14/Q14,"-")</f>
        <v>-</v>
      </c>
      <c r="Y14" s="184">
        <f>SUM(Y6:Y13)</f>
        <v>0</v>
      </c>
      <c r="Z14" s="184" t="str">
        <f>IFERROR(Y14/Q14,"-")</f>
        <v>-</v>
      </c>
      <c r="AA14" s="184" t="str">
        <f>IFERROR(Y14/W14,"-")</f>
        <v>-</v>
      </c>
      <c r="AB14" s="184">
        <f>Y14-K14</f>
        <v>-380000</v>
      </c>
      <c r="AC14" s="46">
        <f>Y14/K14</f>
        <v>0</v>
      </c>
      <c r="AD14" s="59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84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85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86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87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88</v>
      </c>
      <c r="C6" s="189" t="s">
        <v>89</v>
      </c>
      <c r="D6" s="189"/>
      <c r="E6" s="189" t="s">
        <v>90</v>
      </c>
      <c r="F6" s="89" t="s">
        <v>91</v>
      </c>
      <c r="G6" s="89" t="s">
        <v>92</v>
      </c>
      <c r="H6" s="181"/>
      <c r="I6" s="84">
        <v>1500</v>
      </c>
      <c r="J6" s="80"/>
      <c r="K6" s="80"/>
      <c r="L6" s="80"/>
      <c r="M6" s="93">
        <v>0</v>
      </c>
      <c r="N6" s="144"/>
      <c r="O6" s="81" t="str">
        <f>IFERROR(M6/L6,"-")</f>
        <v>-</v>
      </c>
      <c r="P6" s="80"/>
      <c r="Q6" s="80"/>
      <c r="R6" s="81" t="str">
        <f>IFERROR(P6/M6,"-")</f>
        <v>-</v>
      </c>
      <c r="S6" s="82" t="str">
        <f>IFERROR(H6/SUM(M6:M6),"-")</f>
        <v>-</v>
      </c>
      <c r="T6" s="83"/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/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93</v>
      </c>
      <c r="C7" s="189" t="s">
        <v>89</v>
      </c>
      <c r="D7" s="189"/>
      <c r="E7" s="189" t="s">
        <v>90</v>
      </c>
      <c r="F7" s="89" t="s">
        <v>94</v>
      </c>
      <c r="G7" s="89" t="s">
        <v>92</v>
      </c>
      <c r="H7" s="181"/>
      <c r="I7" s="84">
        <v>1500</v>
      </c>
      <c r="J7" s="80"/>
      <c r="K7" s="80"/>
      <c r="L7" s="80"/>
      <c r="M7" s="93">
        <v>0</v>
      </c>
      <c r="N7" s="144"/>
      <c r="O7" s="81" t="str">
        <f>IFERROR(M7/L7,"-")</f>
        <v>-</v>
      </c>
      <c r="P7" s="80"/>
      <c r="Q7" s="80"/>
      <c r="R7" s="81" t="str">
        <f>IFERROR(P7/M7,"-")</f>
        <v>-</v>
      </c>
      <c r="S7" s="82" t="str">
        <f>IFERROR(H7/SUM(M7:M7),"-")</f>
        <v>-</v>
      </c>
      <c r="T7" s="83"/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/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95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0</v>
      </c>
      <c r="M10" s="41">
        <f>SUM(M6:M9)</f>
        <v>0</v>
      </c>
      <c r="N10" s="41">
        <f>SUM(N6:N9)</f>
        <v>0</v>
      </c>
      <c r="O10" s="42" t="str">
        <f>IFERROR(M10/L10,"-")</f>
        <v>-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5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96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85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97</v>
      </c>
      <c r="C6" s="189" t="s">
        <v>98</v>
      </c>
      <c r="D6" s="189" t="s">
        <v>99</v>
      </c>
      <c r="E6" s="189" t="s">
        <v>62</v>
      </c>
      <c r="F6" s="89" t="s">
        <v>100</v>
      </c>
      <c r="G6" s="89" t="s">
        <v>92</v>
      </c>
      <c r="H6" s="181">
        <v>0</v>
      </c>
      <c r="I6" s="80"/>
      <c r="J6" s="80"/>
      <c r="K6" s="80"/>
      <c r="L6" s="93">
        <v>0</v>
      </c>
      <c r="M6" s="81" t="str">
        <f>IFERROR(L6/K6,"-")</f>
        <v>-</v>
      </c>
      <c r="N6" s="80"/>
      <c r="O6" s="80"/>
      <c r="P6" s="81" t="str">
        <f>IFERROR(N6/(L6),"-")</f>
        <v>-</v>
      </c>
      <c r="Q6" s="82" t="str">
        <f>IFERROR(H6/SUM(L6:L6),"-")</f>
        <v>-</v>
      </c>
      <c r="R6" s="83"/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/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101</v>
      </c>
      <c r="C7" s="189" t="s">
        <v>98</v>
      </c>
      <c r="D7" s="189" t="s">
        <v>99</v>
      </c>
      <c r="E7" s="189" t="s">
        <v>62</v>
      </c>
      <c r="F7" s="89" t="s">
        <v>102</v>
      </c>
      <c r="G7" s="89" t="s">
        <v>92</v>
      </c>
      <c r="H7" s="181">
        <v>0</v>
      </c>
      <c r="I7" s="80"/>
      <c r="J7" s="80"/>
      <c r="K7" s="80"/>
      <c r="L7" s="93">
        <v>0</v>
      </c>
      <c r="M7" s="81" t="str">
        <f>IFERROR(L7/K7,"-")</f>
        <v>-</v>
      </c>
      <c r="N7" s="80"/>
      <c r="O7" s="80"/>
      <c r="P7" s="81" t="str">
        <f>IFERROR(N7/(L7),"-")</f>
        <v>-</v>
      </c>
      <c r="Q7" s="82" t="str">
        <f>IFERROR(H7/SUM(L7:L7),"-")</f>
        <v>-</v>
      </c>
      <c r="R7" s="83"/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/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 t="str">
        <f>X8</f>
        <v>0</v>
      </c>
      <c r="B8" s="189" t="s">
        <v>103</v>
      </c>
      <c r="C8" s="189" t="s">
        <v>98</v>
      </c>
      <c r="D8" s="189" t="s">
        <v>99</v>
      </c>
      <c r="E8" s="189" t="s">
        <v>62</v>
      </c>
      <c r="F8" s="89" t="s">
        <v>104</v>
      </c>
      <c r="G8" s="89" t="s">
        <v>92</v>
      </c>
      <c r="H8" s="181">
        <v>0</v>
      </c>
      <c r="I8" s="80"/>
      <c r="J8" s="80"/>
      <c r="K8" s="80"/>
      <c r="L8" s="93">
        <v>0</v>
      </c>
      <c r="M8" s="81" t="str">
        <f>IFERROR(L8/K8,"-")</f>
        <v>-</v>
      </c>
      <c r="N8" s="80"/>
      <c r="O8" s="80"/>
      <c r="P8" s="81" t="str">
        <f>IFERROR(N8/(L8),"-")</f>
        <v>-</v>
      </c>
      <c r="Q8" s="82" t="str">
        <f>IFERROR(H8/SUM(L8:L8),"-")</f>
        <v>-</v>
      </c>
      <c r="R8" s="83"/>
      <c r="S8" s="81" t="str">
        <f>IF(L8=0,"-",R8/L8)</f>
        <v>-</v>
      </c>
      <c r="T8" s="186"/>
      <c r="U8" s="187" t="str">
        <f>IFERROR(T8/L8,"-")</f>
        <v>-</v>
      </c>
      <c r="V8" s="187" t="str">
        <f>IFERROR(T8/R8,"-")</f>
        <v>-</v>
      </c>
      <c r="W8" s="181">
        <f>SUM(T8:T8)-SUM(H8:H8)</f>
        <v>0</v>
      </c>
      <c r="X8" s="85" t="str">
        <f>SUM(T8:T8)/SUM(H8:H8)</f>
        <v>0</v>
      </c>
      <c r="Y8" s="78"/>
      <c r="Z8" s="94"/>
      <c r="AA8" s="95" t="str">
        <f>IF(L8=0,"",IF(Z8=0,"",(Z8/L8)))</f>
        <v/>
      </c>
      <c r="AB8" s="94"/>
      <c r="AC8" s="96" t="str">
        <f>IFERROR(AB8/Z8,"-")</f>
        <v>-</v>
      </c>
      <c r="AD8" s="97"/>
      <c r="AE8" s="98" t="str">
        <f>IFERROR(AD8/Z8,"-")</f>
        <v>-</v>
      </c>
      <c r="AF8" s="99"/>
      <c r="AG8" s="99"/>
      <c r="AH8" s="99"/>
      <c r="AI8" s="100"/>
      <c r="AJ8" s="101" t="str">
        <f>IF(L8=0,"",IF(AI8=0,"",(AI8/L8)))</f>
        <v/>
      </c>
      <c r="AK8" s="100"/>
      <c r="AL8" s="102" t="str">
        <f>IFERROR(AK8/AI8,"-")</f>
        <v>-</v>
      </c>
      <c r="AM8" s="103"/>
      <c r="AN8" s="104" t="str">
        <f>IFERROR(AM8/AI8,"-")</f>
        <v>-</v>
      </c>
      <c r="AO8" s="105"/>
      <c r="AP8" s="105"/>
      <c r="AQ8" s="105"/>
      <c r="AR8" s="106"/>
      <c r="AS8" s="107" t="str">
        <f>IF(L8=0,"",IF(AR8=0,"",(AR8/L8)))</f>
        <v/>
      </c>
      <c r="AT8" s="106"/>
      <c r="AU8" s="108" t="str">
        <f>IFERROR(AT8/AR8,"-")</f>
        <v>-</v>
      </c>
      <c r="AV8" s="109"/>
      <c r="AW8" s="110" t="str">
        <f>IFERROR(AV8/AR8,"-")</f>
        <v>-</v>
      </c>
      <c r="AX8" s="111"/>
      <c r="AY8" s="111"/>
      <c r="AZ8" s="111"/>
      <c r="BA8" s="112"/>
      <c r="BB8" s="113" t="str">
        <f>IF(L8=0,"",IF(BA8=0,"",(BA8/L8)))</f>
        <v/>
      </c>
      <c r="BC8" s="112"/>
      <c r="BD8" s="114" t="str">
        <f>IFERROR(BC8/BA8,"-")</f>
        <v>-</v>
      </c>
      <c r="BE8" s="115"/>
      <c r="BF8" s="116" t="str">
        <f>IFERROR(BE8/BA8,"-")</f>
        <v>-</v>
      </c>
      <c r="BG8" s="117"/>
      <c r="BH8" s="117"/>
      <c r="BI8" s="117"/>
      <c r="BJ8" s="119"/>
      <c r="BK8" s="120" t="str">
        <f>IF(L8=0,"",IF(BJ8=0,"",(BJ8/L8)))</f>
        <v/>
      </c>
      <c r="BL8" s="121"/>
      <c r="BM8" s="122" t="str">
        <f>IFERROR(BL8/BJ8,"-")</f>
        <v>-</v>
      </c>
      <c r="BN8" s="123"/>
      <c r="BO8" s="124" t="str">
        <f>IFERROR(BN8/BJ8,"-")</f>
        <v>-</v>
      </c>
      <c r="BP8" s="125"/>
      <c r="BQ8" s="125"/>
      <c r="BR8" s="125"/>
      <c r="BS8" s="126"/>
      <c r="BT8" s="127" t="str">
        <f>IF(L8=0,"",IF(BS8=0,"",(BS8/L8)))</f>
        <v/>
      </c>
      <c r="BU8" s="128"/>
      <c r="BV8" s="129" t="str">
        <f>IFERROR(BU8/BS8,"-")</f>
        <v>-</v>
      </c>
      <c r="BW8" s="130"/>
      <c r="BX8" s="131" t="str">
        <f>IFERROR(BW8/BS8,"-")</f>
        <v>-</v>
      </c>
      <c r="BY8" s="132"/>
      <c r="BZ8" s="132"/>
      <c r="CA8" s="132"/>
      <c r="CB8" s="133"/>
      <c r="CC8" s="134" t="str">
        <f>IF(L8=0,"",IF(CB8=0,"",(CB8/L8)))</f>
        <v/>
      </c>
      <c r="CD8" s="135"/>
      <c r="CE8" s="136" t="str">
        <f>IFERROR(CD8/CB8,"-")</f>
        <v>-</v>
      </c>
      <c r="CF8" s="137"/>
      <c r="CG8" s="138" t="str">
        <f>IFERROR(CF8/CB8,"-")</f>
        <v>-</v>
      </c>
      <c r="CH8" s="139"/>
      <c r="CI8" s="139"/>
      <c r="CJ8" s="139"/>
      <c r="CK8" s="140"/>
      <c r="CL8" s="141"/>
      <c r="CM8" s="141"/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105</v>
      </c>
      <c r="C9" s="189" t="s">
        <v>98</v>
      </c>
      <c r="D9" s="189" t="s">
        <v>99</v>
      </c>
      <c r="E9" s="189" t="s">
        <v>62</v>
      </c>
      <c r="F9" s="89" t="s">
        <v>106</v>
      </c>
      <c r="G9" s="89" t="s">
        <v>92</v>
      </c>
      <c r="H9" s="181">
        <v>0</v>
      </c>
      <c r="I9" s="80"/>
      <c r="J9" s="80"/>
      <c r="K9" s="80"/>
      <c r="L9" s="93">
        <v>0</v>
      </c>
      <c r="M9" s="81" t="str">
        <f>IFERROR(L9/K9,"-")</f>
        <v>-</v>
      </c>
      <c r="N9" s="80"/>
      <c r="O9" s="80"/>
      <c r="P9" s="81" t="str">
        <f>IFERROR(N9/(L9),"-")</f>
        <v>-</v>
      </c>
      <c r="Q9" s="82" t="str">
        <f>IFERROR(H9/SUM(L9:L9),"-")</f>
        <v>-</v>
      </c>
      <c r="R9" s="83"/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/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 t="str">
        <f>X10</f>
        <v>0</v>
      </c>
      <c r="B10" s="189" t="s">
        <v>107</v>
      </c>
      <c r="C10" s="189" t="s">
        <v>98</v>
      </c>
      <c r="D10" s="189" t="s">
        <v>99</v>
      </c>
      <c r="E10" s="189" t="s">
        <v>62</v>
      </c>
      <c r="F10" s="89" t="s">
        <v>108</v>
      </c>
      <c r="G10" s="89" t="s">
        <v>92</v>
      </c>
      <c r="H10" s="181">
        <v>0</v>
      </c>
      <c r="I10" s="80"/>
      <c r="J10" s="80"/>
      <c r="K10" s="80"/>
      <c r="L10" s="93">
        <v>0</v>
      </c>
      <c r="M10" s="81" t="str">
        <f>IFERROR(L10/K10,"-")</f>
        <v>-</v>
      </c>
      <c r="N10" s="80"/>
      <c r="O10" s="80"/>
      <c r="P10" s="81" t="str">
        <f>IFERROR(N10/(L10),"-")</f>
        <v>-</v>
      </c>
      <c r="Q10" s="82" t="str">
        <f>IFERROR(H10/SUM(L10:L10),"-")</f>
        <v>-</v>
      </c>
      <c r="R10" s="83"/>
      <c r="S10" s="81" t="str">
        <f>IF(L10=0,"-",R10/L10)</f>
        <v>-</v>
      </c>
      <c r="T10" s="186"/>
      <c r="U10" s="187" t="str">
        <f>IFERROR(T10/L10,"-")</f>
        <v>-</v>
      </c>
      <c r="V10" s="187" t="str">
        <f>IFERROR(T10/R10,"-")</f>
        <v>-</v>
      </c>
      <c r="W10" s="181">
        <f>SUM(T10:T10)-SUM(H10:H10)</f>
        <v>0</v>
      </c>
      <c r="X10" s="85" t="str">
        <f>SUM(T10:T10)/SUM(H10:H10)</f>
        <v>0</v>
      </c>
      <c r="Y10" s="78"/>
      <c r="Z10" s="94"/>
      <c r="AA10" s="95" t="str">
        <f>IF(L10=0,"",IF(Z10=0,"",(Z10/L10)))</f>
        <v/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 t="str">
        <f>IF(L10=0,"",IF(AI10=0,"",(AI10/L10)))</f>
        <v/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/>
      <c r="AS10" s="107" t="str">
        <f>IF(L10=0,"",IF(AR10=0,"",(AR10/L10)))</f>
        <v/>
      </c>
      <c r="AT10" s="106"/>
      <c r="AU10" s="108" t="str">
        <f>IFERROR(AT10/AR10,"-")</f>
        <v>-</v>
      </c>
      <c r="AV10" s="109"/>
      <c r="AW10" s="110" t="str">
        <f>IFERROR(AV10/AR10,"-")</f>
        <v>-</v>
      </c>
      <c r="AX10" s="111"/>
      <c r="AY10" s="111"/>
      <c r="AZ10" s="111"/>
      <c r="BA10" s="112"/>
      <c r="BB10" s="113" t="str">
        <f>IF(L10=0,"",IF(BA10=0,"",(BA10/L10)))</f>
        <v/>
      </c>
      <c r="BC10" s="112"/>
      <c r="BD10" s="114" t="str">
        <f>IFERROR(BC10/BA10,"-")</f>
        <v>-</v>
      </c>
      <c r="BE10" s="115"/>
      <c r="BF10" s="116" t="str">
        <f>IFERROR(BE10/BA10,"-")</f>
        <v>-</v>
      </c>
      <c r="BG10" s="117"/>
      <c r="BH10" s="117"/>
      <c r="BI10" s="117"/>
      <c r="BJ10" s="119"/>
      <c r="BK10" s="120" t="str">
        <f>IF(L10=0,"",IF(BJ10=0,"",(BJ10/L10)))</f>
        <v/>
      </c>
      <c r="BL10" s="121"/>
      <c r="BM10" s="122" t="str">
        <f>IFERROR(BL10/BJ10,"-")</f>
        <v>-</v>
      </c>
      <c r="BN10" s="123"/>
      <c r="BO10" s="124" t="str">
        <f>IFERROR(BN10/BJ10,"-")</f>
        <v>-</v>
      </c>
      <c r="BP10" s="125"/>
      <c r="BQ10" s="125"/>
      <c r="BR10" s="125"/>
      <c r="BS10" s="126"/>
      <c r="BT10" s="127" t="str">
        <f>IF(L10=0,"",IF(BS10=0,"",(BS10/L10)))</f>
        <v/>
      </c>
      <c r="BU10" s="128"/>
      <c r="BV10" s="129" t="str">
        <f>IFERROR(BU10/BS10,"-")</f>
        <v>-</v>
      </c>
      <c r="BW10" s="130"/>
      <c r="BX10" s="131" t="str">
        <f>IFERROR(BW10/BS10,"-")</f>
        <v>-</v>
      </c>
      <c r="BY10" s="132"/>
      <c r="BZ10" s="132"/>
      <c r="CA10" s="132"/>
      <c r="CB10" s="133"/>
      <c r="CC10" s="134" t="str">
        <f>IF(L10=0,"",IF(CB10=0,"",(CB10/L10)))</f>
        <v/>
      </c>
      <c r="CD10" s="135"/>
      <c r="CE10" s="136" t="str">
        <f>IFERROR(CD10/CB10,"-")</f>
        <v>-</v>
      </c>
      <c r="CF10" s="137"/>
      <c r="CG10" s="138" t="str">
        <f>IFERROR(CF10/CB10,"-")</f>
        <v>-</v>
      </c>
      <c r="CH10" s="139"/>
      <c r="CI10" s="139"/>
      <c r="CJ10" s="139"/>
      <c r="CK10" s="140"/>
      <c r="CL10" s="141"/>
      <c r="CM10" s="141"/>
      <c r="CN10" s="141"/>
      <c r="CO10" s="142" t="str">
        <f>IF(AND(CM10=0,CN10=0),"",IF(AND(CM10&lt;=100000,CN10&lt;=100000),"",IF(CM10/CL10&gt;0.7,"男高",IF(CN10/CL10&gt;0.7,"女高",""))))</f>
        <v/>
      </c>
    </row>
    <row r="11" spans="1:95">
      <c r="A11" s="79" t="str">
        <f>X11</f>
        <v>0</v>
      </c>
      <c r="B11" s="189" t="s">
        <v>109</v>
      </c>
      <c r="C11" s="189" t="s">
        <v>98</v>
      </c>
      <c r="D11" s="189" t="s">
        <v>99</v>
      </c>
      <c r="E11" s="189" t="s">
        <v>62</v>
      </c>
      <c r="F11" s="89" t="s">
        <v>110</v>
      </c>
      <c r="G11" s="89" t="s">
        <v>92</v>
      </c>
      <c r="H11" s="181">
        <v>0</v>
      </c>
      <c r="I11" s="80"/>
      <c r="J11" s="80"/>
      <c r="K11" s="80"/>
      <c r="L11" s="93">
        <v>0</v>
      </c>
      <c r="M11" s="81" t="str">
        <f>IFERROR(L11/K11,"-")</f>
        <v>-</v>
      </c>
      <c r="N11" s="80"/>
      <c r="O11" s="80"/>
      <c r="P11" s="81" t="str">
        <f>IFERROR(N11/(L11),"-")</f>
        <v>-</v>
      </c>
      <c r="Q11" s="82" t="str">
        <f>IFERROR(H11/SUM(L11:L11),"-")</f>
        <v>-</v>
      </c>
      <c r="R11" s="83"/>
      <c r="S11" s="81" t="str">
        <f>IF(L11=0,"-",R11/L11)</f>
        <v>-</v>
      </c>
      <c r="T11" s="186"/>
      <c r="U11" s="187" t="str">
        <f>IFERROR(T11/L11,"-")</f>
        <v>-</v>
      </c>
      <c r="V11" s="187" t="str">
        <f>IFERROR(T11/R11,"-")</f>
        <v>-</v>
      </c>
      <c r="W11" s="181">
        <f>SUM(T11:T11)-SUM(H11:H11)</f>
        <v>0</v>
      </c>
      <c r="X11" s="85" t="str">
        <f>SUM(T11:T11)/SUM(H11:H11)</f>
        <v>0</v>
      </c>
      <c r="Y11" s="78"/>
      <c r="Z11" s="94"/>
      <c r="AA11" s="95" t="str">
        <f>IF(L11=0,"",IF(Z11=0,"",(Z11/L11)))</f>
        <v/>
      </c>
      <c r="AB11" s="94"/>
      <c r="AC11" s="96" t="str">
        <f>IFERROR(AB11/Z11,"-")</f>
        <v>-</v>
      </c>
      <c r="AD11" s="97"/>
      <c r="AE11" s="98" t="str">
        <f>IFERROR(AD11/Z11,"-")</f>
        <v>-</v>
      </c>
      <c r="AF11" s="99"/>
      <c r="AG11" s="99"/>
      <c r="AH11" s="99"/>
      <c r="AI11" s="100"/>
      <c r="AJ11" s="101" t="str">
        <f>IF(L11=0,"",IF(AI11=0,"",(AI11/L11)))</f>
        <v/>
      </c>
      <c r="AK11" s="100"/>
      <c r="AL11" s="102" t="str">
        <f>IFERROR(AK11/AI11,"-")</f>
        <v>-</v>
      </c>
      <c r="AM11" s="103"/>
      <c r="AN11" s="104" t="str">
        <f>IFERROR(AM11/AI11,"-")</f>
        <v>-</v>
      </c>
      <c r="AO11" s="105"/>
      <c r="AP11" s="105"/>
      <c r="AQ11" s="105"/>
      <c r="AR11" s="106"/>
      <c r="AS11" s="107" t="str">
        <f>IF(L11=0,"",IF(AR11=0,"",(AR11/L11)))</f>
        <v/>
      </c>
      <c r="AT11" s="106"/>
      <c r="AU11" s="108" t="str">
        <f>IFERROR(AT11/AR11,"-")</f>
        <v>-</v>
      </c>
      <c r="AV11" s="109"/>
      <c r="AW11" s="110" t="str">
        <f>IFERROR(AV11/AR11,"-")</f>
        <v>-</v>
      </c>
      <c r="AX11" s="111"/>
      <c r="AY11" s="111"/>
      <c r="AZ11" s="111"/>
      <c r="BA11" s="112"/>
      <c r="BB11" s="113" t="str">
        <f>IF(L11=0,"",IF(BA11=0,"",(BA11/L11)))</f>
        <v/>
      </c>
      <c r="BC11" s="112"/>
      <c r="BD11" s="114" t="str">
        <f>IFERROR(BC11/BA11,"-")</f>
        <v>-</v>
      </c>
      <c r="BE11" s="115"/>
      <c r="BF11" s="116" t="str">
        <f>IFERROR(BE11/BA11,"-")</f>
        <v>-</v>
      </c>
      <c r="BG11" s="117"/>
      <c r="BH11" s="117"/>
      <c r="BI11" s="117"/>
      <c r="BJ11" s="119"/>
      <c r="BK11" s="120" t="str">
        <f>IF(L11=0,"",IF(BJ11=0,"",(BJ11/L11)))</f>
        <v/>
      </c>
      <c r="BL11" s="121"/>
      <c r="BM11" s="122" t="str">
        <f>IFERROR(BL11/BJ11,"-")</f>
        <v>-</v>
      </c>
      <c r="BN11" s="123"/>
      <c r="BO11" s="124" t="str">
        <f>IFERROR(BN11/BJ11,"-")</f>
        <v>-</v>
      </c>
      <c r="BP11" s="125"/>
      <c r="BQ11" s="125"/>
      <c r="BR11" s="125"/>
      <c r="BS11" s="126"/>
      <c r="BT11" s="127" t="str">
        <f>IF(L11=0,"",IF(BS11=0,"",(BS11/L11)))</f>
        <v/>
      </c>
      <c r="BU11" s="128"/>
      <c r="BV11" s="129" t="str">
        <f>IFERROR(BU11/BS11,"-")</f>
        <v>-</v>
      </c>
      <c r="BW11" s="130"/>
      <c r="BX11" s="131" t="str">
        <f>IFERROR(BW11/BS11,"-")</f>
        <v>-</v>
      </c>
      <c r="BY11" s="132"/>
      <c r="BZ11" s="132"/>
      <c r="CA11" s="132"/>
      <c r="CB11" s="133"/>
      <c r="CC11" s="134" t="str">
        <f>IF(L11=0,"",IF(CB11=0,"",(CB11/L11)))</f>
        <v/>
      </c>
      <c r="CD11" s="135"/>
      <c r="CE11" s="136" t="str">
        <f>IFERROR(CD11/CB11,"-")</f>
        <v>-</v>
      </c>
      <c r="CF11" s="137"/>
      <c r="CG11" s="138" t="str">
        <f>IFERROR(CF11/CB11,"-")</f>
        <v>-</v>
      </c>
      <c r="CH11" s="139"/>
      <c r="CI11" s="139"/>
      <c r="CJ11" s="139"/>
      <c r="CK11" s="140"/>
      <c r="CL11" s="141"/>
      <c r="CM11" s="141"/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79" t="str">
        <f>X12</f>
        <v>0</v>
      </c>
      <c r="B12" s="189" t="s">
        <v>111</v>
      </c>
      <c r="C12" s="189" t="s">
        <v>98</v>
      </c>
      <c r="D12" s="189" t="s">
        <v>99</v>
      </c>
      <c r="E12" s="189" t="s">
        <v>62</v>
      </c>
      <c r="F12" s="89" t="s">
        <v>112</v>
      </c>
      <c r="G12" s="89" t="s">
        <v>92</v>
      </c>
      <c r="H12" s="181">
        <v>0</v>
      </c>
      <c r="I12" s="80"/>
      <c r="J12" s="80"/>
      <c r="K12" s="80"/>
      <c r="L12" s="93">
        <v>0</v>
      </c>
      <c r="M12" s="81" t="str">
        <f>IFERROR(L12/K12,"-")</f>
        <v>-</v>
      </c>
      <c r="N12" s="80"/>
      <c r="O12" s="80"/>
      <c r="P12" s="81" t="str">
        <f>IFERROR(N12/(L12),"-")</f>
        <v>-</v>
      </c>
      <c r="Q12" s="82" t="str">
        <f>IFERROR(H12/SUM(L12:L12),"-")</f>
        <v>-</v>
      </c>
      <c r="R12" s="83"/>
      <c r="S12" s="81" t="str">
        <f>IF(L12=0,"-",R12/L12)</f>
        <v>-</v>
      </c>
      <c r="T12" s="186"/>
      <c r="U12" s="187" t="str">
        <f>IFERROR(T12/L12,"-")</f>
        <v>-</v>
      </c>
      <c r="V12" s="187" t="str">
        <f>IFERROR(T12/R12,"-")</f>
        <v>-</v>
      </c>
      <c r="W12" s="181">
        <f>SUM(T12:T12)-SUM(H12:H12)</f>
        <v>0</v>
      </c>
      <c r="X12" s="85" t="str">
        <f>SUM(T12:T12)/SUM(H12:H12)</f>
        <v>0</v>
      </c>
      <c r="Y12" s="78"/>
      <c r="Z12" s="94"/>
      <c r="AA12" s="95" t="str">
        <f>IF(L12=0,"",IF(Z12=0,"",(Z12/L12)))</f>
        <v/>
      </c>
      <c r="AB12" s="94"/>
      <c r="AC12" s="96" t="str">
        <f>IFERROR(AB12/Z12,"-")</f>
        <v>-</v>
      </c>
      <c r="AD12" s="97"/>
      <c r="AE12" s="98" t="str">
        <f>IFERROR(AD12/Z12,"-")</f>
        <v>-</v>
      </c>
      <c r="AF12" s="99"/>
      <c r="AG12" s="99"/>
      <c r="AH12" s="99"/>
      <c r="AI12" s="100"/>
      <c r="AJ12" s="101" t="str">
        <f>IF(L12=0,"",IF(AI12=0,"",(AI12/L12)))</f>
        <v/>
      </c>
      <c r="AK12" s="100"/>
      <c r="AL12" s="102" t="str">
        <f>IFERROR(AK12/AI12,"-")</f>
        <v>-</v>
      </c>
      <c r="AM12" s="103"/>
      <c r="AN12" s="104" t="str">
        <f>IFERROR(AM12/AI12,"-")</f>
        <v>-</v>
      </c>
      <c r="AO12" s="105"/>
      <c r="AP12" s="105"/>
      <c r="AQ12" s="105"/>
      <c r="AR12" s="106"/>
      <c r="AS12" s="107" t="str">
        <f>IF(L12=0,"",IF(AR12=0,"",(AR12/L12)))</f>
        <v/>
      </c>
      <c r="AT12" s="106"/>
      <c r="AU12" s="108" t="str">
        <f>IFERROR(AT12/AR12,"-")</f>
        <v>-</v>
      </c>
      <c r="AV12" s="109"/>
      <c r="AW12" s="110" t="str">
        <f>IFERROR(AV12/AR12,"-")</f>
        <v>-</v>
      </c>
      <c r="AX12" s="111"/>
      <c r="AY12" s="111"/>
      <c r="AZ12" s="111"/>
      <c r="BA12" s="112"/>
      <c r="BB12" s="113" t="str">
        <f>IF(L12=0,"",IF(BA12=0,"",(BA12/L12)))</f>
        <v/>
      </c>
      <c r="BC12" s="112"/>
      <c r="BD12" s="114" t="str">
        <f>IFERROR(BC12/BA12,"-")</f>
        <v>-</v>
      </c>
      <c r="BE12" s="115"/>
      <c r="BF12" s="116" t="str">
        <f>IFERROR(BE12/BA12,"-")</f>
        <v>-</v>
      </c>
      <c r="BG12" s="117"/>
      <c r="BH12" s="117"/>
      <c r="BI12" s="117"/>
      <c r="BJ12" s="119"/>
      <c r="BK12" s="120" t="str">
        <f>IF(L12=0,"",IF(BJ12=0,"",(BJ12/L12)))</f>
        <v/>
      </c>
      <c r="BL12" s="121"/>
      <c r="BM12" s="122" t="str">
        <f>IFERROR(BL12/BJ12,"-")</f>
        <v>-</v>
      </c>
      <c r="BN12" s="123"/>
      <c r="BO12" s="124" t="str">
        <f>IFERROR(BN12/BJ12,"-")</f>
        <v>-</v>
      </c>
      <c r="BP12" s="125"/>
      <c r="BQ12" s="125"/>
      <c r="BR12" s="125"/>
      <c r="BS12" s="126"/>
      <c r="BT12" s="127" t="str">
        <f>IF(L12=0,"",IF(BS12=0,"",(BS12/L12)))</f>
        <v/>
      </c>
      <c r="BU12" s="128"/>
      <c r="BV12" s="129" t="str">
        <f>IFERROR(BU12/BS12,"-")</f>
        <v>-</v>
      </c>
      <c r="BW12" s="130"/>
      <c r="BX12" s="131" t="str">
        <f>IFERROR(BW12/BS12,"-")</f>
        <v>-</v>
      </c>
      <c r="BY12" s="132"/>
      <c r="BZ12" s="132"/>
      <c r="CA12" s="132"/>
      <c r="CB12" s="133"/>
      <c r="CC12" s="134" t="str">
        <f>IF(L12=0,"",IF(CB12=0,"",(CB12/L12)))</f>
        <v/>
      </c>
      <c r="CD12" s="135"/>
      <c r="CE12" s="136" t="str">
        <f>IFERROR(CD12/CB12,"-")</f>
        <v>-</v>
      </c>
      <c r="CF12" s="137"/>
      <c r="CG12" s="138" t="str">
        <f>IFERROR(CF12/CB12,"-")</f>
        <v>-</v>
      </c>
      <c r="CH12" s="139"/>
      <c r="CI12" s="139"/>
      <c r="CJ12" s="139"/>
      <c r="CK12" s="140"/>
      <c r="CL12" s="141"/>
      <c r="CM12" s="141"/>
      <c r="CN12" s="141"/>
      <c r="CO12" s="142" t="str">
        <f>IF(AND(CM12=0,CN12=0),"",IF(AND(CM12&lt;=100000,CN12&lt;=100000),"",IF(CM12/CL12&gt;0.7,"男高",IF(CN12/CL12&gt;0.7,"女高",""))))</f>
        <v/>
      </c>
    </row>
    <row r="13" spans="1:95">
      <c r="A13" s="30"/>
      <c r="B13" s="86"/>
      <c r="C13" s="86"/>
      <c r="D13" s="87"/>
      <c r="E13" s="88"/>
      <c r="F13" s="89"/>
      <c r="G13" s="89"/>
      <c r="H13" s="182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58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30"/>
      <c r="B14" s="37"/>
      <c r="C14" s="37"/>
      <c r="D14" s="31"/>
      <c r="E14" s="31"/>
      <c r="F14" s="36"/>
      <c r="G14" s="74"/>
      <c r="H14" s="183"/>
      <c r="I14" s="34"/>
      <c r="J14" s="34"/>
      <c r="K14" s="31"/>
      <c r="L14" s="31"/>
      <c r="M14" s="33"/>
      <c r="N14" s="33"/>
      <c r="O14" s="31"/>
      <c r="P14" s="33"/>
      <c r="Q14" s="25"/>
      <c r="R14" s="25"/>
      <c r="S14" s="25"/>
      <c r="T14" s="188"/>
      <c r="U14" s="188"/>
      <c r="V14" s="188"/>
      <c r="W14" s="188"/>
      <c r="X14" s="33"/>
      <c r="Y14" s="60"/>
      <c r="Z14" s="62"/>
      <c r="AA14" s="63"/>
      <c r="AB14" s="62"/>
      <c r="AC14" s="66"/>
      <c r="AD14" s="67"/>
      <c r="AE14" s="68"/>
      <c r="AF14" s="69"/>
      <c r="AG14" s="69"/>
      <c r="AH14" s="69"/>
      <c r="AI14" s="62"/>
      <c r="AJ14" s="63"/>
      <c r="AK14" s="62"/>
      <c r="AL14" s="66"/>
      <c r="AM14" s="67"/>
      <c r="AN14" s="68"/>
      <c r="AO14" s="69"/>
      <c r="AP14" s="69"/>
      <c r="AQ14" s="69"/>
      <c r="AR14" s="62"/>
      <c r="AS14" s="63"/>
      <c r="AT14" s="62"/>
      <c r="AU14" s="66"/>
      <c r="AV14" s="67"/>
      <c r="AW14" s="68"/>
      <c r="AX14" s="69"/>
      <c r="AY14" s="69"/>
      <c r="AZ14" s="69"/>
      <c r="BA14" s="62"/>
      <c r="BB14" s="63"/>
      <c r="BC14" s="62"/>
      <c r="BD14" s="66"/>
      <c r="BE14" s="67"/>
      <c r="BF14" s="68"/>
      <c r="BG14" s="69"/>
      <c r="BH14" s="69"/>
      <c r="BI14" s="69"/>
      <c r="BJ14" s="64"/>
      <c r="BK14" s="65"/>
      <c r="BL14" s="62"/>
      <c r="BM14" s="66"/>
      <c r="BN14" s="67"/>
      <c r="BO14" s="68"/>
      <c r="BP14" s="69"/>
      <c r="BQ14" s="69"/>
      <c r="BR14" s="69"/>
      <c r="BS14" s="64"/>
      <c r="BT14" s="65"/>
      <c r="BU14" s="62"/>
      <c r="BV14" s="66"/>
      <c r="BW14" s="67"/>
      <c r="BX14" s="68"/>
      <c r="BY14" s="69"/>
      <c r="BZ14" s="69"/>
      <c r="CA14" s="69"/>
      <c r="CB14" s="64"/>
      <c r="CC14" s="65"/>
      <c r="CD14" s="62"/>
      <c r="CE14" s="66"/>
      <c r="CF14" s="67"/>
      <c r="CG14" s="68"/>
      <c r="CH14" s="69"/>
      <c r="CI14" s="69"/>
      <c r="CJ14" s="69"/>
      <c r="CK14" s="70"/>
      <c r="CL14" s="67"/>
      <c r="CM14" s="67"/>
      <c r="CN14" s="67"/>
      <c r="CO14" s="71"/>
    </row>
    <row r="15" spans="1:95">
      <c r="A15" s="19">
        <f>Z15</f>
        <v/>
      </c>
      <c r="B15" s="41"/>
      <c r="C15" s="41"/>
      <c r="D15" s="41"/>
      <c r="E15" s="41"/>
      <c r="F15" s="40" t="s">
        <v>113</v>
      </c>
      <c r="G15" s="40"/>
      <c r="H15" s="184"/>
      <c r="I15" s="41">
        <f>SUM(I6:I14)</f>
        <v>0</v>
      </c>
      <c r="J15" s="41">
        <f>SUM(J6:J14)</f>
        <v>0</v>
      </c>
      <c r="K15" s="41">
        <f>SUM(K6:K14)</f>
        <v>0</v>
      </c>
      <c r="L15" s="41">
        <f>SUM(L6:L14)</f>
        <v>0</v>
      </c>
      <c r="M15" s="42" t="str">
        <f>IFERROR(L15/K15,"-")</f>
        <v>-</v>
      </c>
      <c r="N15" s="77">
        <f>SUM(N6:N14)</f>
        <v>0</v>
      </c>
      <c r="O15" s="77">
        <f>SUM(O6:O14)</f>
        <v>0</v>
      </c>
      <c r="P15" s="42" t="str">
        <f>IFERROR(N15/L15,"-")</f>
        <v>-</v>
      </c>
      <c r="Q15" s="43" t="str">
        <f>IFERROR(H15/L15,"-")</f>
        <v>-</v>
      </c>
      <c r="R15" s="44">
        <f>SUM(R6:R14)</f>
        <v>0</v>
      </c>
      <c r="S15" s="42" t="str">
        <f>IFERROR(R15/L15,"-")</f>
        <v>-</v>
      </c>
      <c r="T15" s="184">
        <f>SUM(T6:T14)</f>
        <v>0</v>
      </c>
      <c r="U15" s="184" t="str">
        <f>IFERROR(T15/L15,"-")</f>
        <v>-</v>
      </c>
      <c r="V15" s="184" t="str">
        <f>IFERROR(T15/R15,"-")</f>
        <v>-</v>
      </c>
      <c r="W15" s="184">
        <f>T15-H15</f>
        <v>0</v>
      </c>
      <c r="X15" s="46" t="str">
        <f>T15/H15</f>
        <v>0</v>
      </c>
      <c r="Y15" s="59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  <mergeCell ref="A12:A12"/>
    <mergeCell ref="H12:H12"/>
    <mergeCell ref="Q12:Q12"/>
    <mergeCell ref="W12:W12"/>
    <mergeCell ref="X12:X12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