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WEB純広広告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<sst xmlns="http://schemas.openxmlformats.org/spreadsheetml/2006/main" uniqueCount="97">
  <si>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</si>
  <si>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</si>
  <si>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</si>
  <si>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</si>
  <si>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</si>
  <si>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</si>
  <si>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</si>
  <si>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</si>
  <si>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</si>
  <si>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</si>
  <si>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</si>
  <si>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</si>
  <si>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</si>
  <si>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</si>
  <si>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</si>
  <si>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</si>
  <si>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</si>
  <si>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</si>
  <si>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</si>
  <si>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</si>
  <si>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</si>
  <si>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</si>
  <si>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</si>
  <si>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</si>
  <si>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WEB純広広告</t>
  </si>
  <si>
    <t>12月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</si>
  <si>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</si>
  <si>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</si>
  <si>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</si>
  <si>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</si>
  <si>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</si>
  <si>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</si>
  <si>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</si>
  <si>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</si>
  <si>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</si>
  <si>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</si>
  <si>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</si>
  <si>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</si>
  <si>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</si>
  <si>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</si>
  <si>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</si>
  <si>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</si>
  <si>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</si>
  <si>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</si>
  <si>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</si>
  <si>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</si>
  <si>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</si>
  <si>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</si>
  <si>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</si>
  <si>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</si>
  <si>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</si>
  <si>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</si>
  <si>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</si>
  <si>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</si>
  <si>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</si>
  <si>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</si>
  <si>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</si>
  <si>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</si>
  <si>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</si>
  <si>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</si>
  <si>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</si>
  <si>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za284</t>
  </si>
  <si>
    <t>日本ジャーナル出版</t>
  </si>
  <si>
    <t>注意事項版（高宮菜々子）</t>
  </si>
  <si>
    <t>SEX目的でご登録をお考えの方</t>
  </si>
  <si>
    <t>y20</t>
  </si>
  <si>
    <t>週刊実話</t>
  </si>
  <si>
    <t>1C2P</t>
  </si>
  <si>
    <t>12月17日(水)</t>
  </si>
  <si>
    <t>za285</t>
  </si>
  <si>
    <t>空電</t>
  </si>
  <si>
    <t>雑誌 TOTAL</t>
  </si>
  <si>
    <t>●WEB純広広告 広告</t>
  </si>
  <si>
    <t>m_bak001</t>
  </si>
  <si>
    <t>爆サイ ヘッダミドル一般 (東京)</t>
  </si>
  <si>
    <t>W320px_H100px</t>
  </si>
  <si>
    <t>12/1～12/15</t>
  </si>
  <si>
    <t>m_bak002</t>
  </si>
  <si>
    <t>12/16～12/31</t>
  </si>
  <si>
    <t>m_bak003</t>
  </si>
  <si>
    <t>lp14</t>
  </si>
  <si>
    <t>爆サイ ヘッダミドルアダルト (東京)</t>
  </si>
  <si>
    <t>m_bak004</t>
  </si>
  <si>
    <t>rec03</t>
  </si>
  <si>
    <t>m_bak005</t>
  </si>
  <si>
    <t>爆サイ ヘッダミドル一般 (東京区外)</t>
  </si>
  <si>
    <t>m_bak006</t>
  </si>
  <si>
    <t>m_bak007</t>
  </si>
  <si>
    <t>爆サイ ヘッダミドルアダルト (東京区外)</t>
  </si>
  <si>
    <t>m_bak008</t>
  </si>
  <si>
    <t>m_bak009</t>
  </si>
  <si>
    <t>爆サイ ヘッダミドル一般 (大阪)</t>
  </si>
  <si>
    <t>m_bak010</t>
  </si>
  <si>
    <t>m_bak011</t>
  </si>
  <si>
    <t>爆サイ ヘッダミドルアダルト (大阪)</t>
  </si>
  <si>
    <t>m_bak012</t>
  </si>
  <si>
    <t>WEB純広広告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</si>
</sst>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300000</v>
      </c>
      <c r="E6" s="81">
        <v>0</v>
      </c>
      <c r="F6" s="81">
        <v>0</v>
      </c>
      <c r="G6" s="81">
        <v>0</v>
      </c>
      <c r="H6" s="91">
        <v>0</v>
      </c>
      <c r="I6" s="92">
        <v>0</v>
      </c>
      <c r="J6" s="145">
        <f>H6+I6</f>
        <v>0</v>
      </c>
      <c r="K6" s="82" t="str">
        <f>IFERROR(J6/G6,"-")</f>
        <v>-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-300000</v>
      </c>
      <c r="V6" s="85">
        <f>R6/D6</f>
        <v>0</v>
      </c>
      <c r="W6" s="79"/>
      <c r="X6" s="144"/>
    </row>
    <row r="7" spans="1:24">
      <c r="A7" s="80"/>
      <c r="B7" s="86" t="s">
        <v>24</v>
      </c>
      <c r="C7" s="86">
        <v>12</v>
      </c>
      <c r="D7" s="195">
        <v>765000</v>
      </c>
      <c r="E7" s="81">
        <v>38</v>
      </c>
      <c r="F7" s="81">
        <v>0</v>
      </c>
      <c r="G7" s="81">
        <v>19060</v>
      </c>
      <c r="H7" s="91">
        <v>14</v>
      </c>
      <c r="I7" s="92">
        <v>0</v>
      </c>
      <c r="J7" s="145">
        <f>H7+I7</f>
        <v>14</v>
      </c>
      <c r="K7" s="82">
        <f>IFERROR(J7/G7,"-")</f>
        <v>0.00073452256033578</v>
      </c>
      <c r="L7" s="81">
        <v>11</v>
      </c>
      <c r="M7" s="81">
        <v>3</v>
      </c>
      <c r="N7" s="82">
        <f>IFERROR(L7/J7,"-")</f>
        <v>0.78571428571429</v>
      </c>
      <c r="O7" s="83">
        <f>IFERROR(D7/J7,"-")</f>
        <v>54642.857142857</v>
      </c>
      <c r="P7" s="84">
        <v>0</v>
      </c>
      <c r="Q7" s="82">
        <f>IFERROR(P7/J7,"-")</f>
        <v>0</v>
      </c>
      <c r="R7" s="200">
        <v>0</v>
      </c>
      <c r="S7" s="201">
        <f>IFERROR(R7/J7,"-")</f>
        <v>0</v>
      </c>
      <c r="T7" s="201" t="str">
        <f>IFERROR(R7/P7,"-")</f>
        <v>-</v>
      </c>
      <c r="U7" s="195">
        <f>IFERROR(R7-D7,"-")</f>
        <v>-765000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1065000</v>
      </c>
      <c r="E10" s="41">
        <f>SUM(E6:E8)</f>
        <v>38</v>
      </c>
      <c r="F10" s="41">
        <f>SUM(F6:F8)</f>
        <v>0</v>
      </c>
      <c r="G10" s="41">
        <f>SUM(G6:G8)</f>
        <v>19060</v>
      </c>
      <c r="H10" s="41">
        <f>SUM(H6:H8)</f>
        <v>14</v>
      </c>
      <c r="I10" s="41">
        <f>SUM(I6:I8)</f>
        <v>0</v>
      </c>
      <c r="J10" s="41">
        <f>SUM(J6:J8)</f>
        <v>14</v>
      </c>
      <c r="K10" s="42">
        <f>IFERROR(J10/G10,"-")</f>
        <v>0.00073452256033578</v>
      </c>
      <c r="L10" s="78">
        <f>SUM(L6:L8)</f>
        <v>11</v>
      </c>
      <c r="M10" s="78">
        <f>SUM(M6:M8)</f>
        <v>3</v>
      </c>
      <c r="N10" s="42">
        <f>IFERROR(L10/J10,"-")</f>
        <v>0.78571428571429</v>
      </c>
      <c r="O10" s="43">
        <f>IFERROR(D10/J10,"-")</f>
        <v>76071.428571429</v>
      </c>
      <c r="P10" s="44">
        <f>SUM(P6:P8)</f>
        <v>0</v>
      </c>
      <c r="Q10" s="42">
        <f>IFERROR(P10/J10,"-")</f>
        <v>0</v>
      </c>
      <c r="R10" s="45">
        <f>SUM(R6:R8)</f>
        <v>0</v>
      </c>
      <c r="S10" s="45">
        <f>IFERROR(R10/J10,"-")</f>
        <v>0</v>
      </c>
      <c r="T10" s="45" t="str">
        <f>IFERROR(R10/P10,"-")</f>
        <v>-</v>
      </c>
      <c r="U10" s="46">
        <f>SUM(U6:U8)</f>
        <v>-1065000</v>
      </c>
      <c r="V10" s="47">
        <f>IFERROR(R10/D10,"-")</f>
        <v>0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 t="s">
        <v>62</v>
      </c>
      <c r="D6" s="203" t="s">
        <v>63</v>
      </c>
      <c r="E6" s="203" t="s">
        <v>64</v>
      </c>
      <c r="F6" s="203" t="s">
        <v>65</v>
      </c>
      <c r="G6" s="203" t="s">
        <v>66</v>
      </c>
      <c r="H6" s="90" t="s">
        <v>67</v>
      </c>
      <c r="I6" s="90" t="s">
        <v>68</v>
      </c>
      <c r="J6" s="188">
        <v>300000</v>
      </c>
      <c r="K6" s="81">
        <v>0</v>
      </c>
      <c r="L6" s="81">
        <v>0</v>
      </c>
      <c r="M6" s="81">
        <v>0</v>
      </c>
      <c r="N6" s="91">
        <v>0</v>
      </c>
      <c r="O6" s="92">
        <v>0</v>
      </c>
      <c r="P6" s="93">
        <f>N6+O6</f>
        <v>0</v>
      </c>
      <c r="Q6" s="82" t="str">
        <f>IFERROR(P6/M6,"-")</f>
        <v>-</v>
      </c>
      <c r="R6" s="81">
        <v>0</v>
      </c>
      <c r="S6" s="81">
        <v>0</v>
      </c>
      <c r="T6" s="82" t="str">
        <f>IFERROR(S6/(O6+P6),"-")</f>
        <v>-</v>
      </c>
      <c r="U6" s="182" t="str">
        <f>IFERROR(J6/SUM(P6:P7),"-")</f>
        <v>-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-300000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69</v>
      </c>
      <c r="C7" s="203"/>
      <c r="D7" s="203"/>
      <c r="E7" s="203"/>
      <c r="F7" s="203" t="s">
        <v>70</v>
      </c>
      <c r="G7" s="203"/>
      <c r="H7" s="90"/>
      <c r="I7" s="90"/>
      <c r="J7" s="188"/>
      <c r="K7" s="81">
        <v>0</v>
      </c>
      <c r="L7" s="81">
        <v>0</v>
      </c>
      <c r="M7" s="81">
        <v>0</v>
      </c>
      <c r="N7" s="91">
        <v>0</v>
      </c>
      <c r="O7" s="92">
        <v>0</v>
      </c>
      <c r="P7" s="93">
        <f>N7+O7</f>
        <v>0</v>
      </c>
      <c r="Q7" s="82" t="str">
        <f>IFERROR(P7/M7,"-")</f>
        <v>-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</v>
      </c>
      <c r="B10" s="39"/>
      <c r="C10" s="39"/>
      <c r="D10" s="39"/>
      <c r="E10" s="39"/>
      <c r="F10" s="39"/>
      <c r="G10" s="40" t="s">
        <v>71</v>
      </c>
      <c r="H10" s="40"/>
      <c r="I10" s="40"/>
      <c r="J10" s="190">
        <f>SUM(J6:J9)</f>
        <v>300000</v>
      </c>
      <c r="K10" s="41">
        <f>SUM(K6:K9)</f>
        <v>0</v>
      </c>
      <c r="L10" s="41">
        <f>SUM(L6:L9)</f>
        <v>0</v>
      </c>
      <c r="M10" s="41">
        <f>SUM(M6:M9)</f>
        <v>0</v>
      </c>
      <c r="N10" s="41">
        <f>SUM(N6:N9)</f>
        <v>0</v>
      </c>
      <c r="O10" s="41">
        <f>SUM(O6:O9)</f>
        <v>0</v>
      </c>
      <c r="P10" s="41">
        <f>SUM(P6:P9)</f>
        <v>0</v>
      </c>
      <c r="Q10" s="42" t="str">
        <f>IFERROR(P10/M10,"-")</f>
        <v>-</v>
      </c>
      <c r="R10" s="78">
        <f>SUM(R6:R9)</f>
        <v>0</v>
      </c>
      <c r="S10" s="78">
        <f>SUM(S6:S9)</f>
        <v>0</v>
      </c>
      <c r="T10" s="42" t="str">
        <f>IFERROR(R10/P10,"-")</f>
        <v>-</v>
      </c>
      <c r="U10" s="184" t="str">
        <f>IFERROR(J10/P10,"-")</f>
        <v>-</v>
      </c>
      <c r="V10" s="44">
        <f>SUM(V6:V9)</f>
        <v>0</v>
      </c>
      <c r="W10" s="42" t="str">
        <f>IFERROR(V10/P10,"-")</f>
        <v>-</v>
      </c>
      <c r="X10" s="190">
        <f>SUM(X6:X9)</f>
        <v>0</v>
      </c>
      <c r="Y10" s="190" t="str">
        <f>IFERROR(X10/P10,"-")</f>
        <v>-</v>
      </c>
      <c r="Z10" s="190" t="str">
        <f>IFERROR(X10/V10,"-")</f>
        <v>-</v>
      </c>
      <c r="AA10" s="190">
        <f>X10-J10</f>
        <v>-300000</v>
      </c>
      <c r="AB10" s="47">
        <f>X10/J10</f>
        <v>0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73</v>
      </c>
      <c r="C6" s="203"/>
      <c r="D6" s="203"/>
      <c r="E6" s="203"/>
      <c r="F6" s="203" t="s">
        <v>65</v>
      </c>
      <c r="G6" s="203" t="s">
        <v>74</v>
      </c>
      <c r="H6" s="90" t="s">
        <v>75</v>
      </c>
      <c r="I6" s="90" t="s">
        <v>76</v>
      </c>
      <c r="J6" s="188">
        <v>120000</v>
      </c>
      <c r="K6" s="81">
        <v>7</v>
      </c>
      <c r="L6" s="81">
        <v>0</v>
      </c>
      <c r="M6" s="81">
        <v>2780</v>
      </c>
      <c r="N6" s="91">
        <v>1</v>
      </c>
      <c r="O6" s="92">
        <v>0</v>
      </c>
      <c r="P6" s="93">
        <f>N6+O6</f>
        <v>1</v>
      </c>
      <c r="Q6" s="82">
        <f>IFERROR(P6/M6,"-")</f>
        <v>0.00035971223021583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40000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-120000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77</v>
      </c>
      <c r="C7" s="203"/>
      <c r="D7" s="203"/>
      <c r="E7" s="203"/>
      <c r="F7" s="203" t="s">
        <v>65</v>
      </c>
      <c r="G7" s="203"/>
      <c r="H7" s="90"/>
      <c r="I7" s="90" t="s">
        <v>78</v>
      </c>
      <c r="J7" s="188"/>
      <c r="K7" s="81">
        <v>4</v>
      </c>
      <c r="L7" s="81">
        <v>0</v>
      </c>
      <c r="M7" s="81">
        <v>2835</v>
      </c>
      <c r="N7" s="91">
        <v>2</v>
      </c>
      <c r="O7" s="92">
        <v>0</v>
      </c>
      <c r="P7" s="93">
        <f>N7+O7</f>
        <v>2</v>
      </c>
      <c r="Q7" s="82">
        <f>IFERROR(P7/M7,"-")</f>
        <v>0.00070546737213404</v>
      </c>
      <c r="R7" s="81">
        <v>1</v>
      </c>
      <c r="S7" s="81">
        <v>1</v>
      </c>
      <c r="T7" s="82">
        <f>IFERROR(S7/(O7+P7),"-")</f>
        <v>0.5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79</v>
      </c>
      <c r="C8" s="203"/>
      <c r="D8" s="203"/>
      <c r="E8" s="203"/>
      <c r="F8" s="203" t="s">
        <v>80</v>
      </c>
      <c r="G8" s="203" t="s">
        <v>81</v>
      </c>
      <c r="H8" s="90" t="s">
        <v>75</v>
      </c>
      <c r="I8" s="90" t="s">
        <v>76</v>
      </c>
      <c r="J8" s="188">
        <v>135000</v>
      </c>
      <c r="K8" s="81">
        <v>2</v>
      </c>
      <c r="L8" s="81">
        <v>0</v>
      </c>
      <c r="M8" s="81">
        <v>2347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135000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-135000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82</v>
      </c>
      <c r="C9" s="203"/>
      <c r="D9" s="203"/>
      <c r="E9" s="203"/>
      <c r="F9" s="203" t="s">
        <v>83</v>
      </c>
      <c r="G9" s="203"/>
      <c r="H9" s="90"/>
      <c r="I9" s="90" t="s">
        <v>78</v>
      </c>
      <c r="J9" s="188"/>
      <c r="K9" s="81">
        <v>7</v>
      </c>
      <c r="L9" s="81">
        <v>0</v>
      </c>
      <c r="M9" s="81">
        <v>1</v>
      </c>
      <c r="N9" s="91">
        <v>1</v>
      </c>
      <c r="O9" s="92">
        <v>0</v>
      </c>
      <c r="P9" s="93">
        <f>N9+O9</f>
        <v>1</v>
      </c>
      <c r="Q9" s="82">
        <f>IFERROR(P9/M9,"-")</f>
        <v>1</v>
      </c>
      <c r="R9" s="81">
        <v>1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84</v>
      </c>
      <c r="C10" s="203"/>
      <c r="D10" s="203"/>
      <c r="E10" s="203"/>
      <c r="F10" s="203" t="s">
        <v>65</v>
      </c>
      <c r="G10" s="203" t="s">
        <v>85</v>
      </c>
      <c r="H10" s="90" t="s">
        <v>75</v>
      </c>
      <c r="I10" s="90" t="s">
        <v>76</v>
      </c>
      <c r="J10" s="188">
        <v>120000</v>
      </c>
      <c r="K10" s="81">
        <v>1</v>
      </c>
      <c r="L10" s="81">
        <v>0</v>
      </c>
      <c r="M10" s="81">
        <v>1723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120000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-120000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86</v>
      </c>
      <c r="C11" s="203"/>
      <c r="D11" s="203"/>
      <c r="E11" s="203"/>
      <c r="F11" s="203" t="s">
        <v>65</v>
      </c>
      <c r="G11" s="203"/>
      <c r="H11" s="90"/>
      <c r="I11" s="90" t="s">
        <v>78</v>
      </c>
      <c r="J11" s="188"/>
      <c r="K11" s="81">
        <v>1</v>
      </c>
      <c r="L11" s="81">
        <v>0</v>
      </c>
      <c r="M11" s="81">
        <v>1957</v>
      </c>
      <c r="N11" s="91">
        <v>1</v>
      </c>
      <c r="O11" s="92">
        <v>0</v>
      </c>
      <c r="P11" s="93">
        <f>N11+O11</f>
        <v>1</v>
      </c>
      <c r="Q11" s="82">
        <f>IFERROR(P11/M11,"-")</f>
        <v>0.00051098620337251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87</v>
      </c>
      <c r="C12" s="203"/>
      <c r="D12" s="203"/>
      <c r="E12" s="203"/>
      <c r="F12" s="203" t="s">
        <v>80</v>
      </c>
      <c r="G12" s="203" t="s">
        <v>88</v>
      </c>
      <c r="H12" s="90" t="s">
        <v>75</v>
      </c>
      <c r="I12" s="90" t="s">
        <v>76</v>
      </c>
      <c r="J12" s="188">
        <v>135000</v>
      </c>
      <c r="K12" s="81">
        <v>5</v>
      </c>
      <c r="L12" s="81">
        <v>0</v>
      </c>
      <c r="M12" s="81">
        <v>2196</v>
      </c>
      <c r="N12" s="91">
        <v>2</v>
      </c>
      <c r="O12" s="92">
        <v>0</v>
      </c>
      <c r="P12" s="93">
        <f>N12+O12</f>
        <v>2</v>
      </c>
      <c r="Q12" s="82">
        <f>IFERROR(P12/M12,"-")</f>
        <v>0.00091074681238616</v>
      </c>
      <c r="R12" s="81">
        <v>1</v>
      </c>
      <c r="S12" s="81">
        <v>1</v>
      </c>
      <c r="T12" s="82">
        <f>IFERROR(S12/(O12+P12),"-")</f>
        <v>0.5</v>
      </c>
      <c r="U12" s="182">
        <f>IFERROR(J12/SUM(P12:P13),"-")</f>
        <v>33750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-135000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89</v>
      </c>
      <c r="C13" s="203"/>
      <c r="D13" s="203"/>
      <c r="E13" s="203"/>
      <c r="F13" s="203" t="s">
        <v>83</v>
      </c>
      <c r="G13" s="203"/>
      <c r="H13" s="90"/>
      <c r="I13" s="90" t="s">
        <v>78</v>
      </c>
      <c r="J13" s="188"/>
      <c r="K13" s="81">
        <v>2</v>
      </c>
      <c r="L13" s="81">
        <v>0</v>
      </c>
      <c r="M13" s="81">
        <v>0</v>
      </c>
      <c r="N13" s="91">
        <v>2</v>
      </c>
      <c r="O13" s="92">
        <v>0</v>
      </c>
      <c r="P13" s="93">
        <f>N13+O13</f>
        <v>2</v>
      </c>
      <c r="Q13" s="82" t="str">
        <f>IFERROR(P13/M13,"-")</f>
        <v>-</v>
      </c>
      <c r="R13" s="81">
        <v>1</v>
      </c>
      <c r="S13" s="81">
        <v>1</v>
      </c>
      <c r="T13" s="82">
        <f>IFERROR(S13/(O13+P13),"-")</f>
        <v>0.5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90</v>
      </c>
      <c r="C14" s="203"/>
      <c r="D14" s="203"/>
      <c r="E14" s="203"/>
      <c r="F14" s="203" t="s">
        <v>65</v>
      </c>
      <c r="G14" s="203" t="s">
        <v>91</v>
      </c>
      <c r="H14" s="90" t="s">
        <v>75</v>
      </c>
      <c r="I14" s="90" t="s">
        <v>76</v>
      </c>
      <c r="J14" s="188">
        <v>120000</v>
      </c>
      <c r="K14" s="81">
        <v>0</v>
      </c>
      <c r="L14" s="81">
        <v>0</v>
      </c>
      <c r="M14" s="81">
        <v>1228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>
        <f>IFERROR(J14/SUM(P14:P15),"-")</f>
        <v>120000</v>
      </c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>
        <f>SUM(X14:X15)-SUM(J14:J15)</f>
        <v>-120000</v>
      </c>
      <c r="AB14" s="85">
        <f>SUM(X14:X15)/SUM(J14:J15)</f>
        <v>0</v>
      </c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/>
      <c r="E15" s="203"/>
      <c r="F15" s="203" t="s">
        <v>65</v>
      </c>
      <c r="G15" s="203"/>
      <c r="H15" s="90"/>
      <c r="I15" s="90" t="s">
        <v>78</v>
      </c>
      <c r="J15" s="188"/>
      <c r="K15" s="81">
        <v>1</v>
      </c>
      <c r="L15" s="81">
        <v>0</v>
      </c>
      <c r="M15" s="81">
        <v>1484</v>
      </c>
      <c r="N15" s="91">
        <v>1</v>
      </c>
      <c r="O15" s="92">
        <v>0</v>
      </c>
      <c r="P15" s="93">
        <f>N15+O15</f>
        <v>1</v>
      </c>
      <c r="Q15" s="82">
        <f>IFERROR(P15/M15,"-")</f>
        <v>0.00067385444743935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1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</v>
      </c>
      <c r="B16" s="203" t="s">
        <v>93</v>
      </c>
      <c r="C16" s="203"/>
      <c r="D16" s="203"/>
      <c r="E16" s="203"/>
      <c r="F16" s="203" t="s">
        <v>80</v>
      </c>
      <c r="G16" s="203" t="s">
        <v>94</v>
      </c>
      <c r="H16" s="90" t="s">
        <v>75</v>
      </c>
      <c r="I16" s="90" t="s">
        <v>76</v>
      </c>
      <c r="J16" s="188">
        <v>135000</v>
      </c>
      <c r="K16" s="81">
        <v>4</v>
      </c>
      <c r="L16" s="81">
        <v>0</v>
      </c>
      <c r="M16" s="81">
        <v>2509</v>
      </c>
      <c r="N16" s="91">
        <v>1</v>
      </c>
      <c r="O16" s="92">
        <v>0</v>
      </c>
      <c r="P16" s="93">
        <f>N16+O16</f>
        <v>1</v>
      </c>
      <c r="Q16" s="82">
        <f>IFERROR(P16/M16,"-")</f>
        <v>0.00039856516540454</v>
      </c>
      <c r="R16" s="81">
        <v>1</v>
      </c>
      <c r="S16" s="81">
        <v>0</v>
      </c>
      <c r="T16" s="82">
        <f>IFERROR(S16/(O16+P16),"-")</f>
        <v>0</v>
      </c>
      <c r="U16" s="182">
        <f>IFERROR(J16/SUM(P16:P17),"-")</f>
        <v>33750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-135000</v>
      </c>
      <c r="AB16" s="85">
        <f>SUM(X16:X17)/SUM(J16:J17)</f>
        <v>0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1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95</v>
      </c>
      <c r="C17" s="203"/>
      <c r="D17" s="203"/>
      <c r="E17" s="203"/>
      <c r="F17" s="203" t="s">
        <v>83</v>
      </c>
      <c r="G17" s="203"/>
      <c r="H17" s="90"/>
      <c r="I17" s="90" t="s">
        <v>78</v>
      </c>
      <c r="J17" s="188"/>
      <c r="K17" s="81">
        <v>4</v>
      </c>
      <c r="L17" s="81">
        <v>0</v>
      </c>
      <c r="M17" s="81">
        <v>0</v>
      </c>
      <c r="N17" s="91">
        <v>3</v>
      </c>
      <c r="O17" s="92">
        <v>0</v>
      </c>
      <c r="P17" s="93">
        <f>N17+O17</f>
        <v>3</v>
      </c>
      <c r="Q17" s="82" t="str">
        <f>IFERROR(P17/M17,"-")</f>
        <v>-</v>
      </c>
      <c r="R17" s="81">
        <v>3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0.66666666666667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0.33333333333333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30"/>
      <c r="B18" s="87"/>
      <c r="C18" s="88"/>
      <c r="D18" s="88"/>
      <c r="E18" s="88"/>
      <c r="F18" s="89"/>
      <c r="G18" s="90"/>
      <c r="H18" s="90"/>
      <c r="I18" s="90"/>
      <c r="J18" s="192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59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30"/>
      <c r="B19" s="37"/>
      <c r="C19" s="21"/>
      <c r="D19" s="21"/>
      <c r="E19" s="21"/>
      <c r="F19" s="22"/>
      <c r="G19" s="36"/>
      <c r="H19" s="36"/>
      <c r="I19" s="75"/>
      <c r="J19" s="193"/>
      <c r="K19" s="34"/>
      <c r="L19" s="34"/>
      <c r="M19" s="31"/>
      <c r="N19" s="23"/>
      <c r="O19" s="23"/>
      <c r="P19" s="23"/>
      <c r="Q19" s="33"/>
      <c r="R19" s="32"/>
      <c r="S19" s="23"/>
      <c r="T19" s="32"/>
      <c r="U19" s="183"/>
      <c r="V19" s="25"/>
      <c r="W19" s="25"/>
      <c r="X19" s="189"/>
      <c r="Y19" s="189"/>
      <c r="Z19" s="189"/>
      <c r="AA19" s="189"/>
      <c r="AB19" s="33"/>
      <c r="AC19" s="61"/>
      <c r="AD19" s="63"/>
      <c r="AE19" s="64"/>
      <c r="AF19" s="63"/>
      <c r="AG19" s="67"/>
      <c r="AH19" s="68"/>
      <c r="AI19" s="69"/>
      <c r="AJ19" s="70"/>
      <c r="AK19" s="70"/>
      <c r="AL19" s="70"/>
      <c r="AM19" s="63"/>
      <c r="AN19" s="64"/>
      <c r="AO19" s="63"/>
      <c r="AP19" s="67"/>
      <c r="AQ19" s="68"/>
      <c r="AR19" s="69"/>
      <c r="AS19" s="70"/>
      <c r="AT19" s="70"/>
      <c r="AU19" s="70"/>
      <c r="AV19" s="63"/>
      <c r="AW19" s="64"/>
      <c r="AX19" s="63"/>
      <c r="AY19" s="67"/>
      <c r="AZ19" s="68"/>
      <c r="BA19" s="69"/>
      <c r="BB19" s="70"/>
      <c r="BC19" s="70"/>
      <c r="BD19" s="70"/>
      <c r="BE19" s="63"/>
      <c r="BF19" s="64"/>
      <c r="BG19" s="63"/>
      <c r="BH19" s="67"/>
      <c r="BI19" s="68"/>
      <c r="BJ19" s="69"/>
      <c r="BK19" s="70"/>
      <c r="BL19" s="70"/>
      <c r="BM19" s="70"/>
      <c r="BN19" s="65"/>
      <c r="BO19" s="66"/>
      <c r="BP19" s="63"/>
      <c r="BQ19" s="67"/>
      <c r="BR19" s="68"/>
      <c r="BS19" s="69"/>
      <c r="BT19" s="70"/>
      <c r="BU19" s="70"/>
      <c r="BV19" s="70"/>
      <c r="BW19" s="65"/>
      <c r="BX19" s="66"/>
      <c r="BY19" s="63"/>
      <c r="BZ19" s="67"/>
      <c r="CA19" s="68"/>
      <c r="CB19" s="69"/>
      <c r="CC19" s="70"/>
      <c r="CD19" s="70"/>
      <c r="CE19" s="70"/>
      <c r="CF19" s="65"/>
      <c r="CG19" s="66"/>
      <c r="CH19" s="63"/>
      <c r="CI19" s="67"/>
      <c r="CJ19" s="68"/>
      <c r="CK19" s="69"/>
      <c r="CL19" s="70"/>
      <c r="CM19" s="70"/>
      <c r="CN19" s="70"/>
      <c r="CO19" s="71"/>
      <c r="CP19" s="68"/>
      <c r="CQ19" s="68"/>
      <c r="CR19" s="68"/>
      <c r="CS19" s="72"/>
    </row>
    <row r="20" spans="1:98">
      <c r="A20" s="19">
        <f>AB20</f>
        <v>0</v>
      </c>
      <c r="B20" s="39"/>
      <c r="C20" s="39"/>
      <c r="D20" s="39"/>
      <c r="E20" s="39"/>
      <c r="F20" s="39"/>
      <c r="G20" s="40" t="s">
        <v>96</v>
      </c>
      <c r="H20" s="40"/>
      <c r="I20" s="40"/>
      <c r="J20" s="190">
        <f>SUM(J6:J19)</f>
        <v>765000</v>
      </c>
      <c r="K20" s="41">
        <f>SUM(K6:K19)</f>
        <v>38</v>
      </c>
      <c r="L20" s="41">
        <f>SUM(L6:L19)</f>
        <v>0</v>
      </c>
      <c r="M20" s="41">
        <f>SUM(M6:M19)</f>
        <v>19060</v>
      </c>
      <c r="N20" s="41">
        <f>SUM(N6:N19)</f>
        <v>14</v>
      </c>
      <c r="O20" s="41">
        <f>SUM(O6:O19)</f>
        <v>0</v>
      </c>
      <c r="P20" s="41">
        <f>SUM(P6:P19)</f>
        <v>14</v>
      </c>
      <c r="Q20" s="42">
        <f>IFERROR(P20/M20,"-")</f>
        <v>0.00073452256033578</v>
      </c>
      <c r="R20" s="78">
        <f>SUM(R6:R19)</f>
        <v>11</v>
      </c>
      <c r="S20" s="78">
        <f>SUM(S6:S19)</f>
        <v>3</v>
      </c>
      <c r="T20" s="42">
        <f>IFERROR(R20/P20,"-")</f>
        <v>0.78571428571429</v>
      </c>
      <c r="U20" s="184">
        <f>IFERROR(J20/P20,"-")</f>
        <v>54642.857142857</v>
      </c>
      <c r="V20" s="44">
        <f>SUM(V6:V19)</f>
        <v>0</v>
      </c>
      <c r="W20" s="42">
        <f>IFERROR(V20/P20,"-")</f>
        <v>0</v>
      </c>
      <c r="X20" s="190">
        <f>SUM(X6:X19)</f>
        <v>0</v>
      </c>
      <c r="Y20" s="190">
        <f>IFERROR(X20/P20,"-")</f>
        <v>0</v>
      </c>
      <c r="Z20" s="190" t="str">
        <f>IFERROR(X20/V20,"-")</f>
        <v>-</v>
      </c>
      <c r="AA20" s="190">
        <f>X20-J20</f>
        <v>-765000</v>
      </c>
      <c r="AB20" s="47">
        <f>X20/J20</f>
        <v>0</v>
      </c>
      <c r="AC20" s="60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WEB純広広告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