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<sst xmlns="http://schemas.openxmlformats.org/spreadsheetml/2006/main" uniqueCount="321">
  <si>
    <t>03月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</si>
  <si>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</si>
  <si>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</si>
  <si>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</si>
  <si>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</si>
  <si>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</si>
  <si>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</si>
  <si>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</si>
  <si>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</si>
  <si>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</si>
  <si>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</si>
  <si>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</si>
  <si>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</si>
  <si>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</si>
  <si>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</si>
  <si>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</si>
  <si>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</si>
  <si>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</si>
  <si>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</si>
  <si>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</si>
  <si>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</si>
  <si>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</si>
  <si>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</si>
  <si>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</si>
  <si>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</si>
  <si>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</si>
  <si>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</si>
  <si>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</si>
  <si>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</si>
  <si>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</si>
  <si>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</si>
  <si>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</si>
  <si>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</si>
  <si>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</si>
  <si>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</si>
  <si>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</si>
  <si>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</si>
  <si>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</si>
  <si>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</si>
  <si>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</si>
  <si>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</si>
  <si>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</si>
  <si>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</si>
  <si>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</si>
  <si>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</si>
  <si>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</si>
  <si>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</si>
  <si>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</si>
  <si>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</si>
  <si>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</si>
  <si>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</si>
  <si>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</si>
  <si>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</si>
  <si>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</si>
  <si>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</si>
  <si>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</si>
  <si>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</si>
  <si>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ic4308</t>
  </si>
  <si>
    <t>インターカラー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</si>
  <si>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</si>
  <si>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</si>
  <si>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</si>
  <si>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</si>
  <si>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</si>
  <si>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</si>
  <si>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ic4309</t>
  </si>
  <si>
    <t>空電</t>
  </si>
  <si>
    <t>ic4310</t>
  </si>
  <si>
    <t>半5段つかみ15段</t>
  </si>
  <si>
    <t>ic4311</t>
  </si>
  <si>
    <t>ln_ink1167</t>
  </si>
  <si>
    <t>右女9版(ヘスティア)(LINEver)（晶エリー）</t>
  </si>
  <si>
    <t>白髪まじりの男性に出会いたい女性がLINEを待ってる</t>
  </si>
  <si>
    <t>line</t>
  </si>
  <si>
    <t>16～31日</t>
  </si>
  <si>
    <t>ic4312</t>
  </si>
  <si>
    <t>ln_ink1168</t>
  </si>
  <si>
    <t>ic4313</t>
  </si>
  <si>
    <t>ic4314</t>
  </si>
  <si>
    <t>右女9版(ヘスティア)（晶エリー）</t>
  </si>
  <si>
    <t>中年の男女が出会える昭和世代専門の出会い場</t>
  </si>
  <si>
    <t>サンスポ関西</t>
  </si>
  <si>
    <t>ic4315</t>
  </si>
  <si>
    <t>ic4316</t>
  </si>
  <si>
    <t>ic4317</t>
  </si>
  <si>
    <t>ln_ink1169</t>
  </si>
  <si>
    <t>デリヘル版2(LINEver)（藤井レイラ）</t>
  </si>
  <si>
    <t>もう50代の熟女だけど</t>
  </si>
  <si>
    <t>ic4318</t>
  </si>
  <si>
    <t>ln_ink1170</t>
  </si>
  <si>
    <t>ic4319</t>
  </si>
  <si>
    <t>ln_ink1171</t>
  </si>
  <si>
    <t>QRお股版(LINEver)（高宮菜々子）</t>
  </si>
  <si>
    <t>50歳からのパートナー探し（性生活を充実させたいのは女性も同じ）</t>
  </si>
  <si>
    <t>東スポ</t>
  </si>
  <si>
    <t>全5段つかみ4回</t>
  </si>
  <si>
    <t>3月05日(水)</t>
  </si>
  <si>
    <t>ln_ink1172</t>
  </si>
  <si>
    <t>セレブ逆援版P(LINEver)（藤井レイラ）</t>
  </si>
  <si>
    <t>女性がリードします</t>
  </si>
  <si>
    <t>3月13日(木)</t>
  </si>
  <si>
    <t>ic4320</t>
  </si>
  <si>
    <t>(空電共通)</t>
  </si>
  <si>
    <t>ic4321</t>
  </si>
  <si>
    <t>入口2版（複数）</t>
  </si>
  <si>
    <t>エロ・婚活版</t>
  </si>
  <si>
    <t>3月18日(火)</t>
  </si>
  <si>
    <t>ic4322</t>
  </si>
  <si>
    <t>ic4323</t>
  </si>
  <si>
    <t>lp01</t>
  </si>
  <si>
    <t>ic4324</t>
  </si>
  <si>
    <t>ic4325</t>
  </si>
  <si>
    <t>ギャル　熟女版01</t>
  </si>
  <si>
    <t>3月27日(木)</t>
  </si>
  <si>
    <t>ic4326</t>
  </si>
  <si>
    <t>ic4327</t>
  </si>
  <si>
    <t>ic4328</t>
  </si>
  <si>
    <t>ln_ink1173</t>
  </si>
  <si>
    <t>女性会員急増!!</t>
  </si>
  <si>
    <t>中京スポーツ</t>
  </si>
  <si>
    <t>ln_ink1174</t>
  </si>
  <si>
    <t>縦書き版(LINEver)（高宮菜々子）</t>
  </si>
  <si>
    <t>優しい相手募集</t>
  </si>
  <si>
    <t>ic4329</t>
  </si>
  <si>
    <t>ic4330</t>
  </si>
  <si>
    <t>ic4331</t>
  </si>
  <si>
    <t>ic4332</t>
  </si>
  <si>
    <t>ic4333</t>
  </si>
  <si>
    <t>ic4334</t>
  </si>
  <si>
    <t>ic4335</t>
  </si>
  <si>
    <t>ic4336</t>
  </si>
  <si>
    <t>ic4337</t>
  </si>
  <si>
    <t>ln_ink1175</t>
  </si>
  <si>
    <t>大スポ</t>
  </si>
  <si>
    <t>ln_ink1176</t>
  </si>
  <si>
    <t>ic4338</t>
  </si>
  <si>
    <t>ic4339</t>
  </si>
  <si>
    <t>ic4340</t>
  </si>
  <si>
    <t>ic4341</t>
  </si>
  <si>
    <t>ic4342</t>
  </si>
  <si>
    <t>ic4343</t>
  </si>
  <si>
    <t>ic4344</t>
  </si>
  <si>
    <t>ic4345</t>
  </si>
  <si>
    <t>ic4346</t>
  </si>
  <si>
    <t>ln_ink1177</t>
  </si>
  <si>
    <t>男性会員が足りません</t>
  </si>
  <si>
    <t>九スポ</t>
  </si>
  <si>
    <t>ln_ink1178</t>
  </si>
  <si>
    <t>ic4347</t>
  </si>
  <si>
    <t>ic4348</t>
  </si>
  <si>
    <t>3月17日(月)</t>
  </si>
  <si>
    <t>ic4349</t>
  </si>
  <si>
    <t>ic4350</t>
  </si>
  <si>
    <t>ic4351</t>
  </si>
  <si>
    <t>ic4352</t>
  </si>
  <si>
    <t>ギャル　熟女版02</t>
  </si>
  <si>
    <t>3月25日(火)</t>
  </si>
  <si>
    <t>ic4353</t>
  </si>
  <si>
    <t>ic4354</t>
  </si>
  <si>
    <t>ic4355</t>
  </si>
  <si>
    <t>ic4356</t>
  </si>
  <si>
    <t>再婚&amp;理解者版（高宮菜々子）</t>
  </si>
  <si>
    <t>再婚&amp;理解者</t>
  </si>
  <si>
    <t>スポニチ関東</t>
  </si>
  <si>
    <t>半2段つかみ10段保証</t>
  </si>
  <si>
    <t>10段保証</t>
  </si>
  <si>
    <t>ic4357</t>
  </si>
  <si>
    <t>興奮版（高宮菜々子）</t>
  </si>
  <si>
    <t>学生いませんギャルもいません熟女熟女熟女熟女</t>
  </si>
  <si>
    <t>ln_ink1179</t>
  </si>
  <si>
    <t>グラフ版(LINEver)（高宮菜々子）</t>
  </si>
  <si>
    <t>LINE交換の成功率が高い</t>
  </si>
  <si>
    <t>ic4358</t>
  </si>
  <si>
    <t>デリヘル版3（高宮菜々子）</t>
  </si>
  <si>
    <t>70歳までの出会いお手伝い</t>
  </si>
  <si>
    <t>ic4359</t>
  </si>
  <si>
    <t>ln_ink1180</t>
  </si>
  <si>
    <t>再婚&amp;理解者版(LINEver)（高宮菜々子）</t>
  </si>
  <si>
    <t>再婚&amp;理解者(LINEver)</t>
  </si>
  <si>
    <t>スポニチ関西</t>
  </si>
  <si>
    <t>ic4360</t>
  </si>
  <si>
    <t>求人風（高宮菜々子）</t>
  </si>
  <si>
    <t>「出会い不足解消に〇〇」</t>
  </si>
  <si>
    <t>ln_ink1181</t>
  </si>
  <si>
    <t>電話orライン２(LINEver)（高宮菜々子）</t>
  </si>
  <si>
    <t>出会いの力を</t>
  </si>
  <si>
    <t>ln_ink1182</t>
  </si>
  <si>
    <t>写メ動画公開版(LINEver)（高宮菜々子）</t>
  </si>
  <si>
    <t>今の時代はLINEで交換が当たり前！！あなたも素人熟女と大人遊びを楽しめる！！</t>
  </si>
  <si>
    <t>ic4361</t>
  </si>
  <si>
    <t>ln_ink1183</t>
  </si>
  <si>
    <t>寂しい女たち版(LINEver)（フリー女性②）</t>
  </si>
  <si>
    <t>私じゃダメですか尻画像</t>
  </si>
  <si>
    <t>スポニチ西部</t>
  </si>
  <si>
    <t>ln_ink1184</t>
  </si>
  <si>
    <t>令和最新版(LINEver)（複数）</t>
  </si>
  <si>
    <t>熟女の祭典</t>
  </si>
  <si>
    <t>ln_ink1185</t>
  </si>
  <si>
    <t>しちゃう？版(LINEver)（晶エリー）</t>
  </si>
  <si>
    <t>楽しみ方いろいろ</t>
  </si>
  <si>
    <t>ln_ink1186</t>
  </si>
  <si>
    <t>エロ想像(LINEver)（藤井レイラ）</t>
  </si>
  <si>
    <t>今すぐ即会いサイト</t>
  </si>
  <si>
    <t>ic4362</t>
  </si>
  <si>
    <t>ln_ink1187</t>
  </si>
  <si>
    <t>コンシェルジュ版(LINEver)（藤井レイラ）</t>
  </si>
  <si>
    <t>心配ご無用！</t>
  </si>
  <si>
    <t>ニッカン関西</t>
  </si>
  <si>
    <t>1～10日</t>
  </si>
  <si>
    <t>ln_ink1188</t>
  </si>
  <si>
    <t>フローチャート版(LINEver)（複数）</t>
  </si>
  <si>
    <t>出会い診断スタート</t>
  </si>
  <si>
    <t>11～20日</t>
  </si>
  <si>
    <t>ic4363</t>
  </si>
  <si>
    <t>21～31日</t>
  </si>
  <si>
    <t>ic4364</t>
  </si>
  <si>
    <t>ln_ink1189</t>
  </si>
  <si>
    <t>アダルト面4C大雑4～5回</t>
  </si>
  <si>
    <t>3月07日(金)</t>
  </si>
  <si>
    <t>ic4365</t>
  </si>
  <si>
    <t>今からできる版（フリー女性①）</t>
  </si>
  <si>
    <t>私とHしない？</t>
  </si>
  <si>
    <t>lp03</t>
  </si>
  <si>
    <t>3月14日(金)</t>
  </si>
  <si>
    <t>ln_ink1190</t>
  </si>
  <si>
    <t>エッチの後に愛版(LINEver)（高宮菜々子）</t>
  </si>
  <si>
    <t>おじさんとためしたい</t>
  </si>
  <si>
    <t>3月21日(金)</t>
  </si>
  <si>
    <t>ic4366</t>
  </si>
  <si>
    <t>ic4367</t>
  </si>
  <si>
    <t>アダルト面4C全3段</t>
  </si>
  <si>
    <t>3月24日(月)</t>
  </si>
  <si>
    <t>ic4368</t>
  </si>
  <si>
    <t>ln_ink1191</t>
  </si>
  <si>
    <t>即ヤリ熟女版(LINEver)（高宮菜々子）</t>
  </si>
  <si>
    <t>熟女100人に聞いた出会いを探してる理由は？</t>
  </si>
  <si>
    <t>ic4369</t>
  </si>
  <si>
    <t>豹変熟女（フリー女性⑯）</t>
  </si>
  <si>
    <t>本気でしたい女性たち</t>
  </si>
  <si>
    <t>ln_ink1192</t>
  </si>
  <si>
    <t>ヤリもく限定版(LINEver)（晶エリー）</t>
  </si>
  <si>
    <t>真面目な出会いはお断り</t>
  </si>
  <si>
    <t>ic4370</t>
  </si>
  <si>
    <t>エロくたっていいじゃない版（高宮菜々子）</t>
  </si>
  <si>
    <t>おじさんだもん</t>
  </si>
  <si>
    <t>3月29日(土)</t>
  </si>
  <si>
    <t>ic4371</t>
  </si>
  <si>
    <t>ln_ink1193</t>
  </si>
  <si>
    <t>熟女がエロくて版2(LINEver)（複数）</t>
  </si>
  <si>
    <t>欲におぼれた女が続々登録</t>
  </si>
  <si>
    <t>ic4372</t>
  </si>
  <si>
    <t>エッチの後に愛版（高宮菜々子）</t>
  </si>
  <si>
    <t>ln_ink1194</t>
  </si>
  <si>
    <t>ic4373</t>
  </si>
  <si>
    <t>ヤリモクじゃダメですか（フリー女性⑧）</t>
  </si>
  <si>
    <t>高速マッチング恋愛</t>
  </si>
  <si>
    <t>ic4374</t>
  </si>
  <si>
    <t>ic4375</t>
  </si>
  <si>
    <t>NEWS版（藤井レイラ）</t>
  </si>
  <si>
    <t>出会いすぎてお祭り騒ぎ！？</t>
  </si>
  <si>
    <t>全5段</t>
  </si>
  <si>
    <t>ic4376</t>
  </si>
  <si>
    <t>ln_ink1195</t>
  </si>
  <si>
    <t>老人ホーム版(LINEver)（晶エリー）</t>
  </si>
  <si>
    <t>お相手待ちの女性が出ました(LINEver)</t>
  </si>
  <si>
    <t>ic4377</t>
  </si>
  <si>
    <t>ln_ink1196</t>
  </si>
  <si>
    <t>1C終面全5段</t>
  </si>
  <si>
    <t>3月28日(金)</t>
  </si>
  <si>
    <t>ic4378</t>
  </si>
  <si>
    <t>ic4379</t>
  </si>
  <si>
    <t>デイリースポーツ関西</t>
  </si>
  <si>
    <t>4C終面全5段</t>
  </si>
  <si>
    <t>ic4380</t>
  </si>
  <si>
    <t>ic4381</t>
  </si>
  <si>
    <t>ic4382</t>
  </si>
  <si>
    <t>新聞 TOTAL</t>
  </si>
  <si>
    <t>●雑誌 広告</t>
  </si>
  <si>
    <t>ln_adn061</t>
  </si>
  <si>
    <t>アドライヴ</t>
  </si>
  <si>
    <t>大洋図書</t>
  </si>
  <si>
    <t>2P逆ナンされたい男版_LINE版</t>
  </si>
  <si>
    <t>ナックルズ極ベスト</t>
  </si>
  <si>
    <t>1C2P</t>
  </si>
  <si>
    <t>ad904</t>
  </si>
  <si>
    <t>ln_adn062</t>
  </si>
  <si>
    <t>5P風俗ヘスティア(高宮菜々子さん)_LINE版</t>
  </si>
  <si>
    <t>実話ナックルズ ウルトラ</t>
  </si>
  <si>
    <t>1C5P</t>
  </si>
  <si>
    <t>3月31日(月)</t>
  </si>
  <si>
    <t>ad905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</si>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</sst>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5</v>
      </c>
      <c r="M6" s="80">
        <v>0</v>
      </c>
      <c r="N6" s="80">
        <v>18</v>
      </c>
      <c r="O6" s="91">
        <v>2</v>
      </c>
      <c r="P6" s="92">
        <v>0</v>
      </c>
      <c r="Q6" s="93">
        <f>O6+P6</f>
        <v>2</v>
      </c>
      <c r="R6" s="81">
        <f>IFERROR(Q6/N6,"-")</f>
        <v>0.11111111111111</v>
      </c>
      <c r="S6" s="80">
        <v>2</v>
      </c>
      <c r="T6" s="80">
        <v>0</v>
      </c>
      <c r="U6" s="81">
        <f>IFERROR(T6/(Q6),"-")</f>
        <v>0</v>
      </c>
      <c r="V6" s="82">
        <f>IFERROR(K6/SUM(Q6:Q21),"-")</f>
        <v>48571.428571429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-323000</v>
      </c>
      <c r="AC6" s="85">
        <f>SUM(Y6:Y21)/SUM(K6:K21)</f>
        <v>0.05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1</v>
      </c>
      <c r="BY6" s="127">
        <f>IF(Q6=0,"",IF(BX6=0,"",(BX6/Q6)))</f>
        <v>0.5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17</v>
      </c>
      <c r="M7" s="80">
        <v>10</v>
      </c>
      <c r="N7" s="80">
        <v>3</v>
      </c>
      <c r="O7" s="91">
        <v>1</v>
      </c>
      <c r="P7" s="92">
        <v>0</v>
      </c>
      <c r="Q7" s="93">
        <f>O7+P7</f>
        <v>1</v>
      </c>
      <c r="R7" s="81">
        <f>IFERROR(Q7/N7,"-")</f>
        <v>0.33333333333333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2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3</v>
      </c>
      <c r="M9" s="80">
        <v>2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0</v>
      </c>
      <c r="O10" s="91">
        <v>0</v>
      </c>
      <c r="P10" s="92">
        <v>0</v>
      </c>
      <c r="Q10" s="93">
        <f>O10+P10</f>
        <v>0</v>
      </c>
      <c r="R10" s="81" t="str">
        <f>IFERROR(Q10/N10,"-")</f>
        <v>-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79</v>
      </c>
      <c r="F14" s="189" t="s">
        <v>80</v>
      </c>
      <c r="G14" s="189" t="s">
        <v>61</v>
      </c>
      <c r="H14" s="89" t="s">
        <v>81</v>
      </c>
      <c r="I14" s="89" t="s">
        <v>63</v>
      </c>
      <c r="J14" s="89" t="s">
        <v>64</v>
      </c>
      <c r="K14" s="181"/>
      <c r="L14" s="80">
        <v>8</v>
      </c>
      <c r="M14" s="80">
        <v>0</v>
      </c>
      <c r="N14" s="80">
        <v>27</v>
      </c>
      <c r="O14" s="91">
        <v>2</v>
      </c>
      <c r="P14" s="92">
        <v>0</v>
      </c>
      <c r="Q14" s="93">
        <f>O14+P14</f>
        <v>2</v>
      </c>
      <c r="R14" s="81">
        <f>IFERROR(Q14/N14,"-")</f>
        <v>0.074074074074074</v>
      </c>
      <c r="S14" s="80">
        <v>2</v>
      </c>
      <c r="T14" s="80">
        <v>0</v>
      </c>
      <c r="U14" s="81">
        <f>IFERROR(T14/(Q14),"-")</f>
        <v>0</v>
      </c>
      <c r="V14" s="82"/>
      <c r="W14" s="83">
        <v>2</v>
      </c>
      <c r="X14" s="81">
        <f>IF(Q14=0,"-",W14/Q14)</f>
        <v>1</v>
      </c>
      <c r="Y14" s="186">
        <v>17000</v>
      </c>
      <c r="Z14" s="187">
        <f>IFERROR(Y14/Q14,"-")</f>
        <v>8500</v>
      </c>
      <c r="AA14" s="187">
        <f>IFERROR(Y14/W14,"-")</f>
        <v>8500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0.5</v>
      </c>
      <c r="BQ14" s="121">
        <v>1</v>
      </c>
      <c r="BR14" s="122">
        <f>IFERROR(BQ14/BO14,"-")</f>
        <v>1</v>
      </c>
      <c r="BS14" s="123">
        <v>3000</v>
      </c>
      <c r="BT14" s="124">
        <f>IFERROR(BS14/BO14,"-")</f>
        <v>3000</v>
      </c>
      <c r="BU14" s="125">
        <v>1</v>
      </c>
      <c r="BV14" s="125"/>
      <c r="BW14" s="125"/>
      <c r="BX14" s="126">
        <v>1</v>
      </c>
      <c r="BY14" s="127">
        <f>IF(Q14=0,"",IF(BX14=0,"",(BX14/Q14)))</f>
        <v>0.5</v>
      </c>
      <c r="BZ14" s="128">
        <v>1</v>
      </c>
      <c r="CA14" s="129">
        <f>IFERROR(BZ14/BX14,"-")</f>
        <v>1</v>
      </c>
      <c r="CB14" s="130">
        <v>14000</v>
      </c>
      <c r="CC14" s="131">
        <f>IFERROR(CB14/BX14,"-")</f>
        <v>14000</v>
      </c>
      <c r="CD14" s="132"/>
      <c r="CE14" s="132"/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2</v>
      </c>
      <c r="CQ14" s="141">
        <v>17000</v>
      </c>
      <c r="CR14" s="141">
        <v>14000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79</v>
      </c>
      <c r="F15" s="189" t="s">
        <v>80</v>
      </c>
      <c r="G15" s="189" t="s">
        <v>66</v>
      </c>
      <c r="H15" s="89"/>
      <c r="I15" s="89"/>
      <c r="J15" s="89"/>
      <c r="K15" s="181"/>
      <c r="L15" s="80">
        <v>14</v>
      </c>
      <c r="M15" s="80">
        <v>10</v>
      </c>
      <c r="N15" s="80">
        <v>6</v>
      </c>
      <c r="O15" s="91">
        <v>2</v>
      </c>
      <c r="P15" s="92">
        <v>0</v>
      </c>
      <c r="Q15" s="93">
        <f>O15+P15</f>
        <v>2</v>
      </c>
      <c r="R15" s="81">
        <f>IFERROR(Q15/N15,"-")</f>
        <v>0.33333333333333</v>
      </c>
      <c r="S15" s="80">
        <v>2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0.5</v>
      </c>
      <c r="BZ15" s="128">
        <v>1</v>
      </c>
      <c r="CA15" s="129">
        <f>IFERROR(BZ15/BX15,"-")</f>
        <v>1</v>
      </c>
      <c r="CB15" s="130">
        <v>10000</v>
      </c>
      <c r="CC15" s="131">
        <f>IFERROR(CB15/BX15,"-")</f>
        <v>10000</v>
      </c>
      <c r="CD15" s="132"/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>
        <v>10000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81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79</v>
      </c>
      <c r="F17" s="189" t="s">
        <v>80</v>
      </c>
      <c r="G17" s="189" t="s">
        <v>66</v>
      </c>
      <c r="H17" s="89"/>
      <c r="I17" s="89"/>
      <c r="J17" s="89"/>
      <c r="K17" s="181"/>
      <c r="L17" s="80">
        <v>2</v>
      </c>
      <c r="M17" s="80">
        <v>1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85</v>
      </c>
      <c r="C18" s="189" t="s">
        <v>58</v>
      </c>
      <c r="D18" s="189"/>
      <c r="E18" s="189" t="s">
        <v>86</v>
      </c>
      <c r="F18" s="189" t="s">
        <v>87</v>
      </c>
      <c r="G18" s="189" t="s">
        <v>73</v>
      </c>
      <c r="H18" s="89" t="s">
        <v>81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0</v>
      </c>
      <c r="P18" s="92">
        <v>0</v>
      </c>
      <c r="Q18" s="93">
        <f>O18+P18</f>
        <v>0</v>
      </c>
      <c r="R18" s="81" t="str">
        <f>IFERROR(Q18/N18,"-")</f>
        <v>-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88</v>
      </c>
      <c r="C19" s="189" t="s">
        <v>58</v>
      </c>
      <c r="D19" s="189"/>
      <c r="E19" s="189" t="s">
        <v>86</v>
      </c>
      <c r="F19" s="189" t="s">
        <v>87</v>
      </c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89</v>
      </c>
      <c r="C20" s="189" t="s">
        <v>58</v>
      </c>
      <c r="D20" s="189"/>
      <c r="E20" s="189" t="s">
        <v>86</v>
      </c>
      <c r="F20" s="189" t="s">
        <v>87</v>
      </c>
      <c r="G20" s="189" t="s">
        <v>73</v>
      </c>
      <c r="H20" s="89" t="s">
        <v>81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90</v>
      </c>
      <c r="C21" s="189" t="s">
        <v>58</v>
      </c>
      <c r="D21" s="189"/>
      <c r="E21" s="189" t="s">
        <v>86</v>
      </c>
      <c r="F21" s="189" t="s">
        <v>87</v>
      </c>
      <c r="G21" s="189" t="s">
        <v>66</v>
      </c>
      <c r="H21" s="89"/>
      <c r="I21" s="89"/>
      <c r="J21" s="89"/>
      <c r="K21" s="181"/>
      <c r="L21" s="80">
        <v>0</v>
      </c>
      <c r="M21" s="80">
        <v>0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91</v>
      </c>
      <c r="C22" s="189" t="s">
        <v>58</v>
      </c>
      <c r="D22" s="189"/>
      <c r="E22" s="189" t="s">
        <v>92</v>
      </c>
      <c r="F22" s="189" t="s">
        <v>93</v>
      </c>
      <c r="G22" s="189" t="s">
        <v>73</v>
      </c>
      <c r="H22" s="89" t="s">
        <v>94</v>
      </c>
      <c r="I22" s="89" t="s">
        <v>95</v>
      </c>
      <c r="J22" s="89" t="s">
        <v>96</v>
      </c>
      <c r="K22" s="181">
        <v>320000</v>
      </c>
      <c r="L22" s="80">
        <v>0</v>
      </c>
      <c r="M22" s="80">
        <v>0</v>
      </c>
      <c r="N22" s="80">
        <v>0</v>
      </c>
      <c r="O22" s="91">
        <v>2</v>
      </c>
      <c r="P22" s="92">
        <v>0</v>
      </c>
      <c r="Q22" s="93">
        <f>O22+P22</f>
        <v>2</v>
      </c>
      <c r="R22" s="81" t="str">
        <f>IFERROR(Q22/N22,"-")</f>
        <v>-</v>
      </c>
      <c r="S22" s="80">
        <v>1</v>
      </c>
      <c r="T22" s="80">
        <v>0</v>
      </c>
      <c r="U22" s="81">
        <f>IFERROR(T22/(Q22),"-")</f>
        <v>0</v>
      </c>
      <c r="V22" s="82">
        <f>IFERROR(K22/SUM(Q22:Q65),"-")</f>
        <v>26666.666666667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SUM(Y22:Y65)-SUM(K22:K65)</f>
        <v>-320000</v>
      </c>
      <c r="AC22" s="85">
        <f>SUM(Y22:Y65)/SUM(K22:K65)</f>
        <v>0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1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97</v>
      </c>
      <c r="C23" s="189" t="s">
        <v>58</v>
      </c>
      <c r="D23" s="189"/>
      <c r="E23" s="189" t="s">
        <v>98</v>
      </c>
      <c r="F23" s="189" t="s">
        <v>99</v>
      </c>
      <c r="G23" s="189" t="s">
        <v>73</v>
      </c>
      <c r="H23" s="89"/>
      <c r="I23" s="89"/>
      <c r="J23" s="89" t="s">
        <v>100</v>
      </c>
      <c r="K23" s="181"/>
      <c r="L23" s="80">
        <v>0</v>
      </c>
      <c r="M23" s="80">
        <v>0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101</v>
      </c>
      <c r="C24" s="189" t="s">
        <v>58</v>
      </c>
      <c r="D24" s="189"/>
      <c r="E24" s="189" t="s">
        <v>102</v>
      </c>
      <c r="F24" s="189" t="s">
        <v>102</v>
      </c>
      <c r="G24" s="189" t="s">
        <v>66</v>
      </c>
      <c r="H24" s="89"/>
      <c r="I24" s="89"/>
      <c r="J24" s="89"/>
      <c r="K24" s="181"/>
      <c r="L24" s="80">
        <v>4</v>
      </c>
      <c r="M24" s="80">
        <v>3</v>
      </c>
      <c r="N24" s="80">
        <v>0</v>
      </c>
      <c r="O24" s="91">
        <v>0</v>
      </c>
      <c r="P24" s="92">
        <v>0</v>
      </c>
      <c r="Q24" s="93">
        <f>O24+P24</f>
        <v>0</v>
      </c>
      <c r="R24" s="81" t="str">
        <f>IFERROR(Q24/N24,"-")</f>
        <v>-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103</v>
      </c>
      <c r="C25" s="189" t="s">
        <v>58</v>
      </c>
      <c r="D25" s="189"/>
      <c r="E25" s="189" t="s">
        <v>104</v>
      </c>
      <c r="F25" s="189" t="s">
        <v>105</v>
      </c>
      <c r="G25" s="189" t="s">
        <v>61</v>
      </c>
      <c r="H25" s="89"/>
      <c r="I25" s="89"/>
      <c r="J25" s="89" t="s">
        <v>106</v>
      </c>
      <c r="K25" s="181"/>
      <c r="L25" s="80">
        <v>0</v>
      </c>
      <c r="M25" s="80">
        <v>0</v>
      </c>
      <c r="N25" s="80">
        <v>4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107</v>
      </c>
      <c r="C26" s="189" t="s">
        <v>58</v>
      </c>
      <c r="D26" s="189"/>
      <c r="E26" s="189" t="s">
        <v>104</v>
      </c>
      <c r="F26" s="189" t="s">
        <v>105</v>
      </c>
      <c r="G26" s="189" t="s">
        <v>66</v>
      </c>
      <c r="H26" s="89"/>
      <c r="I26" s="89"/>
      <c r="J26" s="89"/>
      <c r="K26" s="181"/>
      <c r="L26" s="80">
        <v>0</v>
      </c>
      <c r="M26" s="80">
        <v>0</v>
      </c>
      <c r="N26" s="80">
        <v>0</v>
      </c>
      <c r="O26" s="91">
        <v>0</v>
      </c>
      <c r="P26" s="92">
        <v>0</v>
      </c>
      <c r="Q26" s="93">
        <f>O26+P26</f>
        <v>0</v>
      </c>
      <c r="R26" s="81" t="str">
        <f>IFERROR(Q26/N26,"-")</f>
        <v>-</v>
      </c>
      <c r="S26" s="80">
        <v>0</v>
      </c>
      <c r="T26" s="80">
        <v>0</v>
      </c>
      <c r="U26" s="81" t="str">
        <f>IFERROR(T26/(Q26),"-")</f>
        <v>-</v>
      </c>
      <c r="V26" s="82"/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/>
      <c r="AC26" s="85"/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108</v>
      </c>
      <c r="C27" s="189" t="s">
        <v>58</v>
      </c>
      <c r="D27" s="189"/>
      <c r="E27" s="189" t="s">
        <v>104</v>
      </c>
      <c r="F27" s="189" t="s">
        <v>105</v>
      </c>
      <c r="G27" s="189" t="s">
        <v>109</v>
      </c>
      <c r="H27" s="89"/>
      <c r="I27" s="89"/>
      <c r="J27" s="89"/>
      <c r="K27" s="181"/>
      <c r="L27" s="80">
        <v>0</v>
      </c>
      <c r="M27" s="80">
        <v>0</v>
      </c>
      <c r="N27" s="80">
        <v>3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110</v>
      </c>
      <c r="C28" s="189" t="s">
        <v>58</v>
      </c>
      <c r="D28" s="189"/>
      <c r="E28" s="189" t="s">
        <v>104</v>
      </c>
      <c r="F28" s="189" t="s">
        <v>105</v>
      </c>
      <c r="G28" s="189" t="s">
        <v>66</v>
      </c>
      <c r="H28" s="89"/>
      <c r="I28" s="89"/>
      <c r="J28" s="89"/>
      <c r="K28" s="181"/>
      <c r="L28" s="80">
        <v>0</v>
      </c>
      <c r="M28" s="80">
        <v>0</v>
      </c>
      <c r="N28" s="80">
        <v>0</v>
      </c>
      <c r="O28" s="91">
        <v>0</v>
      </c>
      <c r="P28" s="92">
        <v>0</v>
      </c>
      <c r="Q28" s="93">
        <f>O28+P28</f>
        <v>0</v>
      </c>
      <c r="R28" s="81" t="str">
        <f>IFERROR(Q28/N28,"-")</f>
        <v>-</v>
      </c>
      <c r="S28" s="80">
        <v>0</v>
      </c>
      <c r="T28" s="80">
        <v>0</v>
      </c>
      <c r="U28" s="81" t="str">
        <f>IFERROR(T28/(Q28),"-")</f>
        <v>-</v>
      </c>
      <c r="V28" s="82"/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/>
      <c r="AC28" s="85"/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111</v>
      </c>
      <c r="C29" s="189" t="s">
        <v>58</v>
      </c>
      <c r="D29" s="189"/>
      <c r="E29" s="189" t="s">
        <v>104</v>
      </c>
      <c r="F29" s="189" t="s">
        <v>112</v>
      </c>
      <c r="G29" s="189" t="s">
        <v>61</v>
      </c>
      <c r="H29" s="89"/>
      <c r="I29" s="89"/>
      <c r="J29" s="89" t="s">
        <v>113</v>
      </c>
      <c r="K29" s="181"/>
      <c r="L29" s="80">
        <v>0</v>
      </c>
      <c r="M29" s="80">
        <v>0</v>
      </c>
      <c r="N29" s="80">
        <v>2</v>
      </c>
      <c r="O29" s="91">
        <v>0</v>
      </c>
      <c r="P29" s="92">
        <v>0</v>
      </c>
      <c r="Q29" s="93">
        <f>O29+P29</f>
        <v>0</v>
      </c>
      <c r="R29" s="81">
        <f>IFERROR(Q29/N29,"-")</f>
        <v>0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114</v>
      </c>
      <c r="C30" s="189" t="s">
        <v>58</v>
      </c>
      <c r="D30" s="189"/>
      <c r="E30" s="189" t="s">
        <v>104</v>
      </c>
      <c r="F30" s="189" t="s">
        <v>112</v>
      </c>
      <c r="G30" s="189" t="s">
        <v>66</v>
      </c>
      <c r="H30" s="89"/>
      <c r="I30" s="89"/>
      <c r="J30" s="89"/>
      <c r="K30" s="181"/>
      <c r="L30" s="80">
        <v>0</v>
      </c>
      <c r="M30" s="80">
        <v>0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115</v>
      </c>
      <c r="C31" s="189" t="s">
        <v>58</v>
      </c>
      <c r="D31" s="189"/>
      <c r="E31" s="189" t="s">
        <v>104</v>
      </c>
      <c r="F31" s="189" t="s">
        <v>112</v>
      </c>
      <c r="G31" s="189" t="s">
        <v>109</v>
      </c>
      <c r="H31" s="89"/>
      <c r="I31" s="89"/>
      <c r="J31" s="89"/>
      <c r="K31" s="181"/>
      <c r="L31" s="80">
        <v>0</v>
      </c>
      <c r="M31" s="80">
        <v>0</v>
      </c>
      <c r="N31" s="80">
        <v>2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116</v>
      </c>
      <c r="C32" s="189" t="s">
        <v>58</v>
      </c>
      <c r="D32" s="189"/>
      <c r="E32" s="189" t="s">
        <v>104</v>
      </c>
      <c r="F32" s="189" t="s">
        <v>112</v>
      </c>
      <c r="G32" s="189" t="s">
        <v>66</v>
      </c>
      <c r="H32" s="89"/>
      <c r="I32" s="89"/>
      <c r="J32" s="89"/>
      <c r="K32" s="181"/>
      <c r="L32" s="80">
        <v>0</v>
      </c>
      <c r="M32" s="80">
        <v>0</v>
      </c>
      <c r="N32" s="80">
        <v>0</v>
      </c>
      <c r="O32" s="91">
        <v>0</v>
      </c>
      <c r="P32" s="92">
        <v>0</v>
      </c>
      <c r="Q32" s="93">
        <f>O32+P32</f>
        <v>0</v>
      </c>
      <c r="R32" s="81" t="str">
        <f>IFERROR(Q32/N32,"-")</f>
        <v>-</v>
      </c>
      <c r="S32" s="80">
        <v>0</v>
      </c>
      <c r="T32" s="80">
        <v>0</v>
      </c>
      <c r="U32" s="81" t="str">
        <f>IFERROR(T32/(Q32),"-")</f>
        <v>-</v>
      </c>
      <c r="V32" s="82"/>
      <c r="W32" s="83">
        <v>0</v>
      </c>
      <c r="X32" s="81" t="str">
        <f>IF(Q32=0,"-",W32/Q32)</f>
        <v>-</v>
      </c>
      <c r="Y32" s="186">
        <v>0</v>
      </c>
      <c r="Z32" s="187" t="str">
        <f>IFERROR(Y32/Q32,"-")</f>
        <v>-</v>
      </c>
      <c r="AA32" s="187" t="str">
        <f>IFERROR(Y32/W32,"-")</f>
        <v>-</v>
      </c>
      <c r="AB32" s="181"/>
      <c r="AC32" s="85"/>
      <c r="AD32" s="78"/>
      <c r="AE32" s="94"/>
      <c r="AF32" s="95" t="str">
        <f>IF(Q32=0,"",IF(AE32=0,"",(AE32/Q32)))</f>
        <v/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 t="str">
        <f>IF(Q32=0,"",IF(AN32=0,"",(AN32/Q32)))</f>
        <v/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 t="str">
        <f>IF(Q32=0,"",IF(AW32=0,"",(AW32/Q32)))</f>
        <v/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 t="str">
        <f>IF(Q32=0,"",IF(BF32=0,"",(BF32/Q32)))</f>
        <v/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 t="str">
        <f>IF(Q32=0,"",IF(BO32=0,"",(BO32/Q32)))</f>
        <v/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 t="str">
        <f>IF(Q32=0,"",IF(BX32=0,"",(BX32/Q32)))</f>
        <v/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 t="str">
        <f>IF(Q32=0,"",IF(CG32=0,"",(CG32/Q32)))</f>
        <v/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117</v>
      </c>
      <c r="C33" s="189" t="s">
        <v>58</v>
      </c>
      <c r="D33" s="189"/>
      <c r="E33" s="189" t="s">
        <v>92</v>
      </c>
      <c r="F33" s="189" t="s">
        <v>118</v>
      </c>
      <c r="G33" s="189" t="s">
        <v>73</v>
      </c>
      <c r="H33" s="89" t="s">
        <v>119</v>
      </c>
      <c r="I33" s="89" t="s">
        <v>95</v>
      </c>
      <c r="J33" s="89" t="s">
        <v>96</v>
      </c>
      <c r="K33" s="181"/>
      <c r="L33" s="80">
        <v>0</v>
      </c>
      <c r="M33" s="80">
        <v>0</v>
      </c>
      <c r="N33" s="80">
        <v>0</v>
      </c>
      <c r="O33" s="91">
        <v>1</v>
      </c>
      <c r="P33" s="92">
        <v>0</v>
      </c>
      <c r="Q33" s="93">
        <f>O33+P33</f>
        <v>1</v>
      </c>
      <c r="R33" s="81" t="str">
        <f>IFERROR(Q33/N33,"-")</f>
        <v>-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1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120</v>
      </c>
      <c r="C34" s="189" t="s">
        <v>58</v>
      </c>
      <c r="D34" s="189"/>
      <c r="E34" s="189" t="s">
        <v>121</v>
      </c>
      <c r="F34" s="189" t="s">
        <v>122</v>
      </c>
      <c r="G34" s="189" t="s">
        <v>73</v>
      </c>
      <c r="H34" s="89"/>
      <c r="I34" s="89"/>
      <c r="J34" s="89" t="s">
        <v>100</v>
      </c>
      <c r="K34" s="181"/>
      <c r="L34" s="80">
        <v>0</v>
      </c>
      <c r="M34" s="80">
        <v>0</v>
      </c>
      <c r="N34" s="80">
        <v>0</v>
      </c>
      <c r="O34" s="91">
        <v>2</v>
      </c>
      <c r="P34" s="92">
        <v>0</v>
      </c>
      <c r="Q34" s="93">
        <f>O34+P34</f>
        <v>2</v>
      </c>
      <c r="R34" s="81" t="str">
        <f>IFERROR(Q34/N34,"-")</f>
        <v>-</v>
      </c>
      <c r="S34" s="80">
        <v>2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>
        <v>1</v>
      </c>
      <c r="CH34" s="134">
        <f>IF(Q34=0,"",IF(CG34=0,"",(CG34/Q34)))</f>
        <v>0.5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123</v>
      </c>
      <c r="C35" s="189" t="s">
        <v>58</v>
      </c>
      <c r="D35" s="189"/>
      <c r="E35" s="189" t="s">
        <v>102</v>
      </c>
      <c r="F35" s="189" t="s">
        <v>102</v>
      </c>
      <c r="G35" s="189" t="s">
        <v>66</v>
      </c>
      <c r="H35" s="89"/>
      <c r="I35" s="89"/>
      <c r="J35" s="89"/>
      <c r="K35" s="181"/>
      <c r="L35" s="80">
        <v>5</v>
      </c>
      <c r="M35" s="80">
        <v>5</v>
      </c>
      <c r="N35" s="80">
        <v>0</v>
      </c>
      <c r="O35" s="91">
        <v>0</v>
      </c>
      <c r="P35" s="92">
        <v>0</v>
      </c>
      <c r="Q35" s="93">
        <f>O35+P35</f>
        <v>0</v>
      </c>
      <c r="R35" s="81" t="str">
        <f>IFERROR(Q35/N35,"-")</f>
        <v>-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124</v>
      </c>
      <c r="C36" s="189" t="s">
        <v>58</v>
      </c>
      <c r="D36" s="189"/>
      <c r="E36" s="189" t="s">
        <v>104</v>
      </c>
      <c r="F36" s="189" t="s">
        <v>105</v>
      </c>
      <c r="G36" s="189" t="s">
        <v>61</v>
      </c>
      <c r="H36" s="89"/>
      <c r="I36" s="89"/>
      <c r="J36" s="89" t="s">
        <v>106</v>
      </c>
      <c r="K36" s="181"/>
      <c r="L36" s="80">
        <v>0</v>
      </c>
      <c r="M36" s="80">
        <v>0</v>
      </c>
      <c r="N36" s="80">
        <v>3</v>
      </c>
      <c r="O36" s="91">
        <v>0</v>
      </c>
      <c r="P36" s="92">
        <v>0</v>
      </c>
      <c r="Q36" s="93">
        <f>O36+P36</f>
        <v>0</v>
      </c>
      <c r="R36" s="81">
        <f>IFERROR(Q36/N36,"-")</f>
        <v>0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125</v>
      </c>
      <c r="C37" s="189" t="s">
        <v>58</v>
      </c>
      <c r="D37" s="189"/>
      <c r="E37" s="189" t="s">
        <v>104</v>
      </c>
      <c r="F37" s="189" t="s">
        <v>105</v>
      </c>
      <c r="G37" s="189" t="s">
        <v>66</v>
      </c>
      <c r="H37" s="89"/>
      <c r="I37" s="89"/>
      <c r="J37" s="89"/>
      <c r="K37" s="181"/>
      <c r="L37" s="80">
        <v>0</v>
      </c>
      <c r="M37" s="80">
        <v>0</v>
      </c>
      <c r="N37" s="80">
        <v>0</v>
      </c>
      <c r="O37" s="91">
        <v>0</v>
      </c>
      <c r="P37" s="92">
        <v>0</v>
      </c>
      <c r="Q37" s="93">
        <f>O37+P37</f>
        <v>0</v>
      </c>
      <c r="R37" s="81" t="str">
        <f>IFERROR(Q37/N37,"-")</f>
        <v>-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126</v>
      </c>
      <c r="C38" s="189" t="s">
        <v>58</v>
      </c>
      <c r="D38" s="189"/>
      <c r="E38" s="189" t="s">
        <v>104</v>
      </c>
      <c r="F38" s="189" t="s">
        <v>105</v>
      </c>
      <c r="G38" s="189" t="s">
        <v>109</v>
      </c>
      <c r="H38" s="89"/>
      <c r="I38" s="89"/>
      <c r="J38" s="89"/>
      <c r="K38" s="181"/>
      <c r="L38" s="80">
        <v>0</v>
      </c>
      <c r="M38" s="80">
        <v>0</v>
      </c>
      <c r="N38" s="80">
        <v>2</v>
      </c>
      <c r="O38" s="91">
        <v>0</v>
      </c>
      <c r="P38" s="92">
        <v>0</v>
      </c>
      <c r="Q38" s="93">
        <f>O38+P38</f>
        <v>0</v>
      </c>
      <c r="R38" s="81">
        <f>IFERROR(Q38/N38,"-")</f>
        <v>0</v>
      </c>
      <c r="S38" s="80">
        <v>0</v>
      </c>
      <c r="T38" s="80">
        <v>0</v>
      </c>
      <c r="U38" s="81" t="str">
        <f>IFERROR(T38/(Q38),"-")</f>
        <v>-</v>
      </c>
      <c r="V38" s="82"/>
      <c r="W38" s="83">
        <v>0</v>
      </c>
      <c r="X38" s="81" t="str">
        <f>IF(Q38=0,"-",W38/Q38)</f>
        <v>-</v>
      </c>
      <c r="Y38" s="186">
        <v>0</v>
      </c>
      <c r="Z38" s="187" t="str">
        <f>IFERROR(Y38/Q38,"-")</f>
        <v>-</v>
      </c>
      <c r="AA38" s="187" t="str">
        <f>IFERROR(Y38/W38,"-")</f>
        <v>-</v>
      </c>
      <c r="AB38" s="181"/>
      <c r="AC38" s="85"/>
      <c r="AD38" s="78"/>
      <c r="AE38" s="94"/>
      <c r="AF38" s="95" t="str">
        <f>IF(Q38=0,"",IF(AE38=0,"",(AE38/Q38)))</f>
        <v/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 t="str">
        <f>IF(Q38=0,"",IF(AN38=0,"",(AN38/Q38)))</f>
        <v/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 t="str">
        <f>IF(Q38=0,"",IF(AW38=0,"",(AW38/Q38)))</f>
        <v/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 t="str">
        <f>IF(Q38=0,"",IF(BF38=0,"",(BF38/Q38)))</f>
        <v/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 t="str">
        <f>IF(Q38=0,"",IF(BO38=0,"",(BO38/Q38)))</f>
        <v/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 t="str">
        <f>IF(Q38=0,"",IF(BX38=0,"",(BX38/Q38)))</f>
        <v/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 t="str">
        <f>IF(Q38=0,"",IF(CG38=0,"",(CG38/Q38)))</f>
        <v/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127</v>
      </c>
      <c r="C39" s="189" t="s">
        <v>58</v>
      </c>
      <c r="D39" s="189"/>
      <c r="E39" s="189" t="s">
        <v>104</v>
      </c>
      <c r="F39" s="189" t="s">
        <v>105</v>
      </c>
      <c r="G39" s="189" t="s">
        <v>66</v>
      </c>
      <c r="H39" s="89"/>
      <c r="I39" s="89"/>
      <c r="J39" s="89"/>
      <c r="K39" s="181"/>
      <c r="L39" s="80">
        <v>0</v>
      </c>
      <c r="M39" s="80">
        <v>0</v>
      </c>
      <c r="N39" s="80">
        <v>0</v>
      </c>
      <c r="O39" s="91">
        <v>0</v>
      </c>
      <c r="P39" s="92">
        <v>0</v>
      </c>
      <c r="Q39" s="93">
        <f>O39+P39</f>
        <v>0</v>
      </c>
      <c r="R39" s="81" t="str">
        <f>IFERROR(Q39/N39,"-")</f>
        <v>-</v>
      </c>
      <c r="S39" s="80">
        <v>0</v>
      </c>
      <c r="T39" s="80">
        <v>0</v>
      </c>
      <c r="U39" s="81" t="str">
        <f>IFERROR(T39/(Q39),"-")</f>
        <v>-</v>
      </c>
      <c r="V39" s="82"/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128</v>
      </c>
      <c r="C40" s="189" t="s">
        <v>58</v>
      </c>
      <c r="D40" s="189"/>
      <c r="E40" s="189" t="s">
        <v>104</v>
      </c>
      <c r="F40" s="189" t="s">
        <v>112</v>
      </c>
      <c r="G40" s="189" t="s">
        <v>61</v>
      </c>
      <c r="H40" s="89"/>
      <c r="I40" s="89"/>
      <c r="J40" s="89" t="s">
        <v>113</v>
      </c>
      <c r="K40" s="181"/>
      <c r="L40" s="80">
        <v>0</v>
      </c>
      <c r="M40" s="80">
        <v>0</v>
      </c>
      <c r="N40" s="80">
        <v>2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129</v>
      </c>
      <c r="C41" s="189" t="s">
        <v>58</v>
      </c>
      <c r="D41" s="189"/>
      <c r="E41" s="189" t="s">
        <v>104</v>
      </c>
      <c r="F41" s="189" t="s">
        <v>112</v>
      </c>
      <c r="G41" s="189" t="s">
        <v>66</v>
      </c>
      <c r="H41" s="89"/>
      <c r="I41" s="89"/>
      <c r="J41" s="89"/>
      <c r="K41" s="181"/>
      <c r="L41" s="80">
        <v>0</v>
      </c>
      <c r="M41" s="80">
        <v>0</v>
      </c>
      <c r="N41" s="80">
        <v>0</v>
      </c>
      <c r="O41" s="91">
        <v>0</v>
      </c>
      <c r="P41" s="92">
        <v>0</v>
      </c>
      <c r="Q41" s="93">
        <f>O41+P41</f>
        <v>0</v>
      </c>
      <c r="R41" s="81" t="str">
        <f>IFERROR(Q41/N41,"-")</f>
        <v>-</v>
      </c>
      <c r="S41" s="80">
        <v>0</v>
      </c>
      <c r="T41" s="80">
        <v>0</v>
      </c>
      <c r="U41" s="81" t="str">
        <f>IFERROR(T41/(Q41),"-")</f>
        <v>-</v>
      </c>
      <c r="V41" s="82"/>
      <c r="W41" s="83">
        <v>0</v>
      </c>
      <c r="X41" s="81" t="str">
        <f>IF(Q41=0,"-",W41/Q41)</f>
        <v>-</v>
      </c>
      <c r="Y41" s="186">
        <v>0</v>
      </c>
      <c r="Z41" s="187" t="str">
        <f>IFERROR(Y41/Q41,"-")</f>
        <v>-</v>
      </c>
      <c r="AA41" s="187" t="str">
        <f>IFERROR(Y41/W41,"-")</f>
        <v>-</v>
      </c>
      <c r="AB41" s="181"/>
      <c r="AC41" s="85"/>
      <c r="AD41" s="78"/>
      <c r="AE41" s="94"/>
      <c r="AF41" s="95" t="str">
        <f>IF(Q41=0,"",IF(AE41=0,"",(AE41/Q41)))</f>
        <v/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 t="str">
        <f>IF(Q41=0,"",IF(AN41=0,"",(AN41/Q41)))</f>
        <v/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 t="str">
        <f>IF(Q41=0,"",IF(AW41=0,"",(AW41/Q41)))</f>
        <v/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 t="str">
        <f>IF(Q41=0,"",IF(BF41=0,"",(BF41/Q41)))</f>
        <v/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 t="str">
        <f>IF(Q41=0,"",IF(BO41=0,"",(BO41/Q41)))</f>
        <v/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 t="str">
        <f>IF(Q41=0,"",IF(BX41=0,"",(BX41/Q41)))</f>
        <v/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 t="str">
        <f>IF(Q41=0,"",IF(CG41=0,"",(CG41/Q41)))</f>
        <v/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130</v>
      </c>
      <c r="C42" s="189" t="s">
        <v>58</v>
      </c>
      <c r="D42" s="189"/>
      <c r="E42" s="189" t="s">
        <v>104</v>
      </c>
      <c r="F42" s="189" t="s">
        <v>112</v>
      </c>
      <c r="G42" s="189" t="s">
        <v>109</v>
      </c>
      <c r="H42" s="89"/>
      <c r="I42" s="89"/>
      <c r="J42" s="89"/>
      <c r="K42" s="181"/>
      <c r="L42" s="80">
        <v>0</v>
      </c>
      <c r="M42" s="80">
        <v>0</v>
      </c>
      <c r="N42" s="80">
        <v>2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131</v>
      </c>
      <c r="C43" s="189" t="s">
        <v>58</v>
      </c>
      <c r="D43" s="189"/>
      <c r="E43" s="189" t="s">
        <v>104</v>
      </c>
      <c r="F43" s="189" t="s">
        <v>112</v>
      </c>
      <c r="G43" s="189" t="s">
        <v>66</v>
      </c>
      <c r="H43" s="89"/>
      <c r="I43" s="89"/>
      <c r="J43" s="89"/>
      <c r="K43" s="181"/>
      <c r="L43" s="80">
        <v>0</v>
      </c>
      <c r="M43" s="80">
        <v>0</v>
      </c>
      <c r="N43" s="80">
        <v>0</v>
      </c>
      <c r="O43" s="91">
        <v>0</v>
      </c>
      <c r="P43" s="92">
        <v>0</v>
      </c>
      <c r="Q43" s="93">
        <f>O43+P43</f>
        <v>0</v>
      </c>
      <c r="R43" s="81" t="str">
        <f>IFERROR(Q43/N43,"-")</f>
        <v>-</v>
      </c>
      <c r="S43" s="80">
        <v>0</v>
      </c>
      <c r="T43" s="80">
        <v>0</v>
      </c>
      <c r="U43" s="81" t="str">
        <f>IFERROR(T43/(Q43),"-")</f>
        <v>-</v>
      </c>
      <c r="V43" s="82"/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/>
      <c r="AC43" s="85"/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132</v>
      </c>
      <c r="C44" s="189" t="s">
        <v>58</v>
      </c>
      <c r="D44" s="189"/>
      <c r="E44" s="189" t="s">
        <v>71</v>
      </c>
      <c r="F44" s="189" t="s">
        <v>72</v>
      </c>
      <c r="G44" s="189" t="s">
        <v>73</v>
      </c>
      <c r="H44" s="89" t="s">
        <v>133</v>
      </c>
      <c r="I44" s="89" t="s">
        <v>95</v>
      </c>
      <c r="J44" s="89" t="s">
        <v>96</v>
      </c>
      <c r="K44" s="181"/>
      <c r="L44" s="80">
        <v>0</v>
      </c>
      <c r="M44" s="80">
        <v>0</v>
      </c>
      <c r="N44" s="80">
        <v>0</v>
      </c>
      <c r="O44" s="91">
        <v>1</v>
      </c>
      <c r="P44" s="92">
        <v>0</v>
      </c>
      <c r="Q44" s="93">
        <f>O44+P44</f>
        <v>1</v>
      </c>
      <c r="R44" s="81" t="str">
        <f>IFERROR(Q44/N44,"-")</f>
        <v>-</v>
      </c>
      <c r="S44" s="80">
        <v>1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>
        <v>1</v>
      </c>
      <c r="BY44" s="127">
        <f>IF(Q44=0,"",IF(BX44=0,"",(BX44/Q44)))</f>
        <v>1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134</v>
      </c>
      <c r="C45" s="189" t="s">
        <v>58</v>
      </c>
      <c r="D45" s="189"/>
      <c r="E45" s="189" t="s">
        <v>121</v>
      </c>
      <c r="F45" s="189" t="s">
        <v>122</v>
      </c>
      <c r="G45" s="189" t="s">
        <v>73</v>
      </c>
      <c r="H45" s="89"/>
      <c r="I45" s="89"/>
      <c r="J45" s="89" t="s">
        <v>100</v>
      </c>
      <c r="K45" s="181"/>
      <c r="L45" s="80">
        <v>0</v>
      </c>
      <c r="M45" s="80">
        <v>0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135</v>
      </c>
      <c r="C46" s="189" t="s">
        <v>58</v>
      </c>
      <c r="D46" s="189"/>
      <c r="E46" s="189" t="s">
        <v>102</v>
      </c>
      <c r="F46" s="189" t="s">
        <v>102</v>
      </c>
      <c r="G46" s="189" t="s">
        <v>66</v>
      </c>
      <c r="H46" s="89"/>
      <c r="I46" s="89"/>
      <c r="J46" s="89"/>
      <c r="K46" s="181"/>
      <c r="L46" s="80">
        <v>2</v>
      </c>
      <c r="M46" s="80">
        <v>2</v>
      </c>
      <c r="N46" s="80">
        <v>1</v>
      </c>
      <c r="O46" s="91">
        <v>1</v>
      </c>
      <c r="P46" s="92">
        <v>0</v>
      </c>
      <c r="Q46" s="93">
        <f>O46+P46</f>
        <v>1</v>
      </c>
      <c r="R46" s="81">
        <f>IFERROR(Q46/N46,"-")</f>
        <v>1</v>
      </c>
      <c r="S46" s="80">
        <v>1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136</v>
      </c>
      <c r="C47" s="189" t="s">
        <v>58</v>
      </c>
      <c r="D47" s="189"/>
      <c r="E47" s="189" t="s">
        <v>104</v>
      </c>
      <c r="F47" s="189" t="s">
        <v>105</v>
      </c>
      <c r="G47" s="189" t="s">
        <v>61</v>
      </c>
      <c r="H47" s="89"/>
      <c r="I47" s="89"/>
      <c r="J47" s="89" t="s">
        <v>106</v>
      </c>
      <c r="K47" s="181"/>
      <c r="L47" s="80">
        <v>0</v>
      </c>
      <c r="M47" s="80">
        <v>0</v>
      </c>
      <c r="N47" s="80">
        <v>2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137</v>
      </c>
      <c r="C48" s="189" t="s">
        <v>58</v>
      </c>
      <c r="D48" s="189"/>
      <c r="E48" s="189" t="s">
        <v>104</v>
      </c>
      <c r="F48" s="189" t="s">
        <v>105</v>
      </c>
      <c r="G48" s="189" t="s">
        <v>66</v>
      </c>
      <c r="H48" s="89"/>
      <c r="I48" s="89"/>
      <c r="J48" s="89"/>
      <c r="K48" s="181"/>
      <c r="L48" s="80">
        <v>0</v>
      </c>
      <c r="M48" s="80">
        <v>0</v>
      </c>
      <c r="N48" s="80">
        <v>0</v>
      </c>
      <c r="O48" s="91">
        <v>0</v>
      </c>
      <c r="P48" s="92">
        <v>0</v>
      </c>
      <c r="Q48" s="93">
        <f>O48+P48</f>
        <v>0</v>
      </c>
      <c r="R48" s="81" t="str">
        <f>IFERROR(Q48/N48,"-")</f>
        <v>-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138</v>
      </c>
      <c r="C49" s="189" t="s">
        <v>58</v>
      </c>
      <c r="D49" s="189"/>
      <c r="E49" s="189" t="s">
        <v>104</v>
      </c>
      <c r="F49" s="189" t="s">
        <v>105</v>
      </c>
      <c r="G49" s="189" t="s">
        <v>109</v>
      </c>
      <c r="H49" s="89"/>
      <c r="I49" s="89"/>
      <c r="J49" s="89"/>
      <c r="K49" s="181"/>
      <c r="L49" s="80">
        <v>0</v>
      </c>
      <c r="M49" s="80">
        <v>0</v>
      </c>
      <c r="N49" s="80">
        <v>2</v>
      </c>
      <c r="O49" s="91">
        <v>0</v>
      </c>
      <c r="P49" s="92">
        <v>0</v>
      </c>
      <c r="Q49" s="93">
        <f>O49+P49</f>
        <v>0</v>
      </c>
      <c r="R49" s="81">
        <f>IFERROR(Q49/N49,"-")</f>
        <v>0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139</v>
      </c>
      <c r="C50" s="189" t="s">
        <v>58</v>
      </c>
      <c r="D50" s="189"/>
      <c r="E50" s="189" t="s">
        <v>104</v>
      </c>
      <c r="F50" s="189" t="s">
        <v>105</v>
      </c>
      <c r="G50" s="189" t="s">
        <v>66</v>
      </c>
      <c r="H50" s="89"/>
      <c r="I50" s="89"/>
      <c r="J50" s="89"/>
      <c r="K50" s="181"/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140</v>
      </c>
      <c r="C51" s="189" t="s">
        <v>58</v>
      </c>
      <c r="D51" s="189"/>
      <c r="E51" s="189" t="s">
        <v>104</v>
      </c>
      <c r="F51" s="189" t="s">
        <v>112</v>
      </c>
      <c r="G51" s="189" t="s">
        <v>61</v>
      </c>
      <c r="H51" s="89"/>
      <c r="I51" s="89"/>
      <c r="J51" s="89" t="s">
        <v>113</v>
      </c>
      <c r="K51" s="181"/>
      <c r="L51" s="80">
        <v>0</v>
      </c>
      <c r="M51" s="80">
        <v>0</v>
      </c>
      <c r="N51" s="80">
        <v>3</v>
      </c>
      <c r="O51" s="91">
        <v>0</v>
      </c>
      <c r="P51" s="92">
        <v>0</v>
      </c>
      <c r="Q51" s="93">
        <f>O51+P51</f>
        <v>0</v>
      </c>
      <c r="R51" s="81">
        <f>IFERROR(Q51/N51,"-")</f>
        <v>0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141</v>
      </c>
      <c r="C52" s="189" t="s">
        <v>58</v>
      </c>
      <c r="D52" s="189"/>
      <c r="E52" s="189" t="s">
        <v>104</v>
      </c>
      <c r="F52" s="189" t="s">
        <v>112</v>
      </c>
      <c r="G52" s="189" t="s">
        <v>66</v>
      </c>
      <c r="H52" s="89"/>
      <c r="I52" s="89"/>
      <c r="J52" s="89"/>
      <c r="K52" s="181"/>
      <c r="L52" s="80">
        <v>0</v>
      </c>
      <c r="M52" s="80">
        <v>0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/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142</v>
      </c>
      <c r="C53" s="189" t="s">
        <v>58</v>
      </c>
      <c r="D53" s="189"/>
      <c r="E53" s="189" t="s">
        <v>104</v>
      </c>
      <c r="F53" s="189" t="s">
        <v>112</v>
      </c>
      <c r="G53" s="189" t="s">
        <v>109</v>
      </c>
      <c r="H53" s="89"/>
      <c r="I53" s="89"/>
      <c r="J53" s="89"/>
      <c r="K53" s="181"/>
      <c r="L53" s="80">
        <v>0</v>
      </c>
      <c r="M53" s="80">
        <v>0</v>
      </c>
      <c r="N53" s="80">
        <v>2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143</v>
      </c>
      <c r="C54" s="189" t="s">
        <v>58</v>
      </c>
      <c r="D54" s="189"/>
      <c r="E54" s="189" t="s">
        <v>104</v>
      </c>
      <c r="F54" s="189" t="s">
        <v>112</v>
      </c>
      <c r="G54" s="189" t="s">
        <v>66</v>
      </c>
      <c r="H54" s="89"/>
      <c r="I54" s="89"/>
      <c r="J54" s="89"/>
      <c r="K54" s="181"/>
      <c r="L54" s="80">
        <v>0</v>
      </c>
      <c r="M54" s="80">
        <v>0</v>
      </c>
      <c r="N54" s="80">
        <v>0</v>
      </c>
      <c r="O54" s="91">
        <v>0</v>
      </c>
      <c r="P54" s="92">
        <v>0</v>
      </c>
      <c r="Q54" s="93">
        <f>O54+P54</f>
        <v>0</v>
      </c>
      <c r="R54" s="81" t="str">
        <f>IFERROR(Q54/N54,"-")</f>
        <v>-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144</v>
      </c>
      <c r="C55" s="189" t="s">
        <v>58</v>
      </c>
      <c r="D55" s="189"/>
      <c r="E55" s="189" t="s">
        <v>92</v>
      </c>
      <c r="F55" s="189" t="s">
        <v>145</v>
      </c>
      <c r="G55" s="189" t="s">
        <v>73</v>
      </c>
      <c r="H55" s="89" t="s">
        <v>146</v>
      </c>
      <c r="I55" s="89" t="s">
        <v>95</v>
      </c>
      <c r="J55" s="89" t="s">
        <v>96</v>
      </c>
      <c r="K55" s="181"/>
      <c r="L55" s="80">
        <v>0</v>
      </c>
      <c r="M55" s="80">
        <v>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1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147</v>
      </c>
      <c r="C56" s="189" t="s">
        <v>58</v>
      </c>
      <c r="D56" s="189"/>
      <c r="E56" s="189" t="s">
        <v>92</v>
      </c>
      <c r="F56" s="189" t="s">
        <v>118</v>
      </c>
      <c r="G56" s="189" t="s">
        <v>73</v>
      </c>
      <c r="H56" s="89"/>
      <c r="I56" s="89"/>
      <c r="J56" s="89" t="s">
        <v>100</v>
      </c>
      <c r="K56" s="181"/>
      <c r="L56" s="80">
        <v>0</v>
      </c>
      <c r="M56" s="80">
        <v>0</v>
      </c>
      <c r="N56" s="80">
        <v>0</v>
      </c>
      <c r="O56" s="91">
        <v>4</v>
      </c>
      <c r="P56" s="92">
        <v>0</v>
      </c>
      <c r="Q56" s="93">
        <f>O56+P56</f>
        <v>4</v>
      </c>
      <c r="R56" s="81" t="str">
        <f>IFERROR(Q56/N56,"-")</f>
        <v>-</v>
      </c>
      <c r="S56" s="80">
        <v>4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0.25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1</v>
      </c>
      <c r="BP56" s="120">
        <f>IF(Q56=0,"",IF(BO56=0,"",(BO56/Q56)))</f>
        <v>0.25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0.25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>
        <v>1</v>
      </c>
      <c r="CH56" s="134">
        <f>IF(Q56=0,"",IF(CG56=0,"",(CG56/Q56)))</f>
        <v>0.25</v>
      </c>
      <c r="CI56" s="135"/>
      <c r="CJ56" s="136">
        <f>IFERROR(CI56/CG56,"-")</f>
        <v>0</v>
      </c>
      <c r="CK56" s="137"/>
      <c r="CL56" s="138">
        <f>IFERROR(CK56/CG56,"-")</f>
        <v>0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148</v>
      </c>
      <c r="C57" s="189" t="s">
        <v>58</v>
      </c>
      <c r="D57" s="189"/>
      <c r="E57" s="189" t="s">
        <v>102</v>
      </c>
      <c r="F57" s="189" t="s">
        <v>102</v>
      </c>
      <c r="G57" s="189" t="s">
        <v>66</v>
      </c>
      <c r="H57" s="89"/>
      <c r="I57" s="89"/>
      <c r="J57" s="89"/>
      <c r="K57" s="181"/>
      <c r="L57" s="80">
        <v>2</v>
      </c>
      <c r="M57" s="80">
        <v>2</v>
      </c>
      <c r="N57" s="80">
        <v>0</v>
      </c>
      <c r="O57" s="91">
        <v>0</v>
      </c>
      <c r="P57" s="92">
        <v>0</v>
      </c>
      <c r="Q57" s="93">
        <f>O57+P57</f>
        <v>0</v>
      </c>
      <c r="R57" s="81" t="str">
        <f>IFERROR(Q57/N57,"-")</f>
        <v>-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149</v>
      </c>
      <c r="C58" s="189" t="s">
        <v>58</v>
      </c>
      <c r="D58" s="189"/>
      <c r="E58" s="189" t="s">
        <v>104</v>
      </c>
      <c r="F58" s="189" t="s">
        <v>105</v>
      </c>
      <c r="G58" s="189" t="s">
        <v>61</v>
      </c>
      <c r="H58" s="89"/>
      <c r="I58" s="89"/>
      <c r="J58" s="89" t="s">
        <v>150</v>
      </c>
      <c r="K58" s="181"/>
      <c r="L58" s="80">
        <v>0</v>
      </c>
      <c r="M58" s="80">
        <v>0</v>
      </c>
      <c r="N58" s="80">
        <v>4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151</v>
      </c>
      <c r="C59" s="189" t="s">
        <v>58</v>
      </c>
      <c r="D59" s="189"/>
      <c r="E59" s="189" t="s">
        <v>104</v>
      </c>
      <c r="F59" s="189" t="s">
        <v>105</v>
      </c>
      <c r="G59" s="189" t="s">
        <v>66</v>
      </c>
      <c r="H59" s="89"/>
      <c r="I59" s="89"/>
      <c r="J59" s="89"/>
      <c r="K59" s="181"/>
      <c r="L59" s="80">
        <v>0</v>
      </c>
      <c r="M59" s="80">
        <v>0</v>
      </c>
      <c r="N59" s="80">
        <v>0</v>
      </c>
      <c r="O59" s="91">
        <v>0</v>
      </c>
      <c r="P59" s="92">
        <v>0</v>
      </c>
      <c r="Q59" s="93">
        <f>O59+P59</f>
        <v>0</v>
      </c>
      <c r="R59" s="81" t="str">
        <f>IFERROR(Q59/N59,"-")</f>
        <v>-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152</v>
      </c>
      <c r="C60" s="189" t="s">
        <v>58</v>
      </c>
      <c r="D60" s="189"/>
      <c r="E60" s="189" t="s">
        <v>104</v>
      </c>
      <c r="F60" s="189" t="s">
        <v>105</v>
      </c>
      <c r="G60" s="189" t="s">
        <v>109</v>
      </c>
      <c r="H60" s="89"/>
      <c r="I60" s="89"/>
      <c r="J60" s="89"/>
      <c r="K60" s="181"/>
      <c r="L60" s="80">
        <v>0</v>
      </c>
      <c r="M60" s="80">
        <v>0</v>
      </c>
      <c r="N60" s="80">
        <v>4</v>
      </c>
      <c r="O60" s="91">
        <v>0</v>
      </c>
      <c r="P60" s="92">
        <v>0</v>
      </c>
      <c r="Q60" s="93">
        <f>O60+P60</f>
        <v>0</v>
      </c>
      <c r="R60" s="81">
        <f>IFERROR(Q60/N60,"-")</f>
        <v>0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153</v>
      </c>
      <c r="C61" s="189" t="s">
        <v>58</v>
      </c>
      <c r="D61" s="189"/>
      <c r="E61" s="189" t="s">
        <v>104</v>
      </c>
      <c r="F61" s="189" t="s">
        <v>105</v>
      </c>
      <c r="G61" s="189" t="s">
        <v>66</v>
      </c>
      <c r="H61" s="89"/>
      <c r="I61" s="89"/>
      <c r="J61" s="89"/>
      <c r="K61" s="181"/>
      <c r="L61" s="80">
        <v>0</v>
      </c>
      <c r="M61" s="80">
        <v>0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154</v>
      </c>
      <c r="C62" s="189" t="s">
        <v>58</v>
      </c>
      <c r="D62" s="189"/>
      <c r="E62" s="189" t="s">
        <v>104</v>
      </c>
      <c r="F62" s="189" t="s">
        <v>155</v>
      </c>
      <c r="G62" s="189" t="s">
        <v>61</v>
      </c>
      <c r="H62" s="89"/>
      <c r="I62" s="89"/>
      <c r="J62" s="89" t="s">
        <v>156</v>
      </c>
      <c r="K62" s="181"/>
      <c r="L62" s="80">
        <v>0</v>
      </c>
      <c r="M62" s="80">
        <v>0</v>
      </c>
      <c r="N62" s="80">
        <v>3</v>
      </c>
      <c r="O62" s="91">
        <v>0</v>
      </c>
      <c r="P62" s="92">
        <v>0</v>
      </c>
      <c r="Q62" s="93">
        <f>O62+P62</f>
        <v>0</v>
      </c>
      <c r="R62" s="81">
        <f>IFERROR(Q62/N62,"-")</f>
        <v>0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157</v>
      </c>
      <c r="C63" s="189" t="s">
        <v>58</v>
      </c>
      <c r="D63" s="189"/>
      <c r="E63" s="189" t="s">
        <v>104</v>
      </c>
      <c r="F63" s="189" t="s">
        <v>155</v>
      </c>
      <c r="G63" s="189" t="s">
        <v>66</v>
      </c>
      <c r="H63" s="89"/>
      <c r="I63" s="89"/>
      <c r="J63" s="89"/>
      <c r="K63" s="181"/>
      <c r="L63" s="80">
        <v>0</v>
      </c>
      <c r="M63" s="80">
        <v>0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158</v>
      </c>
      <c r="C64" s="189" t="s">
        <v>58</v>
      </c>
      <c r="D64" s="189"/>
      <c r="E64" s="189" t="s">
        <v>104</v>
      </c>
      <c r="F64" s="189" t="s">
        <v>155</v>
      </c>
      <c r="G64" s="189" t="s">
        <v>109</v>
      </c>
      <c r="H64" s="89"/>
      <c r="I64" s="89"/>
      <c r="J64" s="89"/>
      <c r="K64" s="181"/>
      <c r="L64" s="80">
        <v>0</v>
      </c>
      <c r="M64" s="80">
        <v>0</v>
      </c>
      <c r="N64" s="80">
        <v>2</v>
      </c>
      <c r="O64" s="91">
        <v>0</v>
      </c>
      <c r="P64" s="92">
        <v>0</v>
      </c>
      <c r="Q64" s="93">
        <f>O64+P64</f>
        <v>0</v>
      </c>
      <c r="R64" s="81">
        <f>IFERROR(Q64/N64,"-")</f>
        <v>0</v>
      </c>
      <c r="S64" s="80">
        <v>0</v>
      </c>
      <c r="T64" s="80">
        <v>0</v>
      </c>
      <c r="U64" s="81" t="str">
        <f>IFERROR(T64/(Q64),"-")</f>
        <v>-</v>
      </c>
      <c r="V64" s="82"/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159</v>
      </c>
      <c r="C65" s="189" t="s">
        <v>58</v>
      </c>
      <c r="D65" s="189"/>
      <c r="E65" s="189" t="s">
        <v>104</v>
      </c>
      <c r="F65" s="189" t="s">
        <v>155</v>
      </c>
      <c r="G65" s="189" t="s">
        <v>66</v>
      </c>
      <c r="H65" s="89"/>
      <c r="I65" s="89"/>
      <c r="J65" s="89"/>
      <c r="K65" s="181"/>
      <c r="L65" s="80">
        <v>0</v>
      </c>
      <c r="M65" s="80">
        <v>0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160</v>
      </c>
      <c r="C66" s="189" t="s">
        <v>58</v>
      </c>
      <c r="D66" s="189"/>
      <c r="E66" s="189" t="s">
        <v>161</v>
      </c>
      <c r="F66" s="189" t="s">
        <v>162</v>
      </c>
      <c r="G66" s="189" t="s">
        <v>61</v>
      </c>
      <c r="H66" s="89" t="s">
        <v>163</v>
      </c>
      <c r="I66" s="89" t="s">
        <v>164</v>
      </c>
      <c r="J66" s="89" t="s">
        <v>165</v>
      </c>
      <c r="K66" s="181">
        <v>230000</v>
      </c>
      <c r="L66" s="80">
        <v>2</v>
      </c>
      <c r="M66" s="80">
        <v>0</v>
      </c>
      <c r="N66" s="80">
        <v>17</v>
      </c>
      <c r="O66" s="91">
        <v>1</v>
      </c>
      <c r="P66" s="92">
        <v>0</v>
      </c>
      <c r="Q66" s="93">
        <f>O66+P66</f>
        <v>1</v>
      </c>
      <c r="R66" s="81">
        <f>IFERROR(Q66/N66,"-")</f>
        <v>0.058823529411765</v>
      </c>
      <c r="S66" s="80">
        <v>0</v>
      </c>
      <c r="T66" s="80">
        <v>0</v>
      </c>
      <c r="U66" s="81">
        <f>IFERROR(T66/(Q66),"-")</f>
        <v>0</v>
      </c>
      <c r="V66" s="82">
        <f>IFERROR(K66/SUM(Q66:Q70),"-")</f>
        <v>25555.555555556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SUM(Y66:Y70)-SUM(K66:K70)</f>
        <v>-230000</v>
      </c>
      <c r="AC66" s="85">
        <f>SUM(Y66:Y70)/SUM(K66:K70)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1</v>
      </c>
      <c r="BY66" s="127">
        <f>IF(Q66=0,"",IF(BX66=0,"",(BX66/Q66)))</f>
        <v>1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166</v>
      </c>
      <c r="C67" s="189" t="s">
        <v>58</v>
      </c>
      <c r="D67" s="189"/>
      <c r="E67" s="189" t="s">
        <v>167</v>
      </c>
      <c r="F67" s="189" t="s">
        <v>168</v>
      </c>
      <c r="G67" s="189" t="s">
        <v>61</v>
      </c>
      <c r="H67" s="89"/>
      <c r="I67" s="89" t="s">
        <v>164</v>
      </c>
      <c r="J67" s="89"/>
      <c r="K67" s="181"/>
      <c r="L67" s="80">
        <v>6</v>
      </c>
      <c r="M67" s="80">
        <v>0</v>
      </c>
      <c r="N67" s="80">
        <v>28</v>
      </c>
      <c r="O67" s="91">
        <v>4</v>
      </c>
      <c r="P67" s="92">
        <v>0</v>
      </c>
      <c r="Q67" s="93">
        <f>O67+P67</f>
        <v>4</v>
      </c>
      <c r="R67" s="81">
        <f>IFERROR(Q67/N67,"-")</f>
        <v>0.14285714285714</v>
      </c>
      <c r="S67" s="80">
        <v>2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0.25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0.25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2</v>
      </c>
      <c r="BY67" s="127">
        <f>IF(Q67=0,"",IF(BX67=0,"",(BX67/Q67)))</f>
        <v>0.5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169</v>
      </c>
      <c r="C68" s="189" t="s">
        <v>58</v>
      </c>
      <c r="D68" s="189"/>
      <c r="E68" s="189" t="s">
        <v>170</v>
      </c>
      <c r="F68" s="189" t="s">
        <v>171</v>
      </c>
      <c r="G68" s="189" t="s">
        <v>73</v>
      </c>
      <c r="H68" s="89"/>
      <c r="I68" s="89" t="s">
        <v>164</v>
      </c>
      <c r="J68" s="89"/>
      <c r="K68" s="181"/>
      <c r="L68" s="80">
        <v>0</v>
      </c>
      <c r="M68" s="80">
        <v>0</v>
      </c>
      <c r="N68" s="80">
        <v>0</v>
      </c>
      <c r="O68" s="91">
        <v>2</v>
      </c>
      <c r="P68" s="92">
        <v>0</v>
      </c>
      <c r="Q68" s="93">
        <f>O68+P68</f>
        <v>2</v>
      </c>
      <c r="R68" s="81" t="str">
        <f>IFERROR(Q68/N68,"-")</f>
        <v>-</v>
      </c>
      <c r="S68" s="80">
        <v>1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0.5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>
        <v>1</v>
      </c>
      <c r="BY68" s="127">
        <f>IF(Q68=0,"",IF(BX68=0,"",(BX68/Q68)))</f>
        <v>0.5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172</v>
      </c>
      <c r="C69" s="189" t="s">
        <v>58</v>
      </c>
      <c r="D69" s="189"/>
      <c r="E69" s="189" t="s">
        <v>173</v>
      </c>
      <c r="F69" s="189" t="s">
        <v>174</v>
      </c>
      <c r="G69" s="189" t="s">
        <v>61</v>
      </c>
      <c r="H69" s="89"/>
      <c r="I69" s="89" t="s">
        <v>164</v>
      </c>
      <c r="J69" s="89"/>
      <c r="K69" s="181"/>
      <c r="L69" s="80">
        <v>0</v>
      </c>
      <c r="M69" s="80">
        <v>0</v>
      </c>
      <c r="N69" s="80">
        <v>27</v>
      </c>
      <c r="O69" s="91">
        <v>0</v>
      </c>
      <c r="P69" s="92">
        <v>0</v>
      </c>
      <c r="Q69" s="93">
        <f>O69+P69</f>
        <v>0</v>
      </c>
      <c r="R69" s="81">
        <f>IFERROR(Q69/N69,"-")</f>
        <v>0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175</v>
      </c>
      <c r="C70" s="189" t="s">
        <v>58</v>
      </c>
      <c r="D70" s="189"/>
      <c r="E70" s="189" t="s">
        <v>102</v>
      </c>
      <c r="F70" s="189" t="s">
        <v>102</v>
      </c>
      <c r="G70" s="189" t="s">
        <v>66</v>
      </c>
      <c r="H70" s="89"/>
      <c r="I70" s="89"/>
      <c r="J70" s="89"/>
      <c r="K70" s="181"/>
      <c r="L70" s="80">
        <v>49</v>
      </c>
      <c r="M70" s="80">
        <v>22</v>
      </c>
      <c r="N70" s="80">
        <v>3</v>
      </c>
      <c r="O70" s="91">
        <v>2</v>
      </c>
      <c r="P70" s="92">
        <v>0</v>
      </c>
      <c r="Q70" s="93">
        <f>O70+P70</f>
        <v>2</v>
      </c>
      <c r="R70" s="81">
        <f>IFERROR(Q70/N70,"-")</f>
        <v>0.66666666666667</v>
      </c>
      <c r="S70" s="80">
        <v>2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1</v>
      </c>
      <c r="BG70" s="113">
        <f>IF(Q70=0,"",IF(BF70=0,"",(BF70/Q70)))</f>
        <v>0.5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>
        <v>1</v>
      </c>
      <c r="BP70" s="120">
        <f>IF(Q70=0,"",IF(BO70=0,"",(BO70/Q70)))</f>
        <v>0.5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0.021739130434783</v>
      </c>
      <c r="B71" s="189" t="s">
        <v>176</v>
      </c>
      <c r="C71" s="189" t="s">
        <v>58</v>
      </c>
      <c r="D71" s="189"/>
      <c r="E71" s="189" t="s">
        <v>177</v>
      </c>
      <c r="F71" s="189" t="s">
        <v>178</v>
      </c>
      <c r="G71" s="189" t="s">
        <v>73</v>
      </c>
      <c r="H71" s="89" t="s">
        <v>179</v>
      </c>
      <c r="I71" s="89" t="s">
        <v>164</v>
      </c>
      <c r="J71" s="89" t="s">
        <v>165</v>
      </c>
      <c r="K71" s="181">
        <v>230000</v>
      </c>
      <c r="L71" s="80">
        <v>0</v>
      </c>
      <c r="M71" s="80">
        <v>0</v>
      </c>
      <c r="N71" s="80">
        <v>0</v>
      </c>
      <c r="O71" s="91">
        <v>5</v>
      </c>
      <c r="P71" s="92">
        <v>0</v>
      </c>
      <c r="Q71" s="93">
        <f>O71+P71</f>
        <v>5</v>
      </c>
      <c r="R71" s="81" t="str">
        <f>IFERROR(Q71/N71,"-")</f>
        <v>-</v>
      </c>
      <c r="S71" s="80">
        <v>1</v>
      </c>
      <c r="T71" s="80">
        <v>3</v>
      </c>
      <c r="U71" s="81">
        <f>IFERROR(T71/(Q71),"-")</f>
        <v>0.6</v>
      </c>
      <c r="V71" s="82">
        <f>IFERROR(K71/SUM(Q71:Q75),"-")</f>
        <v>20909.090909091</v>
      </c>
      <c r="W71" s="83">
        <v>2</v>
      </c>
      <c r="X71" s="81">
        <f>IF(Q71=0,"-",W71/Q71)</f>
        <v>0.4</v>
      </c>
      <c r="Y71" s="186">
        <v>5000</v>
      </c>
      <c r="Z71" s="187">
        <f>IFERROR(Y71/Q71,"-")</f>
        <v>1000</v>
      </c>
      <c r="AA71" s="187">
        <f>IFERROR(Y71/W71,"-")</f>
        <v>2500</v>
      </c>
      <c r="AB71" s="181">
        <f>SUM(Y71:Y75)-SUM(K71:K75)</f>
        <v>-225000</v>
      </c>
      <c r="AC71" s="85">
        <f>SUM(Y71:Y75)/SUM(K71:K75)</f>
        <v>0.021739130434783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4</v>
      </c>
      <c r="BP71" s="120">
        <f>IF(Q71=0,"",IF(BO71=0,"",(BO71/Q71)))</f>
        <v>0.8</v>
      </c>
      <c r="BQ71" s="121">
        <v>2</v>
      </c>
      <c r="BR71" s="122">
        <f>IFERROR(BQ71/BO71,"-")</f>
        <v>0.5</v>
      </c>
      <c r="BS71" s="123">
        <v>8000</v>
      </c>
      <c r="BT71" s="124">
        <f>IFERROR(BS71/BO71,"-")</f>
        <v>2000</v>
      </c>
      <c r="BU71" s="125">
        <v>2</v>
      </c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>
        <v>1</v>
      </c>
      <c r="CH71" s="134">
        <f>IF(Q71=0,"",IF(CG71=0,"",(CG71/Q71)))</f>
        <v>0.2</v>
      </c>
      <c r="CI71" s="135"/>
      <c r="CJ71" s="136">
        <f>IFERROR(CI71/CG71,"-")</f>
        <v>0</v>
      </c>
      <c r="CK71" s="137"/>
      <c r="CL71" s="138">
        <f>IFERROR(CK71/CG71,"-")</f>
        <v>0</v>
      </c>
      <c r="CM71" s="139"/>
      <c r="CN71" s="139"/>
      <c r="CO71" s="139"/>
      <c r="CP71" s="140">
        <v>2</v>
      </c>
      <c r="CQ71" s="141">
        <v>5000</v>
      </c>
      <c r="CR71" s="141">
        <v>5000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180</v>
      </c>
      <c r="C72" s="189" t="s">
        <v>58</v>
      </c>
      <c r="D72" s="189"/>
      <c r="E72" s="189" t="s">
        <v>181</v>
      </c>
      <c r="F72" s="189" t="s">
        <v>182</v>
      </c>
      <c r="G72" s="189" t="s">
        <v>61</v>
      </c>
      <c r="H72" s="89"/>
      <c r="I72" s="89" t="s">
        <v>164</v>
      </c>
      <c r="J72" s="89"/>
      <c r="K72" s="181"/>
      <c r="L72" s="80">
        <v>0</v>
      </c>
      <c r="M72" s="80">
        <v>0</v>
      </c>
      <c r="N72" s="80">
        <v>6</v>
      </c>
      <c r="O72" s="91">
        <v>0</v>
      </c>
      <c r="P72" s="92">
        <v>0</v>
      </c>
      <c r="Q72" s="93">
        <f>O72+P72</f>
        <v>0</v>
      </c>
      <c r="R72" s="81">
        <f>IFERROR(Q72/N72,"-")</f>
        <v>0</v>
      </c>
      <c r="S72" s="80">
        <v>0</v>
      </c>
      <c r="T72" s="80">
        <v>0</v>
      </c>
      <c r="U72" s="81" t="str">
        <f>IFERROR(T72/(Q72),"-")</f>
        <v>-</v>
      </c>
      <c r="V72" s="82"/>
      <c r="W72" s="83">
        <v>0</v>
      </c>
      <c r="X72" s="81" t="str">
        <f>IF(Q72=0,"-",W72/Q72)</f>
        <v>-</v>
      </c>
      <c r="Y72" s="186">
        <v>0</v>
      </c>
      <c r="Z72" s="187" t="str">
        <f>IFERROR(Y72/Q72,"-")</f>
        <v>-</v>
      </c>
      <c r="AA72" s="187" t="str">
        <f>IFERROR(Y72/W72,"-")</f>
        <v>-</v>
      </c>
      <c r="AB72" s="181"/>
      <c r="AC72" s="85"/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183</v>
      </c>
      <c r="C73" s="189" t="s">
        <v>58</v>
      </c>
      <c r="D73" s="189"/>
      <c r="E73" s="189" t="s">
        <v>184</v>
      </c>
      <c r="F73" s="189" t="s">
        <v>185</v>
      </c>
      <c r="G73" s="189" t="s">
        <v>73</v>
      </c>
      <c r="H73" s="89"/>
      <c r="I73" s="89" t="s">
        <v>164</v>
      </c>
      <c r="J73" s="89"/>
      <c r="K73" s="181"/>
      <c r="L73" s="80">
        <v>0</v>
      </c>
      <c r="M73" s="80">
        <v>0</v>
      </c>
      <c r="N73" s="80">
        <v>0</v>
      </c>
      <c r="O73" s="91">
        <v>2</v>
      </c>
      <c r="P73" s="92">
        <v>0</v>
      </c>
      <c r="Q73" s="93">
        <f>O73+P73</f>
        <v>2</v>
      </c>
      <c r="R73" s="81" t="str">
        <f>IFERROR(Q73/N73,"-")</f>
        <v>-</v>
      </c>
      <c r="S73" s="80">
        <v>1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>
        <v>1</v>
      </c>
      <c r="AO73" s="101">
        <f>IF(Q73=0,"",IF(AN73=0,"",(AN73/Q73)))</f>
        <v>0.5</v>
      </c>
      <c r="AP73" s="100"/>
      <c r="AQ73" s="102">
        <f>IFERROR(AP73/AN73,"-")</f>
        <v>0</v>
      </c>
      <c r="AR73" s="103"/>
      <c r="AS73" s="104">
        <f>IFERROR(AR73/AN73,"-")</f>
        <v>0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1</v>
      </c>
      <c r="BP73" s="120">
        <f>IF(Q73=0,"",IF(BO73=0,"",(BO73/Q73)))</f>
        <v>0.5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186</v>
      </c>
      <c r="C74" s="189" t="s">
        <v>58</v>
      </c>
      <c r="D74" s="189"/>
      <c r="E74" s="189" t="s">
        <v>187</v>
      </c>
      <c r="F74" s="189" t="s">
        <v>188</v>
      </c>
      <c r="G74" s="189" t="s">
        <v>73</v>
      </c>
      <c r="H74" s="89"/>
      <c r="I74" s="89" t="s">
        <v>164</v>
      </c>
      <c r="J74" s="89"/>
      <c r="K74" s="181"/>
      <c r="L74" s="80">
        <v>0</v>
      </c>
      <c r="M74" s="80">
        <v>0</v>
      </c>
      <c r="N74" s="80">
        <v>0</v>
      </c>
      <c r="O74" s="91">
        <v>3</v>
      </c>
      <c r="P74" s="92">
        <v>0</v>
      </c>
      <c r="Q74" s="93">
        <f>O74+P74</f>
        <v>3</v>
      </c>
      <c r="R74" s="81" t="str">
        <f>IFERROR(Q74/N74,"-")</f>
        <v>-</v>
      </c>
      <c r="S74" s="80">
        <v>3</v>
      </c>
      <c r="T74" s="80">
        <v>0</v>
      </c>
      <c r="U74" s="81">
        <f>IFERROR(T74/(Q74),"-")</f>
        <v>0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1</v>
      </c>
      <c r="BP74" s="120">
        <f>IF(Q74=0,"",IF(BO74=0,"",(BO74/Q74)))</f>
        <v>0.33333333333333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>
        <v>1</v>
      </c>
      <c r="BY74" s="127">
        <f>IF(Q74=0,"",IF(BX74=0,"",(BX74/Q74)))</f>
        <v>0.33333333333333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>
        <v>1</v>
      </c>
      <c r="CH74" s="134">
        <f>IF(Q74=0,"",IF(CG74=0,"",(CG74/Q74)))</f>
        <v>0.33333333333333</v>
      </c>
      <c r="CI74" s="135"/>
      <c r="CJ74" s="136">
        <f>IFERROR(CI74/CG74,"-")</f>
        <v>0</v>
      </c>
      <c r="CK74" s="137"/>
      <c r="CL74" s="138">
        <f>IFERROR(CK74/CG74,"-")</f>
        <v>0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189</v>
      </c>
      <c r="C75" s="189" t="s">
        <v>58</v>
      </c>
      <c r="D75" s="189"/>
      <c r="E75" s="189" t="s">
        <v>102</v>
      </c>
      <c r="F75" s="189" t="s">
        <v>102</v>
      </c>
      <c r="G75" s="189" t="s">
        <v>66</v>
      </c>
      <c r="H75" s="89"/>
      <c r="I75" s="89"/>
      <c r="J75" s="89"/>
      <c r="K75" s="181"/>
      <c r="L75" s="80">
        <v>65</v>
      </c>
      <c r="M75" s="80">
        <v>24</v>
      </c>
      <c r="N75" s="80">
        <v>42</v>
      </c>
      <c r="O75" s="91">
        <v>1</v>
      </c>
      <c r="P75" s="92">
        <v>0</v>
      </c>
      <c r="Q75" s="93">
        <f>O75+P75</f>
        <v>1</v>
      </c>
      <c r="R75" s="81">
        <f>IFERROR(Q75/N75,"-")</f>
        <v>0.023809523809524</v>
      </c>
      <c r="S75" s="80">
        <v>0</v>
      </c>
      <c r="T75" s="80">
        <v>0</v>
      </c>
      <c r="U75" s="81">
        <f>IFERROR(T75/(Q75),"-")</f>
        <v>0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1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</v>
      </c>
      <c r="B76" s="189" t="s">
        <v>190</v>
      </c>
      <c r="C76" s="189" t="s">
        <v>58</v>
      </c>
      <c r="D76" s="189"/>
      <c r="E76" s="189" t="s">
        <v>191</v>
      </c>
      <c r="F76" s="189" t="s">
        <v>192</v>
      </c>
      <c r="G76" s="189" t="s">
        <v>73</v>
      </c>
      <c r="H76" s="89" t="s">
        <v>193</v>
      </c>
      <c r="I76" s="89" t="s">
        <v>164</v>
      </c>
      <c r="J76" s="89" t="s">
        <v>165</v>
      </c>
      <c r="K76" s="181">
        <v>180000</v>
      </c>
      <c r="L76" s="80">
        <v>0</v>
      </c>
      <c r="M76" s="80">
        <v>0</v>
      </c>
      <c r="N76" s="80">
        <v>0</v>
      </c>
      <c r="O76" s="91">
        <v>2</v>
      </c>
      <c r="P76" s="92">
        <v>0</v>
      </c>
      <c r="Q76" s="93">
        <f>O76+P76</f>
        <v>2</v>
      </c>
      <c r="R76" s="81" t="str">
        <f>IFERROR(Q76/N76,"-")</f>
        <v>-</v>
      </c>
      <c r="S76" s="80">
        <v>2</v>
      </c>
      <c r="T76" s="80">
        <v>0</v>
      </c>
      <c r="U76" s="81">
        <f>IFERROR(T76/(Q76),"-")</f>
        <v>0</v>
      </c>
      <c r="V76" s="82">
        <f>IFERROR(K76/SUM(Q76:Q80),"-")</f>
        <v>45000</v>
      </c>
      <c r="W76" s="83">
        <v>1</v>
      </c>
      <c r="X76" s="81">
        <f>IF(Q76=0,"-",W76/Q76)</f>
        <v>0.5</v>
      </c>
      <c r="Y76" s="186">
        <v>0</v>
      </c>
      <c r="Z76" s="187">
        <f>IFERROR(Y76/Q76,"-")</f>
        <v>0</v>
      </c>
      <c r="AA76" s="187">
        <f>IFERROR(Y76/W76,"-")</f>
        <v>0</v>
      </c>
      <c r="AB76" s="181">
        <f>SUM(Y76:Y80)-SUM(K76:K80)</f>
        <v>-180000</v>
      </c>
      <c r="AC76" s="85">
        <f>SUM(Y76:Y80)/SUM(K76:K80)</f>
        <v>0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0.5</v>
      </c>
      <c r="BQ76" s="121">
        <v>1</v>
      </c>
      <c r="BR76" s="122">
        <f>IFERROR(BQ76/BO76,"-")</f>
        <v>1</v>
      </c>
      <c r="BS76" s="123">
        <v>3000</v>
      </c>
      <c r="BT76" s="124">
        <f>IFERROR(BS76/BO76,"-")</f>
        <v>3000</v>
      </c>
      <c r="BU76" s="125">
        <v>1</v>
      </c>
      <c r="BV76" s="125"/>
      <c r="BW76" s="125"/>
      <c r="BX76" s="126">
        <v>1</v>
      </c>
      <c r="BY76" s="127">
        <f>IF(Q76=0,"",IF(BX76=0,"",(BX76/Q76)))</f>
        <v>0.5</v>
      </c>
      <c r="BZ76" s="128"/>
      <c r="CA76" s="129">
        <f>IFERROR(BZ76/BX76,"-")</f>
        <v>0</v>
      </c>
      <c r="CB76" s="130"/>
      <c r="CC76" s="131">
        <f>IFERROR(CB76/BX76,"-")</f>
        <v>0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0</v>
      </c>
      <c r="CR76" s="141">
        <v>3000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194</v>
      </c>
      <c r="C77" s="189" t="s">
        <v>58</v>
      </c>
      <c r="D77" s="189"/>
      <c r="E77" s="189" t="s">
        <v>195</v>
      </c>
      <c r="F77" s="189" t="s">
        <v>196</v>
      </c>
      <c r="G77" s="189" t="s">
        <v>73</v>
      </c>
      <c r="H77" s="89"/>
      <c r="I77" s="89" t="s">
        <v>164</v>
      </c>
      <c r="J77" s="89"/>
      <c r="K77" s="181"/>
      <c r="L77" s="80">
        <v>0</v>
      </c>
      <c r="M77" s="80">
        <v>0</v>
      </c>
      <c r="N77" s="80">
        <v>0</v>
      </c>
      <c r="O77" s="91">
        <v>0</v>
      </c>
      <c r="P77" s="92">
        <v>0</v>
      </c>
      <c r="Q77" s="93">
        <f>O77+P77</f>
        <v>0</v>
      </c>
      <c r="R77" s="81" t="str">
        <f>IFERROR(Q77/N77,"-")</f>
        <v>-</v>
      </c>
      <c r="S77" s="80">
        <v>0</v>
      </c>
      <c r="T77" s="80">
        <v>0</v>
      </c>
      <c r="U77" s="81" t="str">
        <f>IFERROR(T77/(Q77),"-")</f>
        <v>-</v>
      </c>
      <c r="V77" s="82"/>
      <c r="W77" s="83">
        <v>0</v>
      </c>
      <c r="X77" s="81" t="str">
        <f>IF(Q77=0,"-",W77/Q77)</f>
        <v>-</v>
      </c>
      <c r="Y77" s="186">
        <v>0</v>
      </c>
      <c r="Z77" s="187" t="str">
        <f>IFERROR(Y77/Q77,"-")</f>
        <v>-</v>
      </c>
      <c r="AA77" s="187" t="str">
        <f>IFERROR(Y77/W77,"-")</f>
        <v>-</v>
      </c>
      <c r="AB77" s="181"/>
      <c r="AC77" s="85"/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197</v>
      </c>
      <c r="C78" s="189" t="s">
        <v>58</v>
      </c>
      <c r="D78" s="189"/>
      <c r="E78" s="189" t="s">
        <v>198</v>
      </c>
      <c r="F78" s="189" t="s">
        <v>199</v>
      </c>
      <c r="G78" s="189" t="s">
        <v>73</v>
      </c>
      <c r="H78" s="89"/>
      <c r="I78" s="89" t="s">
        <v>164</v>
      </c>
      <c r="J78" s="89"/>
      <c r="K78" s="181"/>
      <c r="L78" s="80">
        <v>0</v>
      </c>
      <c r="M78" s="80">
        <v>0</v>
      </c>
      <c r="N78" s="80">
        <v>0</v>
      </c>
      <c r="O78" s="91">
        <v>1</v>
      </c>
      <c r="P78" s="92">
        <v>0</v>
      </c>
      <c r="Q78" s="93">
        <f>O78+P78</f>
        <v>1</v>
      </c>
      <c r="R78" s="81" t="str">
        <f>IFERROR(Q78/N78,"-")</f>
        <v>-</v>
      </c>
      <c r="S78" s="80">
        <v>1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>
        <v>1</v>
      </c>
      <c r="BG78" s="113">
        <f>IF(Q78=0,"",IF(BF78=0,"",(BF78/Q78)))</f>
        <v>1</v>
      </c>
      <c r="BH78" s="112"/>
      <c r="BI78" s="114">
        <f>IFERROR(BH78/BF78,"-")</f>
        <v>0</v>
      </c>
      <c r="BJ78" s="115"/>
      <c r="BK78" s="116">
        <f>IFERROR(BJ78/BF78,"-")</f>
        <v>0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200</v>
      </c>
      <c r="C79" s="189" t="s">
        <v>58</v>
      </c>
      <c r="D79" s="189"/>
      <c r="E79" s="189" t="s">
        <v>201</v>
      </c>
      <c r="F79" s="189" t="s">
        <v>202</v>
      </c>
      <c r="G79" s="189" t="s">
        <v>73</v>
      </c>
      <c r="H79" s="89"/>
      <c r="I79" s="89" t="s">
        <v>164</v>
      </c>
      <c r="J79" s="89"/>
      <c r="K79" s="181"/>
      <c r="L79" s="80">
        <v>0</v>
      </c>
      <c r="M79" s="80">
        <v>0</v>
      </c>
      <c r="N79" s="80">
        <v>0</v>
      </c>
      <c r="O79" s="91">
        <v>1</v>
      </c>
      <c r="P79" s="92">
        <v>0</v>
      </c>
      <c r="Q79" s="93">
        <f>O79+P79</f>
        <v>1</v>
      </c>
      <c r="R79" s="81" t="str">
        <f>IFERROR(Q79/N79,"-")</f>
        <v>-</v>
      </c>
      <c r="S79" s="80">
        <v>1</v>
      </c>
      <c r="T79" s="80">
        <v>0</v>
      </c>
      <c r="U79" s="81">
        <f>IFERROR(T79/(Q79),"-")</f>
        <v>0</v>
      </c>
      <c r="V79" s="82"/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/>
      <c r="AC79" s="85"/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>
        <f>IF(Q79=0,"",IF(BO79=0,"",(BO79/Q79)))</f>
        <v>0</v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>
        <v>1</v>
      </c>
      <c r="CH79" s="134">
        <f>IF(Q79=0,"",IF(CG79=0,"",(CG79/Q79)))</f>
        <v>1</v>
      </c>
      <c r="CI79" s="135"/>
      <c r="CJ79" s="136">
        <f>IFERROR(CI79/CG79,"-")</f>
        <v>0</v>
      </c>
      <c r="CK79" s="137"/>
      <c r="CL79" s="138">
        <f>IFERROR(CK79/CG79,"-")</f>
        <v>0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203</v>
      </c>
      <c r="C80" s="189" t="s">
        <v>58</v>
      </c>
      <c r="D80" s="189"/>
      <c r="E80" s="189" t="s">
        <v>102</v>
      </c>
      <c r="F80" s="189" t="s">
        <v>102</v>
      </c>
      <c r="G80" s="189" t="s">
        <v>66</v>
      </c>
      <c r="H80" s="89"/>
      <c r="I80" s="89"/>
      <c r="J80" s="89"/>
      <c r="K80" s="181"/>
      <c r="L80" s="80">
        <v>10</v>
      </c>
      <c r="M80" s="80">
        <v>8</v>
      </c>
      <c r="N80" s="80">
        <v>3</v>
      </c>
      <c r="O80" s="91">
        <v>0</v>
      </c>
      <c r="P80" s="92">
        <v>0</v>
      </c>
      <c r="Q80" s="93">
        <f>O80+P80</f>
        <v>0</v>
      </c>
      <c r="R80" s="81">
        <f>IFERROR(Q80/N80,"-")</f>
        <v>0</v>
      </c>
      <c r="S80" s="80">
        <v>0</v>
      </c>
      <c r="T80" s="80">
        <v>0</v>
      </c>
      <c r="U80" s="81" t="str">
        <f>IFERROR(T80/(Q80),"-")</f>
        <v>-</v>
      </c>
      <c r="V80" s="82"/>
      <c r="W80" s="83">
        <v>0</v>
      </c>
      <c r="X80" s="81" t="str">
        <f>IF(Q80=0,"-",W80/Q80)</f>
        <v>-</v>
      </c>
      <c r="Y80" s="186">
        <v>0</v>
      </c>
      <c r="Z80" s="187" t="str">
        <f>IFERROR(Y80/Q80,"-")</f>
        <v>-</v>
      </c>
      <c r="AA80" s="187" t="str">
        <f>IFERROR(Y80/W80,"-")</f>
        <v>-</v>
      </c>
      <c r="AB80" s="181"/>
      <c r="AC80" s="85"/>
      <c r="AD80" s="78"/>
      <c r="AE80" s="94"/>
      <c r="AF80" s="95" t="str">
        <f>IF(Q80=0,"",IF(AE80=0,"",(AE80/Q80)))</f>
        <v/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 t="str">
        <f>IF(Q80=0,"",IF(AN80=0,"",(AN80/Q80)))</f>
        <v/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 t="str">
        <f>IF(Q80=0,"",IF(AW80=0,"",(AW80/Q80)))</f>
        <v/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 t="str">
        <f>IF(Q80=0,"",IF(BF80=0,"",(BF80/Q80)))</f>
        <v/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 t="str">
        <f>IF(Q80=0,"",IF(BO80=0,"",(BO80/Q80)))</f>
        <v/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 t="str">
        <f>IF(Q80=0,"",IF(BX80=0,"",(BX80/Q80)))</f>
        <v/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 t="str">
        <f>IF(Q80=0,"",IF(CG80=0,"",(CG80/Q80)))</f>
        <v/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>
        <f>AC81</f>
        <v>0</v>
      </c>
      <c r="B81" s="189" t="s">
        <v>204</v>
      </c>
      <c r="C81" s="189" t="s">
        <v>58</v>
      </c>
      <c r="D81" s="189"/>
      <c r="E81" s="189" t="s">
        <v>205</v>
      </c>
      <c r="F81" s="189" t="s">
        <v>206</v>
      </c>
      <c r="G81" s="189" t="s">
        <v>73</v>
      </c>
      <c r="H81" s="89" t="s">
        <v>207</v>
      </c>
      <c r="I81" s="89" t="s">
        <v>164</v>
      </c>
      <c r="J81" s="89" t="s">
        <v>208</v>
      </c>
      <c r="K81" s="181">
        <v>260000</v>
      </c>
      <c r="L81" s="80">
        <v>0</v>
      </c>
      <c r="M81" s="80">
        <v>0</v>
      </c>
      <c r="N81" s="80">
        <v>0</v>
      </c>
      <c r="O81" s="91">
        <v>3</v>
      </c>
      <c r="P81" s="92">
        <v>0</v>
      </c>
      <c r="Q81" s="93">
        <f>O81+P81</f>
        <v>3</v>
      </c>
      <c r="R81" s="81" t="str">
        <f>IFERROR(Q81/N81,"-")</f>
        <v>-</v>
      </c>
      <c r="S81" s="80">
        <v>1</v>
      </c>
      <c r="T81" s="80">
        <v>0</v>
      </c>
      <c r="U81" s="81">
        <f>IFERROR(T81/(Q81),"-")</f>
        <v>0</v>
      </c>
      <c r="V81" s="82">
        <f>IFERROR(K81/SUM(Q81:Q84),"-")</f>
        <v>65000</v>
      </c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>
        <f>SUM(Y81:Y84)-SUM(K81:K84)</f>
        <v>-260000</v>
      </c>
      <c r="AC81" s="85">
        <f>SUM(Y81:Y84)/SUM(K81:K84)</f>
        <v>0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>
        <f>IF(Q81=0,"",IF(BF81=0,"",(BF81/Q81)))</f>
        <v>0</v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>
        <v>1</v>
      </c>
      <c r="BP81" s="120">
        <f>IF(Q81=0,"",IF(BO81=0,"",(BO81/Q81)))</f>
        <v>0.33333333333333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>
        <v>2</v>
      </c>
      <c r="CH81" s="134">
        <f>IF(Q81=0,"",IF(CG81=0,"",(CG81/Q81)))</f>
        <v>0.66666666666667</v>
      </c>
      <c r="CI81" s="135"/>
      <c r="CJ81" s="136">
        <f>IFERROR(CI81/CG81,"-")</f>
        <v>0</v>
      </c>
      <c r="CK81" s="137"/>
      <c r="CL81" s="138">
        <f>IFERROR(CK81/CG81,"-")</f>
        <v>0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209</v>
      </c>
      <c r="C82" s="189" t="s">
        <v>58</v>
      </c>
      <c r="D82" s="189"/>
      <c r="E82" s="189" t="s">
        <v>210</v>
      </c>
      <c r="F82" s="189" t="s">
        <v>211</v>
      </c>
      <c r="G82" s="189" t="s">
        <v>73</v>
      </c>
      <c r="H82" s="89"/>
      <c r="I82" s="89" t="s">
        <v>164</v>
      </c>
      <c r="J82" s="89" t="s">
        <v>212</v>
      </c>
      <c r="K82" s="181"/>
      <c r="L82" s="80">
        <v>0</v>
      </c>
      <c r="M82" s="80">
        <v>0</v>
      </c>
      <c r="N82" s="80">
        <v>0</v>
      </c>
      <c r="O82" s="91">
        <v>1</v>
      </c>
      <c r="P82" s="92">
        <v>0</v>
      </c>
      <c r="Q82" s="93">
        <f>O82+P82</f>
        <v>1</v>
      </c>
      <c r="R82" s="81" t="str">
        <f>IFERROR(Q82/N82,"-")</f>
        <v>-</v>
      </c>
      <c r="S82" s="80">
        <v>1</v>
      </c>
      <c r="T82" s="80">
        <v>0</v>
      </c>
      <c r="U82" s="81">
        <f>IFERROR(T82/(Q82),"-")</f>
        <v>0</v>
      </c>
      <c r="V82" s="82"/>
      <c r="W82" s="83">
        <v>0</v>
      </c>
      <c r="X82" s="81">
        <f>IF(Q82=0,"-",W82/Q82)</f>
        <v>0</v>
      </c>
      <c r="Y82" s="186">
        <v>0</v>
      </c>
      <c r="Z82" s="187">
        <f>IFERROR(Y82/Q82,"-")</f>
        <v>0</v>
      </c>
      <c r="AA82" s="187" t="str">
        <f>IFERROR(Y82/W82,"-")</f>
        <v>-</v>
      </c>
      <c r="AB82" s="181"/>
      <c r="AC82" s="85"/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>
        <v>1</v>
      </c>
      <c r="BP82" s="120">
        <f>IF(Q82=0,"",IF(BO82=0,"",(BO82/Q82)))</f>
        <v>1</v>
      </c>
      <c r="BQ82" s="121"/>
      <c r="BR82" s="122">
        <f>IFERROR(BQ82/BO82,"-")</f>
        <v>0</v>
      </c>
      <c r="BS82" s="123"/>
      <c r="BT82" s="124">
        <f>IFERROR(BS82/BO82,"-")</f>
        <v>0</v>
      </c>
      <c r="BU82" s="125"/>
      <c r="BV82" s="125"/>
      <c r="BW82" s="125"/>
      <c r="BX82" s="126"/>
      <c r="BY82" s="127">
        <f>IF(Q82=0,"",IF(BX82=0,"",(BX82/Q82)))</f>
        <v>0</v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/>
      <c r="CH82" s="134">
        <f>IF(Q82=0,"",IF(CG82=0,"",(CG82/Q82)))</f>
        <v>0</v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213</v>
      </c>
      <c r="C83" s="189" t="s">
        <v>58</v>
      </c>
      <c r="D83" s="189"/>
      <c r="E83" s="189" t="s">
        <v>167</v>
      </c>
      <c r="F83" s="189" t="s">
        <v>168</v>
      </c>
      <c r="G83" s="189" t="s">
        <v>61</v>
      </c>
      <c r="H83" s="89"/>
      <c r="I83" s="89" t="s">
        <v>164</v>
      </c>
      <c r="J83" s="89" t="s">
        <v>214</v>
      </c>
      <c r="K83" s="181"/>
      <c r="L83" s="80">
        <v>0</v>
      </c>
      <c r="M83" s="80">
        <v>0</v>
      </c>
      <c r="N83" s="80">
        <v>3</v>
      </c>
      <c r="O83" s="91">
        <v>0</v>
      </c>
      <c r="P83" s="92">
        <v>0</v>
      </c>
      <c r="Q83" s="93">
        <f>O83+P83</f>
        <v>0</v>
      </c>
      <c r="R83" s="81">
        <f>IFERROR(Q83/N83,"-")</f>
        <v>0</v>
      </c>
      <c r="S83" s="80">
        <v>0</v>
      </c>
      <c r="T83" s="80">
        <v>0</v>
      </c>
      <c r="U83" s="81" t="str">
        <f>IFERROR(T83/(Q83),"-")</f>
        <v>-</v>
      </c>
      <c r="V83" s="82"/>
      <c r="W83" s="83">
        <v>0</v>
      </c>
      <c r="X83" s="81" t="str">
        <f>IF(Q83=0,"-",W83/Q83)</f>
        <v>-</v>
      </c>
      <c r="Y83" s="186">
        <v>0</v>
      </c>
      <c r="Z83" s="187" t="str">
        <f>IFERROR(Y83/Q83,"-")</f>
        <v>-</v>
      </c>
      <c r="AA83" s="187" t="str">
        <f>IFERROR(Y83/W83,"-")</f>
        <v>-</v>
      </c>
      <c r="AB83" s="181"/>
      <c r="AC83" s="85"/>
      <c r="AD83" s="78"/>
      <c r="AE83" s="94"/>
      <c r="AF83" s="95" t="str">
        <f>IF(Q83=0,"",IF(AE83=0,"",(AE83/Q83)))</f>
        <v/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 t="str">
        <f>IF(Q83=0,"",IF(AN83=0,"",(AN83/Q83)))</f>
        <v/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 t="str">
        <f>IF(Q83=0,"",IF(AW83=0,"",(AW83/Q83)))</f>
        <v/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 t="str">
        <f>IF(Q83=0,"",IF(BF83=0,"",(BF83/Q83)))</f>
        <v/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/>
      <c r="BP83" s="120" t="str">
        <f>IF(Q83=0,"",IF(BO83=0,"",(BO83/Q83)))</f>
        <v/>
      </c>
      <c r="BQ83" s="121"/>
      <c r="BR83" s="122" t="str">
        <f>IFERROR(BQ83/BO83,"-")</f>
        <v>-</v>
      </c>
      <c r="BS83" s="123"/>
      <c r="BT83" s="124" t="str">
        <f>IFERROR(BS83/BO83,"-")</f>
        <v>-</v>
      </c>
      <c r="BU83" s="125"/>
      <c r="BV83" s="125"/>
      <c r="BW83" s="125"/>
      <c r="BX83" s="126"/>
      <c r="BY83" s="127" t="str">
        <f>IF(Q83=0,"",IF(BX83=0,"",(BX83/Q83)))</f>
        <v/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 t="str">
        <f>IF(Q83=0,"",IF(CG83=0,"",(CG83/Q83)))</f>
        <v/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/>
      <c r="B84" s="189" t="s">
        <v>215</v>
      </c>
      <c r="C84" s="189" t="s">
        <v>58</v>
      </c>
      <c r="D84" s="189"/>
      <c r="E84" s="189" t="s">
        <v>102</v>
      </c>
      <c r="F84" s="189" t="s">
        <v>102</v>
      </c>
      <c r="G84" s="189" t="s">
        <v>66</v>
      </c>
      <c r="H84" s="89"/>
      <c r="I84" s="89"/>
      <c r="J84" s="89"/>
      <c r="K84" s="181"/>
      <c r="L84" s="80">
        <v>7</v>
      </c>
      <c r="M84" s="80">
        <v>6</v>
      </c>
      <c r="N84" s="80">
        <v>2</v>
      </c>
      <c r="O84" s="91">
        <v>0</v>
      </c>
      <c r="P84" s="92">
        <v>0</v>
      </c>
      <c r="Q84" s="93">
        <f>O84+P84</f>
        <v>0</v>
      </c>
      <c r="R84" s="81">
        <f>IFERROR(Q84/N84,"-")</f>
        <v>0</v>
      </c>
      <c r="S84" s="80">
        <v>0</v>
      </c>
      <c r="T84" s="80">
        <v>0</v>
      </c>
      <c r="U84" s="81" t="str">
        <f>IFERROR(T84/(Q84),"-")</f>
        <v>-</v>
      </c>
      <c r="V84" s="82"/>
      <c r="W84" s="83">
        <v>0</v>
      </c>
      <c r="X84" s="81" t="str">
        <f>IF(Q84=0,"-",W84/Q84)</f>
        <v>-</v>
      </c>
      <c r="Y84" s="186">
        <v>0</v>
      </c>
      <c r="Z84" s="187" t="str">
        <f>IFERROR(Y84/Q84,"-")</f>
        <v>-</v>
      </c>
      <c r="AA84" s="187" t="str">
        <f>IFERROR(Y84/W84,"-")</f>
        <v>-</v>
      </c>
      <c r="AB84" s="181"/>
      <c r="AC84" s="85"/>
      <c r="AD84" s="78"/>
      <c r="AE84" s="94"/>
      <c r="AF84" s="95" t="str">
        <f>IF(Q84=0,"",IF(AE84=0,"",(AE84/Q84)))</f>
        <v/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 t="str">
        <f>IF(Q84=0,"",IF(AN84=0,"",(AN84/Q84)))</f>
        <v/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 t="str">
        <f>IF(Q84=0,"",IF(AW84=0,"",(AW84/Q84)))</f>
        <v/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/>
      <c r="BG84" s="113" t="str">
        <f>IF(Q84=0,"",IF(BF84=0,"",(BF84/Q84)))</f>
        <v/>
      </c>
      <c r="BH84" s="112"/>
      <c r="BI84" s="114" t="str">
        <f>IFERROR(BH84/BF84,"-")</f>
        <v>-</v>
      </c>
      <c r="BJ84" s="115"/>
      <c r="BK84" s="116" t="str">
        <f>IFERROR(BJ84/BF84,"-")</f>
        <v>-</v>
      </c>
      <c r="BL84" s="117"/>
      <c r="BM84" s="117"/>
      <c r="BN84" s="117"/>
      <c r="BO84" s="119"/>
      <c r="BP84" s="120" t="str">
        <f>IF(Q84=0,"",IF(BO84=0,"",(BO84/Q84)))</f>
        <v/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/>
      <c r="BY84" s="127" t="str">
        <f>IF(Q84=0,"",IF(BX84=0,"",(BX84/Q84)))</f>
        <v/>
      </c>
      <c r="BZ84" s="128"/>
      <c r="CA84" s="129" t="str">
        <f>IFERROR(BZ84/BX84,"-")</f>
        <v>-</v>
      </c>
      <c r="CB84" s="130"/>
      <c r="CC84" s="131" t="str">
        <f>IFERROR(CB84/BX84,"-")</f>
        <v>-</v>
      </c>
      <c r="CD84" s="132"/>
      <c r="CE84" s="132"/>
      <c r="CF84" s="132"/>
      <c r="CG84" s="133"/>
      <c r="CH84" s="134" t="str">
        <f>IF(Q84=0,"",IF(CG84=0,"",(CG84/Q84)))</f>
        <v/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>
        <f>AC85</f>
        <v>0</v>
      </c>
      <c r="B85" s="189" t="s">
        <v>216</v>
      </c>
      <c r="C85" s="189" t="s">
        <v>58</v>
      </c>
      <c r="D85" s="189"/>
      <c r="E85" s="189" t="s">
        <v>195</v>
      </c>
      <c r="F85" s="189" t="s">
        <v>196</v>
      </c>
      <c r="G85" s="189" t="s">
        <v>73</v>
      </c>
      <c r="H85" s="89" t="s">
        <v>94</v>
      </c>
      <c r="I85" s="89" t="s">
        <v>217</v>
      </c>
      <c r="J85" s="89" t="s">
        <v>218</v>
      </c>
      <c r="K85" s="181">
        <v>130000</v>
      </c>
      <c r="L85" s="80">
        <v>0</v>
      </c>
      <c r="M85" s="80">
        <v>0</v>
      </c>
      <c r="N85" s="80">
        <v>0</v>
      </c>
      <c r="O85" s="91">
        <v>1</v>
      </c>
      <c r="P85" s="92">
        <v>0</v>
      </c>
      <c r="Q85" s="93">
        <f>O85+P85</f>
        <v>1</v>
      </c>
      <c r="R85" s="81" t="str">
        <f>IFERROR(Q85/N85,"-")</f>
        <v>-</v>
      </c>
      <c r="S85" s="80">
        <v>1</v>
      </c>
      <c r="T85" s="80">
        <v>0</v>
      </c>
      <c r="U85" s="81">
        <f>IFERROR(T85/(Q85),"-")</f>
        <v>0</v>
      </c>
      <c r="V85" s="82">
        <f>IFERROR(K85/SUM(Q85:Q100),"-")</f>
        <v>43333.333333333</v>
      </c>
      <c r="W85" s="83">
        <v>0</v>
      </c>
      <c r="X85" s="81">
        <f>IF(Q85=0,"-",W85/Q85)</f>
        <v>0</v>
      </c>
      <c r="Y85" s="186">
        <v>0</v>
      </c>
      <c r="Z85" s="187">
        <f>IFERROR(Y85/Q85,"-")</f>
        <v>0</v>
      </c>
      <c r="AA85" s="187" t="str">
        <f>IFERROR(Y85/W85,"-")</f>
        <v>-</v>
      </c>
      <c r="AB85" s="181">
        <f>SUM(Y85:Y100)-SUM(K85:K100)</f>
        <v>-130000</v>
      </c>
      <c r="AC85" s="85">
        <f>SUM(Y85:Y100)/SUM(K85:K100)</f>
        <v>0</v>
      </c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>
        <v>1</v>
      </c>
      <c r="AX85" s="107">
        <f>IF(Q85=0,"",IF(AW85=0,"",(AW85/Q85)))</f>
        <v>1</v>
      </c>
      <c r="AY85" s="106"/>
      <c r="AZ85" s="108">
        <f>IFERROR(AY85/AW85,"-")</f>
        <v>0</v>
      </c>
      <c r="BA85" s="109"/>
      <c r="BB85" s="110">
        <f>IFERROR(BA85/AW85,"-")</f>
        <v>0</v>
      </c>
      <c r="BC85" s="111"/>
      <c r="BD85" s="111"/>
      <c r="BE85" s="111"/>
      <c r="BF85" s="112"/>
      <c r="BG85" s="113">
        <f>IF(Q85=0,"",IF(BF85=0,"",(BF85/Q85)))</f>
        <v>0</v>
      </c>
      <c r="BH85" s="112"/>
      <c r="BI85" s="114" t="str">
        <f>IFERROR(BH85/BF85,"-")</f>
        <v>-</v>
      </c>
      <c r="BJ85" s="115"/>
      <c r="BK85" s="116" t="str">
        <f>IFERROR(BJ85/BF85,"-")</f>
        <v>-</v>
      </c>
      <c r="BL85" s="117"/>
      <c r="BM85" s="117"/>
      <c r="BN85" s="117"/>
      <c r="BO85" s="119"/>
      <c r="BP85" s="120">
        <f>IF(Q85=0,"",IF(BO85=0,"",(BO85/Q85)))</f>
        <v>0</v>
      </c>
      <c r="BQ85" s="121"/>
      <c r="BR85" s="122" t="str">
        <f>IFERROR(BQ85/BO85,"-")</f>
        <v>-</v>
      </c>
      <c r="BS85" s="123"/>
      <c r="BT85" s="124" t="str">
        <f>IFERROR(BS85/BO85,"-")</f>
        <v>-</v>
      </c>
      <c r="BU85" s="125"/>
      <c r="BV85" s="125"/>
      <c r="BW85" s="125"/>
      <c r="BX85" s="126"/>
      <c r="BY85" s="127">
        <f>IF(Q85=0,"",IF(BX85=0,"",(BX85/Q85)))</f>
        <v>0</v>
      </c>
      <c r="BZ85" s="128"/>
      <c r="CA85" s="129" t="str">
        <f>IFERROR(BZ85/BX85,"-")</f>
        <v>-</v>
      </c>
      <c r="CB85" s="130"/>
      <c r="CC85" s="131" t="str">
        <f>IFERROR(CB85/BX85,"-")</f>
        <v>-</v>
      </c>
      <c r="CD85" s="132"/>
      <c r="CE85" s="132"/>
      <c r="CF85" s="132"/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/>
      <c r="B86" s="189" t="s">
        <v>219</v>
      </c>
      <c r="C86" s="189" t="s">
        <v>58</v>
      </c>
      <c r="D86" s="189"/>
      <c r="E86" s="189" t="s">
        <v>220</v>
      </c>
      <c r="F86" s="189" t="s">
        <v>221</v>
      </c>
      <c r="G86" s="189" t="s">
        <v>222</v>
      </c>
      <c r="H86" s="89"/>
      <c r="I86" s="89" t="s">
        <v>217</v>
      </c>
      <c r="J86" s="89" t="s">
        <v>223</v>
      </c>
      <c r="K86" s="181"/>
      <c r="L86" s="80">
        <v>0</v>
      </c>
      <c r="M86" s="80">
        <v>0</v>
      </c>
      <c r="N86" s="80">
        <v>14</v>
      </c>
      <c r="O86" s="91">
        <v>0</v>
      </c>
      <c r="P86" s="92">
        <v>0</v>
      </c>
      <c r="Q86" s="93">
        <f>O86+P86</f>
        <v>0</v>
      </c>
      <c r="R86" s="81">
        <f>IFERROR(Q86/N86,"-")</f>
        <v>0</v>
      </c>
      <c r="S86" s="80">
        <v>0</v>
      </c>
      <c r="T86" s="80">
        <v>0</v>
      </c>
      <c r="U86" s="81" t="str">
        <f>IFERROR(T86/(Q86),"-")</f>
        <v>-</v>
      </c>
      <c r="V86" s="82"/>
      <c r="W86" s="83">
        <v>0</v>
      </c>
      <c r="X86" s="81" t="str">
        <f>IF(Q86=0,"-",W86/Q86)</f>
        <v>-</v>
      </c>
      <c r="Y86" s="186">
        <v>0</v>
      </c>
      <c r="Z86" s="187" t="str">
        <f>IFERROR(Y86/Q86,"-")</f>
        <v>-</v>
      </c>
      <c r="AA86" s="187" t="str">
        <f>IFERROR(Y86/W86,"-")</f>
        <v>-</v>
      </c>
      <c r="AB86" s="181"/>
      <c r="AC86" s="85"/>
      <c r="AD86" s="78"/>
      <c r="AE86" s="94"/>
      <c r="AF86" s="95" t="str">
        <f>IF(Q86=0,"",IF(AE86=0,"",(AE86/Q86)))</f>
        <v/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 t="str">
        <f>IF(Q86=0,"",IF(AN86=0,"",(AN86/Q86)))</f>
        <v/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 t="str">
        <f>IF(Q86=0,"",IF(AW86=0,"",(AW86/Q86)))</f>
        <v/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/>
      <c r="BG86" s="113" t="str">
        <f>IF(Q86=0,"",IF(BF86=0,"",(BF86/Q86)))</f>
        <v/>
      </c>
      <c r="BH86" s="112"/>
      <c r="BI86" s="114" t="str">
        <f>IFERROR(BH86/BF86,"-")</f>
        <v>-</v>
      </c>
      <c r="BJ86" s="115"/>
      <c r="BK86" s="116" t="str">
        <f>IFERROR(BJ86/BF86,"-")</f>
        <v>-</v>
      </c>
      <c r="BL86" s="117"/>
      <c r="BM86" s="117"/>
      <c r="BN86" s="117"/>
      <c r="BO86" s="119"/>
      <c r="BP86" s="120" t="str">
        <f>IF(Q86=0,"",IF(BO86=0,"",(BO86/Q86)))</f>
        <v/>
      </c>
      <c r="BQ86" s="121"/>
      <c r="BR86" s="122" t="str">
        <f>IFERROR(BQ86/BO86,"-")</f>
        <v>-</v>
      </c>
      <c r="BS86" s="123"/>
      <c r="BT86" s="124" t="str">
        <f>IFERROR(BS86/BO86,"-")</f>
        <v>-</v>
      </c>
      <c r="BU86" s="125"/>
      <c r="BV86" s="125"/>
      <c r="BW86" s="125"/>
      <c r="BX86" s="126"/>
      <c r="BY86" s="127" t="str">
        <f>IF(Q86=0,"",IF(BX86=0,"",(BX86/Q86)))</f>
        <v/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/>
      <c r="CH86" s="134" t="str">
        <f>IF(Q86=0,"",IF(CG86=0,"",(CG86/Q86)))</f>
        <v/>
      </c>
      <c r="CI86" s="135"/>
      <c r="CJ86" s="136" t="str">
        <f>IFERROR(CI86/CG86,"-")</f>
        <v>-</v>
      </c>
      <c r="CK86" s="137"/>
      <c r="CL86" s="138" t="str">
        <f>IFERROR(CK86/CG86,"-")</f>
        <v>-</v>
      </c>
      <c r="CM86" s="139"/>
      <c r="CN86" s="139"/>
      <c r="CO86" s="139"/>
      <c r="CP86" s="140">
        <v>0</v>
      </c>
      <c r="CQ86" s="141">
        <v>0</v>
      </c>
      <c r="CR86" s="141"/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/>
      <c r="B87" s="189" t="s">
        <v>224</v>
      </c>
      <c r="C87" s="189" t="s">
        <v>58</v>
      </c>
      <c r="D87" s="189"/>
      <c r="E87" s="189" t="s">
        <v>225</v>
      </c>
      <c r="F87" s="189" t="s">
        <v>226</v>
      </c>
      <c r="G87" s="189" t="s">
        <v>73</v>
      </c>
      <c r="H87" s="89"/>
      <c r="I87" s="89" t="s">
        <v>217</v>
      </c>
      <c r="J87" s="89" t="s">
        <v>227</v>
      </c>
      <c r="K87" s="181"/>
      <c r="L87" s="80">
        <v>0</v>
      </c>
      <c r="M87" s="80">
        <v>0</v>
      </c>
      <c r="N87" s="80">
        <v>0</v>
      </c>
      <c r="O87" s="91">
        <v>0</v>
      </c>
      <c r="P87" s="92">
        <v>0</v>
      </c>
      <c r="Q87" s="93">
        <f>O87+P87</f>
        <v>0</v>
      </c>
      <c r="R87" s="81" t="str">
        <f>IFERROR(Q87/N87,"-")</f>
        <v>-</v>
      </c>
      <c r="S87" s="80">
        <v>0</v>
      </c>
      <c r="T87" s="80">
        <v>0</v>
      </c>
      <c r="U87" s="81" t="str">
        <f>IFERROR(T87/(Q87),"-")</f>
        <v>-</v>
      </c>
      <c r="V87" s="82"/>
      <c r="W87" s="83">
        <v>0</v>
      </c>
      <c r="X87" s="81" t="str">
        <f>IF(Q87=0,"-",W87/Q87)</f>
        <v>-</v>
      </c>
      <c r="Y87" s="186">
        <v>0</v>
      </c>
      <c r="Z87" s="187" t="str">
        <f>IFERROR(Y87/Q87,"-")</f>
        <v>-</v>
      </c>
      <c r="AA87" s="187" t="str">
        <f>IFERROR(Y87/W87,"-")</f>
        <v>-</v>
      </c>
      <c r="AB87" s="181"/>
      <c r="AC87" s="85"/>
      <c r="AD87" s="78"/>
      <c r="AE87" s="94"/>
      <c r="AF87" s="95" t="str">
        <f>IF(Q87=0,"",IF(AE87=0,"",(AE87/Q87)))</f>
        <v/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/>
      <c r="AO87" s="101" t="str">
        <f>IF(Q87=0,"",IF(AN87=0,"",(AN87/Q87)))</f>
        <v/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/>
      <c r="AX87" s="107" t="str">
        <f>IF(Q87=0,"",IF(AW87=0,"",(AW87/Q87)))</f>
        <v/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 t="str">
        <f>IF(Q87=0,"",IF(BF87=0,"",(BF87/Q87)))</f>
        <v/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/>
      <c r="BP87" s="120" t="str">
        <f>IF(Q87=0,"",IF(BO87=0,"",(BO87/Q87)))</f>
        <v/>
      </c>
      <c r="BQ87" s="121"/>
      <c r="BR87" s="122" t="str">
        <f>IFERROR(BQ87/BO87,"-")</f>
        <v>-</v>
      </c>
      <c r="BS87" s="123"/>
      <c r="BT87" s="124" t="str">
        <f>IFERROR(BS87/BO87,"-")</f>
        <v>-</v>
      </c>
      <c r="BU87" s="125"/>
      <c r="BV87" s="125"/>
      <c r="BW87" s="125"/>
      <c r="BX87" s="126"/>
      <c r="BY87" s="127" t="str">
        <f>IF(Q87=0,"",IF(BX87=0,"",(BX87/Q87)))</f>
        <v/>
      </c>
      <c r="BZ87" s="128"/>
      <c r="CA87" s="129" t="str">
        <f>IFERROR(BZ87/BX87,"-")</f>
        <v>-</v>
      </c>
      <c r="CB87" s="130"/>
      <c r="CC87" s="131" t="str">
        <f>IFERROR(CB87/BX87,"-")</f>
        <v>-</v>
      </c>
      <c r="CD87" s="132"/>
      <c r="CE87" s="132"/>
      <c r="CF87" s="132"/>
      <c r="CG87" s="133"/>
      <c r="CH87" s="134" t="str">
        <f>IF(Q87=0,"",IF(CG87=0,"",(CG87/Q87)))</f>
        <v/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0</v>
      </c>
      <c r="CQ87" s="141">
        <v>0</v>
      </c>
      <c r="CR87" s="141"/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/>
      <c r="B88" s="189" t="s">
        <v>228</v>
      </c>
      <c r="C88" s="189" t="s">
        <v>58</v>
      </c>
      <c r="D88" s="189"/>
      <c r="E88" s="189" t="s">
        <v>102</v>
      </c>
      <c r="F88" s="189" t="s">
        <v>102</v>
      </c>
      <c r="G88" s="189" t="s">
        <v>66</v>
      </c>
      <c r="H88" s="89"/>
      <c r="I88" s="89"/>
      <c r="J88" s="89"/>
      <c r="K88" s="181"/>
      <c r="L88" s="80">
        <v>4</v>
      </c>
      <c r="M88" s="80">
        <v>3</v>
      </c>
      <c r="N88" s="80">
        <v>4</v>
      </c>
      <c r="O88" s="91">
        <v>0</v>
      </c>
      <c r="P88" s="92">
        <v>0</v>
      </c>
      <c r="Q88" s="93">
        <f>O88+P88</f>
        <v>0</v>
      </c>
      <c r="R88" s="81">
        <f>IFERROR(Q88/N88,"-")</f>
        <v>0</v>
      </c>
      <c r="S88" s="80">
        <v>0</v>
      </c>
      <c r="T88" s="80">
        <v>0</v>
      </c>
      <c r="U88" s="81" t="str">
        <f>IFERROR(T88/(Q88),"-")</f>
        <v>-</v>
      </c>
      <c r="V88" s="82"/>
      <c r="W88" s="83">
        <v>0</v>
      </c>
      <c r="X88" s="81" t="str">
        <f>IF(Q88=0,"-",W88/Q88)</f>
        <v>-</v>
      </c>
      <c r="Y88" s="186">
        <v>0</v>
      </c>
      <c r="Z88" s="187" t="str">
        <f>IFERROR(Y88/Q88,"-")</f>
        <v>-</v>
      </c>
      <c r="AA88" s="187" t="str">
        <f>IFERROR(Y88/W88,"-")</f>
        <v>-</v>
      </c>
      <c r="AB88" s="181"/>
      <c r="AC88" s="85"/>
      <c r="AD88" s="78"/>
      <c r="AE88" s="94"/>
      <c r="AF88" s="95" t="str">
        <f>IF(Q88=0,"",IF(AE88=0,"",(AE88/Q88)))</f>
        <v/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 t="str">
        <f>IF(Q88=0,"",IF(AN88=0,"",(AN88/Q88)))</f>
        <v/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/>
      <c r="AX88" s="107" t="str">
        <f>IF(Q88=0,"",IF(AW88=0,"",(AW88/Q88)))</f>
        <v/>
      </c>
      <c r="AY88" s="106"/>
      <c r="AZ88" s="108" t="str">
        <f>IFERROR(AY88/AW88,"-")</f>
        <v>-</v>
      </c>
      <c r="BA88" s="109"/>
      <c r="BB88" s="110" t="str">
        <f>IFERROR(BA88/AW88,"-")</f>
        <v>-</v>
      </c>
      <c r="BC88" s="111"/>
      <c r="BD88" s="111"/>
      <c r="BE88" s="111"/>
      <c r="BF88" s="112"/>
      <c r="BG88" s="113" t="str">
        <f>IF(Q88=0,"",IF(BF88=0,"",(BF88/Q88)))</f>
        <v/>
      </c>
      <c r="BH88" s="112"/>
      <c r="BI88" s="114" t="str">
        <f>IFERROR(BH88/BF88,"-")</f>
        <v>-</v>
      </c>
      <c r="BJ88" s="115"/>
      <c r="BK88" s="116" t="str">
        <f>IFERROR(BJ88/BF88,"-")</f>
        <v>-</v>
      </c>
      <c r="BL88" s="117"/>
      <c r="BM88" s="117"/>
      <c r="BN88" s="117"/>
      <c r="BO88" s="119"/>
      <c r="BP88" s="120" t="str">
        <f>IF(Q88=0,"",IF(BO88=0,"",(BO88/Q88)))</f>
        <v/>
      </c>
      <c r="BQ88" s="121"/>
      <c r="BR88" s="122" t="str">
        <f>IFERROR(BQ88/BO88,"-")</f>
        <v>-</v>
      </c>
      <c r="BS88" s="123"/>
      <c r="BT88" s="124" t="str">
        <f>IFERROR(BS88/BO88,"-")</f>
        <v>-</v>
      </c>
      <c r="BU88" s="125"/>
      <c r="BV88" s="125"/>
      <c r="BW88" s="125"/>
      <c r="BX88" s="126"/>
      <c r="BY88" s="127" t="str">
        <f>IF(Q88=0,"",IF(BX88=0,"",(BX88/Q88)))</f>
        <v/>
      </c>
      <c r="BZ88" s="128"/>
      <c r="CA88" s="129" t="str">
        <f>IFERROR(BZ88/BX88,"-")</f>
        <v>-</v>
      </c>
      <c r="CB88" s="130"/>
      <c r="CC88" s="131" t="str">
        <f>IFERROR(CB88/BX88,"-")</f>
        <v>-</v>
      </c>
      <c r="CD88" s="132"/>
      <c r="CE88" s="132"/>
      <c r="CF88" s="132"/>
      <c r="CG88" s="133"/>
      <c r="CH88" s="134" t="str">
        <f>IF(Q88=0,"",IF(CG88=0,"",(CG88/Q88)))</f>
        <v/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0</v>
      </c>
      <c r="CQ88" s="141">
        <v>0</v>
      </c>
      <c r="CR88" s="141"/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229</v>
      </c>
      <c r="C89" s="189" t="s">
        <v>58</v>
      </c>
      <c r="D89" s="189"/>
      <c r="E89" s="189"/>
      <c r="F89" s="189"/>
      <c r="G89" s="189" t="s">
        <v>222</v>
      </c>
      <c r="H89" s="89" t="s">
        <v>94</v>
      </c>
      <c r="I89" s="89" t="s">
        <v>230</v>
      </c>
      <c r="J89" s="89" t="s">
        <v>231</v>
      </c>
      <c r="K89" s="181"/>
      <c r="L89" s="80">
        <v>0</v>
      </c>
      <c r="M89" s="80">
        <v>0</v>
      </c>
      <c r="N89" s="80">
        <v>0</v>
      </c>
      <c r="O89" s="91">
        <v>0</v>
      </c>
      <c r="P89" s="92">
        <v>0</v>
      </c>
      <c r="Q89" s="93">
        <f>O89+P89</f>
        <v>0</v>
      </c>
      <c r="R89" s="81" t="str">
        <f>IFERROR(Q89/N89,"-")</f>
        <v>-</v>
      </c>
      <c r="S89" s="80">
        <v>0</v>
      </c>
      <c r="T89" s="80">
        <v>0</v>
      </c>
      <c r="U89" s="81" t="str">
        <f>IFERROR(T89/(Q89),"-")</f>
        <v>-</v>
      </c>
      <c r="V89" s="82"/>
      <c r="W89" s="83">
        <v>0</v>
      </c>
      <c r="X89" s="81" t="str">
        <f>IF(Q89=0,"-",W89/Q89)</f>
        <v>-</v>
      </c>
      <c r="Y89" s="186">
        <v>0</v>
      </c>
      <c r="Z89" s="187" t="str">
        <f>IFERROR(Y89/Q89,"-")</f>
        <v>-</v>
      </c>
      <c r="AA89" s="187" t="str">
        <f>IFERROR(Y89/W89,"-")</f>
        <v>-</v>
      </c>
      <c r="AB89" s="181"/>
      <c r="AC89" s="85"/>
      <c r="AD89" s="78"/>
      <c r="AE89" s="94"/>
      <c r="AF89" s="95" t="str">
        <f>IF(Q89=0,"",IF(AE89=0,"",(AE89/Q89)))</f>
        <v/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/>
      <c r="AO89" s="101" t="str">
        <f>IF(Q89=0,"",IF(AN89=0,"",(AN89/Q89)))</f>
        <v/>
      </c>
      <c r="AP89" s="100"/>
      <c r="AQ89" s="102" t="str">
        <f>IFERROR(AP89/AN89,"-")</f>
        <v>-</v>
      </c>
      <c r="AR89" s="103"/>
      <c r="AS89" s="104" t="str">
        <f>IFERROR(AR89/AN89,"-")</f>
        <v>-</v>
      </c>
      <c r="AT89" s="105"/>
      <c r="AU89" s="105"/>
      <c r="AV89" s="105"/>
      <c r="AW89" s="106"/>
      <c r="AX89" s="107" t="str">
        <f>IF(Q89=0,"",IF(AW89=0,"",(AW89/Q89)))</f>
        <v/>
      </c>
      <c r="AY89" s="106"/>
      <c r="AZ89" s="108" t="str">
        <f>IFERROR(AY89/AW89,"-")</f>
        <v>-</v>
      </c>
      <c r="BA89" s="109"/>
      <c r="BB89" s="110" t="str">
        <f>IFERROR(BA89/AW89,"-")</f>
        <v>-</v>
      </c>
      <c r="BC89" s="111"/>
      <c r="BD89" s="111"/>
      <c r="BE89" s="111"/>
      <c r="BF89" s="112"/>
      <c r="BG89" s="113" t="str">
        <f>IF(Q89=0,"",IF(BF89=0,"",(BF89/Q89)))</f>
        <v/>
      </c>
      <c r="BH89" s="112"/>
      <c r="BI89" s="114" t="str">
        <f>IFERROR(BH89/BF89,"-")</f>
        <v>-</v>
      </c>
      <c r="BJ89" s="115"/>
      <c r="BK89" s="116" t="str">
        <f>IFERROR(BJ89/BF89,"-")</f>
        <v>-</v>
      </c>
      <c r="BL89" s="117"/>
      <c r="BM89" s="117"/>
      <c r="BN89" s="117"/>
      <c r="BO89" s="119"/>
      <c r="BP89" s="120" t="str">
        <f>IF(Q89=0,"",IF(BO89=0,"",(BO89/Q89)))</f>
        <v/>
      </c>
      <c r="BQ89" s="121"/>
      <c r="BR89" s="122" t="str">
        <f>IFERROR(BQ89/BO89,"-")</f>
        <v>-</v>
      </c>
      <c r="BS89" s="123"/>
      <c r="BT89" s="124" t="str">
        <f>IFERROR(BS89/BO89,"-")</f>
        <v>-</v>
      </c>
      <c r="BU89" s="125"/>
      <c r="BV89" s="125"/>
      <c r="BW89" s="125"/>
      <c r="BX89" s="126"/>
      <c r="BY89" s="127" t="str">
        <f>IF(Q89=0,"",IF(BX89=0,"",(BX89/Q89)))</f>
        <v/>
      </c>
      <c r="BZ89" s="128"/>
      <c r="CA89" s="129" t="str">
        <f>IFERROR(BZ89/BX89,"-")</f>
        <v>-</v>
      </c>
      <c r="CB89" s="130"/>
      <c r="CC89" s="131" t="str">
        <f>IFERROR(CB89/BX89,"-")</f>
        <v>-</v>
      </c>
      <c r="CD89" s="132"/>
      <c r="CE89" s="132"/>
      <c r="CF89" s="132"/>
      <c r="CG89" s="133"/>
      <c r="CH89" s="134" t="str">
        <f>IF(Q89=0,"",IF(CG89=0,"",(CG89/Q89)))</f>
        <v/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0</v>
      </c>
      <c r="CQ89" s="141">
        <v>0</v>
      </c>
      <c r="CR89" s="141"/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79"/>
      <c r="B90" s="189" t="s">
        <v>232</v>
      </c>
      <c r="C90" s="189" t="s">
        <v>58</v>
      </c>
      <c r="D90" s="189"/>
      <c r="E90" s="189"/>
      <c r="F90" s="189"/>
      <c r="G90" s="189" t="s">
        <v>66</v>
      </c>
      <c r="H90" s="89"/>
      <c r="I90" s="89"/>
      <c r="J90" s="89"/>
      <c r="K90" s="181"/>
      <c r="L90" s="80">
        <v>0</v>
      </c>
      <c r="M90" s="80">
        <v>0</v>
      </c>
      <c r="N90" s="80">
        <v>0</v>
      </c>
      <c r="O90" s="91">
        <v>0</v>
      </c>
      <c r="P90" s="92">
        <v>0</v>
      </c>
      <c r="Q90" s="93">
        <f>O90+P90</f>
        <v>0</v>
      </c>
      <c r="R90" s="81" t="str">
        <f>IFERROR(Q90/N90,"-")</f>
        <v>-</v>
      </c>
      <c r="S90" s="80">
        <v>0</v>
      </c>
      <c r="T90" s="80">
        <v>0</v>
      </c>
      <c r="U90" s="81" t="str">
        <f>IFERROR(T90/(Q90),"-")</f>
        <v>-</v>
      </c>
      <c r="V90" s="82"/>
      <c r="W90" s="83">
        <v>0</v>
      </c>
      <c r="X90" s="81" t="str">
        <f>IF(Q90=0,"-",W90/Q90)</f>
        <v>-</v>
      </c>
      <c r="Y90" s="186">
        <v>0</v>
      </c>
      <c r="Z90" s="187" t="str">
        <f>IFERROR(Y90/Q90,"-")</f>
        <v>-</v>
      </c>
      <c r="AA90" s="187" t="str">
        <f>IFERROR(Y90/W90,"-")</f>
        <v>-</v>
      </c>
      <c r="AB90" s="181"/>
      <c r="AC90" s="85"/>
      <c r="AD90" s="78"/>
      <c r="AE90" s="94"/>
      <c r="AF90" s="95" t="str">
        <f>IF(Q90=0,"",IF(AE90=0,"",(AE90/Q90)))</f>
        <v/>
      </c>
      <c r="AG90" s="94"/>
      <c r="AH90" s="96" t="str">
        <f>IFERROR(AG90/AE90,"-")</f>
        <v>-</v>
      </c>
      <c r="AI90" s="97"/>
      <c r="AJ90" s="98" t="str">
        <f>IFERROR(AI90/AE90,"-")</f>
        <v>-</v>
      </c>
      <c r="AK90" s="99"/>
      <c r="AL90" s="99"/>
      <c r="AM90" s="99"/>
      <c r="AN90" s="100"/>
      <c r="AO90" s="101" t="str">
        <f>IF(Q90=0,"",IF(AN90=0,"",(AN90/Q90)))</f>
        <v/>
      </c>
      <c r="AP90" s="100"/>
      <c r="AQ90" s="102" t="str">
        <f>IFERROR(AP90/AN90,"-")</f>
        <v>-</v>
      </c>
      <c r="AR90" s="103"/>
      <c r="AS90" s="104" t="str">
        <f>IFERROR(AR90/AN90,"-")</f>
        <v>-</v>
      </c>
      <c r="AT90" s="105"/>
      <c r="AU90" s="105"/>
      <c r="AV90" s="105"/>
      <c r="AW90" s="106"/>
      <c r="AX90" s="107" t="str">
        <f>IF(Q90=0,"",IF(AW90=0,"",(AW90/Q90)))</f>
        <v/>
      </c>
      <c r="AY90" s="106"/>
      <c r="AZ90" s="108" t="str">
        <f>IFERROR(AY90/AW90,"-")</f>
        <v>-</v>
      </c>
      <c r="BA90" s="109"/>
      <c r="BB90" s="110" t="str">
        <f>IFERROR(BA90/AW90,"-")</f>
        <v>-</v>
      </c>
      <c r="BC90" s="111"/>
      <c r="BD90" s="111"/>
      <c r="BE90" s="111"/>
      <c r="BF90" s="112"/>
      <c r="BG90" s="113" t="str">
        <f>IF(Q90=0,"",IF(BF90=0,"",(BF90/Q90)))</f>
        <v/>
      </c>
      <c r="BH90" s="112"/>
      <c r="BI90" s="114" t="str">
        <f>IFERROR(BH90/BF90,"-")</f>
        <v>-</v>
      </c>
      <c r="BJ90" s="115"/>
      <c r="BK90" s="116" t="str">
        <f>IFERROR(BJ90/BF90,"-")</f>
        <v>-</v>
      </c>
      <c r="BL90" s="117"/>
      <c r="BM90" s="117"/>
      <c r="BN90" s="117"/>
      <c r="BO90" s="119"/>
      <c r="BP90" s="120" t="str">
        <f>IF(Q90=0,"",IF(BO90=0,"",(BO90/Q90)))</f>
        <v/>
      </c>
      <c r="BQ90" s="121"/>
      <c r="BR90" s="122" t="str">
        <f>IFERROR(BQ90/BO90,"-")</f>
        <v>-</v>
      </c>
      <c r="BS90" s="123"/>
      <c r="BT90" s="124" t="str">
        <f>IFERROR(BS90/BO90,"-")</f>
        <v>-</v>
      </c>
      <c r="BU90" s="125"/>
      <c r="BV90" s="125"/>
      <c r="BW90" s="125"/>
      <c r="BX90" s="126"/>
      <c r="BY90" s="127" t="str">
        <f>IF(Q90=0,"",IF(BX90=0,"",(BX90/Q90)))</f>
        <v/>
      </c>
      <c r="BZ90" s="128"/>
      <c r="CA90" s="129" t="str">
        <f>IFERROR(BZ90/BX90,"-")</f>
        <v>-</v>
      </c>
      <c r="CB90" s="130"/>
      <c r="CC90" s="131" t="str">
        <f>IFERROR(CB90/BX90,"-")</f>
        <v>-</v>
      </c>
      <c r="CD90" s="132"/>
      <c r="CE90" s="132"/>
      <c r="CF90" s="132"/>
      <c r="CG90" s="133"/>
      <c r="CH90" s="134" t="str">
        <f>IF(Q90=0,"",IF(CG90=0,"",(CG90/Q90)))</f>
        <v/>
      </c>
      <c r="CI90" s="135"/>
      <c r="CJ90" s="136" t="str">
        <f>IFERROR(CI90/CG90,"-")</f>
        <v>-</v>
      </c>
      <c r="CK90" s="137"/>
      <c r="CL90" s="138" t="str">
        <f>IFERROR(CK90/CG90,"-")</f>
        <v>-</v>
      </c>
      <c r="CM90" s="139"/>
      <c r="CN90" s="139"/>
      <c r="CO90" s="139"/>
      <c r="CP90" s="140">
        <v>0</v>
      </c>
      <c r="CQ90" s="141">
        <v>0</v>
      </c>
      <c r="CR90" s="141"/>
      <c r="CS90" s="141"/>
      <c r="CT90" s="142" t="str">
        <f>IF(AND(CR90=0,CS90=0),"",IF(AND(CR90&lt;=100000,CS90&lt;=100000),"",IF(CR90/CQ90&gt;0.7,"男高",IF(CS90/CQ90&gt;0.7,"女高",""))))</f>
        <v/>
      </c>
    </row>
    <row r="91" spans="1:99">
      <c r="A91" s="79"/>
      <c r="B91" s="189" t="s">
        <v>233</v>
      </c>
      <c r="C91" s="189" t="s">
        <v>58</v>
      </c>
      <c r="D91" s="189"/>
      <c r="E91" s="189" t="s">
        <v>234</v>
      </c>
      <c r="F91" s="189" t="s">
        <v>235</v>
      </c>
      <c r="G91" s="189" t="s">
        <v>73</v>
      </c>
      <c r="H91" s="89" t="s">
        <v>119</v>
      </c>
      <c r="I91" s="89" t="s">
        <v>217</v>
      </c>
      <c r="J91" s="89" t="s">
        <v>218</v>
      </c>
      <c r="K91" s="181"/>
      <c r="L91" s="80">
        <v>0</v>
      </c>
      <c r="M91" s="80">
        <v>0</v>
      </c>
      <c r="N91" s="80">
        <v>0</v>
      </c>
      <c r="O91" s="91">
        <v>0</v>
      </c>
      <c r="P91" s="92">
        <v>0</v>
      </c>
      <c r="Q91" s="93">
        <f>O91+P91</f>
        <v>0</v>
      </c>
      <c r="R91" s="81" t="str">
        <f>IFERROR(Q91/N91,"-")</f>
        <v>-</v>
      </c>
      <c r="S91" s="80">
        <v>0</v>
      </c>
      <c r="T91" s="80">
        <v>0</v>
      </c>
      <c r="U91" s="81" t="str">
        <f>IFERROR(T91/(Q91),"-")</f>
        <v>-</v>
      </c>
      <c r="V91" s="82"/>
      <c r="W91" s="83">
        <v>0</v>
      </c>
      <c r="X91" s="81" t="str">
        <f>IF(Q91=0,"-",W91/Q91)</f>
        <v>-</v>
      </c>
      <c r="Y91" s="186">
        <v>0</v>
      </c>
      <c r="Z91" s="187" t="str">
        <f>IFERROR(Y91/Q91,"-")</f>
        <v>-</v>
      </c>
      <c r="AA91" s="187" t="str">
        <f>IFERROR(Y91/W91,"-")</f>
        <v>-</v>
      </c>
      <c r="AB91" s="181"/>
      <c r="AC91" s="85"/>
      <c r="AD91" s="78"/>
      <c r="AE91" s="94"/>
      <c r="AF91" s="95" t="str">
        <f>IF(Q91=0,"",IF(AE91=0,"",(AE91/Q91)))</f>
        <v/>
      </c>
      <c r="AG91" s="94"/>
      <c r="AH91" s="96" t="str">
        <f>IFERROR(AG91/AE91,"-")</f>
        <v>-</v>
      </c>
      <c r="AI91" s="97"/>
      <c r="AJ91" s="98" t="str">
        <f>IFERROR(AI91/AE91,"-")</f>
        <v>-</v>
      </c>
      <c r="AK91" s="99"/>
      <c r="AL91" s="99"/>
      <c r="AM91" s="99"/>
      <c r="AN91" s="100"/>
      <c r="AO91" s="101" t="str">
        <f>IF(Q91=0,"",IF(AN91=0,"",(AN91/Q91)))</f>
        <v/>
      </c>
      <c r="AP91" s="100"/>
      <c r="AQ91" s="102" t="str">
        <f>IFERROR(AP91/AN91,"-")</f>
        <v>-</v>
      </c>
      <c r="AR91" s="103"/>
      <c r="AS91" s="104" t="str">
        <f>IFERROR(AR91/AN91,"-")</f>
        <v>-</v>
      </c>
      <c r="AT91" s="105"/>
      <c r="AU91" s="105"/>
      <c r="AV91" s="105"/>
      <c r="AW91" s="106"/>
      <c r="AX91" s="107" t="str">
        <f>IF(Q91=0,"",IF(AW91=0,"",(AW91/Q91)))</f>
        <v/>
      </c>
      <c r="AY91" s="106"/>
      <c r="AZ91" s="108" t="str">
        <f>IFERROR(AY91/AW91,"-")</f>
        <v>-</v>
      </c>
      <c r="BA91" s="109"/>
      <c r="BB91" s="110" t="str">
        <f>IFERROR(BA91/AW91,"-")</f>
        <v>-</v>
      </c>
      <c r="BC91" s="111"/>
      <c r="BD91" s="111"/>
      <c r="BE91" s="111"/>
      <c r="BF91" s="112"/>
      <c r="BG91" s="113" t="str">
        <f>IF(Q91=0,"",IF(BF91=0,"",(BF91/Q91)))</f>
        <v/>
      </c>
      <c r="BH91" s="112"/>
      <c r="BI91" s="114" t="str">
        <f>IFERROR(BH91/BF91,"-")</f>
        <v>-</v>
      </c>
      <c r="BJ91" s="115"/>
      <c r="BK91" s="116" t="str">
        <f>IFERROR(BJ91/BF91,"-")</f>
        <v>-</v>
      </c>
      <c r="BL91" s="117"/>
      <c r="BM91" s="117"/>
      <c r="BN91" s="117"/>
      <c r="BO91" s="119"/>
      <c r="BP91" s="120" t="str">
        <f>IF(Q91=0,"",IF(BO91=0,"",(BO91/Q91)))</f>
        <v/>
      </c>
      <c r="BQ91" s="121"/>
      <c r="BR91" s="122" t="str">
        <f>IFERROR(BQ91/BO91,"-")</f>
        <v>-</v>
      </c>
      <c r="BS91" s="123"/>
      <c r="BT91" s="124" t="str">
        <f>IFERROR(BS91/BO91,"-")</f>
        <v>-</v>
      </c>
      <c r="BU91" s="125"/>
      <c r="BV91" s="125"/>
      <c r="BW91" s="125"/>
      <c r="BX91" s="126"/>
      <c r="BY91" s="127" t="str">
        <f>IF(Q91=0,"",IF(BX91=0,"",(BX91/Q91)))</f>
        <v/>
      </c>
      <c r="BZ91" s="128"/>
      <c r="CA91" s="129" t="str">
        <f>IFERROR(BZ91/BX91,"-")</f>
        <v>-</v>
      </c>
      <c r="CB91" s="130"/>
      <c r="CC91" s="131" t="str">
        <f>IFERROR(CB91/BX91,"-")</f>
        <v>-</v>
      </c>
      <c r="CD91" s="132"/>
      <c r="CE91" s="132"/>
      <c r="CF91" s="132"/>
      <c r="CG91" s="133"/>
      <c r="CH91" s="134" t="str">
        <f>IF(Q91=0,"",IF(CG91=0,"",(CG91/Q91)))</f>
        <v/>
      </c>
      <c r="CI91" s="135"/>
      <c r="CJ91" s="136" t="str">
        <f>IFERROR(CI91/CG91,"-")</f>
        <v>-</v>
      </c>
      <c r="CK91" s="137"/>
      <c r="CL91" s="138" t="str">
        <f>IFERROR(CK91/CG91,"-")</f>
        <v>-</v>
      </c>
      <c r="CM91" s="139"/>
      <c r="CN91" s="139"/>
      <c r="CO91" s="139"/>
      <c r="CP91" s="140">
        <v>0</v>
      </c>
      <c r="CQ91" s="141">
        <v>0</v>
      </c>
      <c r="CR91" s="141"/>
      <c r="CS91" s="141"/>
      <c r="CT91" s="142" t="str">
        <f>IF(AND(CR91=0,CS91=0),"",IF(AND(CR91&lt;=100000,CS91&lt;=100000),"",IF(CR91/CQ91&gt;0.7,"男高",IF(CS91/CQ91&gt;0.7,"女高",""))))</f>
        <v/>
      </c>
    </row>
    <row r="92" spans="1:99">
      <c r="A92" s="79"/>
      <c r="B92" s="189" t="s">
        <v>236</v>
      </c>
      <c r="C92" s="189" t="s">
        <v>58</v>
      </c>
      <c r="D92" s="189"/>
      <c r="E92" s="189" t="s">
        <v>237</v>
      </c>
      <c r="F92" s="189" t="s">
        <v>238</v>
      </c>
      <c r="G92" s="189" t="s">
        <v>222</v>
      </c>
      <c r="H92" s="89"/>
      <c r="I92" s="89" t="s">
        <v>217</v>
      </c>
      <c r="J92" s="89" t="s">
        <v>223</v>
      </c>
      <c r="K92" s="181"/>
      <c r="L92" s="80">
        <v>0</v>
      </c>
      <c r="M92" s="80">
        <v>0</v>
      </c>
      <c r="N92" s="80">
        <v>1</v>
      </c>
      <c r="O92" s="91">
        <v>0</v>
      </c>
      <c r="P92" s="92">
        <v>0</v>
      </c>
      <c r="Q92" s="93">
        <f>O92+P92</f>
        <v>0</v>
      </c>
      <c r="R92" s="81">
        <f>IFERROR(Q92/N92,"-")</f>
        <v>0</v>
      </c>
      <c r="S92" s="80">
        <v>0</v>
      </c>
      <c r="T92" s="80">
        <v>0</v>
      </c>
      <c r="U92" s="81" t="str">
        <f>IFERROR(T92/(Q92),"-")</f>
        <v>-</v>
      </c>
      <c r="V92" s="82"/>
      <c r="W92" s="83">
        <v>0</v>
      </c>
      <c r="X92" s="81" t="str">
        <f>IF(Q92=0,"-",W92/Q92)</f>
        <v>-</v>
      </c>
      <c r="Y92" s="186">
        <v>0</v>
      </c>
      <c r="Z92" s="187" t="str">
        <f>IFERROR(Y92/Q92,"-")</f>
        <v>-</v>
      </c>
      <c r="AA92" s="187" t="str">
        <f>IFERROR(Y92/W92,"-")</f>
        <v>-</v>
      </c>
      <c r="AB92" s="181"/>
      <c r="AC92" s="85"/>
      <c r="AD92" s="78"/>
      <c r="AE92" s="94"/>
      <c r="AF92" s="95" t="str">
        <f>IF(Q92=0,"",IF(AE92=0,"",(AE92/Q92)))</f>
        <v/>
      </c>
      <c r="AG92" s="94"/>
      <c r="AH92" s="96" t="str">
        <f>IFERROR(AG92/AE92,"-")</f>
        <v>-</v>
      </c>
      <c r="AI92" s="97"/>
      <c r="AJ92" s="98" t="str">
        <f>IFERROR(AI92/AE92,"-")</f>
        <v>-</v>
      </c>
      <c r="AK92" s="99"/>
      <c r="AL92" s="99"/>
      <c r="AM92" s="99"/>
      <c r="AN92" s="100"/>
      <c r="AO92" s="101" t="str">
        <f>IF(Q92=0,"",IF(AN92=0,"",(AN92/Q92)))</f>
        <v/>
      </c>
      <c r="AP92" s="100"/>
      <c r="AQ92" s="102" t="str">
        <f>IFERROR(AP92/AN92,"-")</f>
        <v>-</v>
      </c>
      <c r="AR92" s="103"/>
      <c r="AS92" s="104" t="str">
        <f>IFERROR(AR92/AN92,"-")</f>
        <v>-</v>
      </c>
      <c r="AT92" s="105"/>
      <c r="AU92" s="105"/>
      <c r="AV92" s="105"/>
      <c r="AW92" s="106"/>
      <c r="AX92" s="107" t="str">
        <f>IF(Q92=0,"",IF(AW92=0,"",(AW92/Q92)))</f>
        <v/>
      </c>
      <c r="AY92" s="106"/>
      <c r="AZ92" s="108" t="str">
        <f>IFERROR(AY92/AW92,"-")</f>
        <v>-</v>
      </c>
      <c r="BA92" s="109"/>
      <c r="BB92" s="110" t="str">
        <f>IFERROR(BA92/AW92,"-")</f>
        <v>-</v>
      </c>
      <c r="BC92" s="111"/>
      <c r="BD92" s="111"/>
      <c r="BE92" s="111"/>
      <c r="BF92" s="112"/>
      <c r="BG92" s="113" t="str">
        <f>IF(Q92=0,"",IF(BF92=0,"",(BF92/Q92)))</f>
        <v/>
      </c>
      <c r="BH92" s="112"/>
      <c r="BI92" s="114" t="str">
        <f>IFERROR(BH92/BF92,"-")</f>
        <v>-</v>
      </c>
      <c r="BJ92" s="115"/>
      <c r="BK92" s="116" t="str">
        <f>IFERROR(BJ92/BF92,"-")</f>
        <v>-</v>
      </c>
      <c r="BL92" s="117"/>
      <c r="BM92" s="117"/>
      <c r="BN92" s="117"/>
      <c r="BO92" s="119"/>
      <c r="BP92" s="120" t="str">
        <f>IF(Q92=0,"",IF(BO92=0,"",(BO92/Q92)))</f>
        <v/>
      </c>
      <c r="BQ92" s="121"/>
      <c r="BR92" s="122" t="str">
        <f>IFERROR(BQ92/BO92,"-")</f>
        <v>-</v>
      </c>
      <c r="BS92" s="123"/>
      <c r="BT92" s="124" t="str">
        <f>IFERROR(BS92/BO92,"-")</f>
        <v>-</v>
      </c>
      <c r="BU92" s="125"/>
      <c r="BV92" s="125"/>
      <c r="BW92" s="125"/>
      <c r="BX92" s="126"/>
      <c r="BY92" s="127" t="str">
        <f>IF(Q92=0,"",IF(BX92=0,"",(BX92/Q92)))</f>
        <v/>
      </c>
      <c r="BZ92" s="128"/>
      <c r="CA92" s="129" t="str">
        <f>IFERROR(BZ92/BX92,"-")</f>
        <v>-</v>
      </c>
      <c r="CB92" s="130"/>
      <c r="CC92" s="131" t="str">
        <f>IFERROR(CB92/BX92,"-")</f>
        <v>-</v>
      </c>
      <c r="CD92" s="132"/>
      <c r="CE92" s="132"/>
      <c r="CF92" s="132"/>
      <c r="CG92" s="133"/>
      <c r="CH92" s="134" t="str">
        <f>IF(Q92=0,"",IF(CG92=0,"",(CG92/Q92)))</f>
        <v/>
      </c>
      <c r="CI92" s="135"/>
      <c r="CJ92" s="136" t="str">
        <f>IFERROR(CI92/CG92,"-")</f>
        <v>-</v>
      </c>
      <c r="CK92" s="137"/>
      <c r="CL92" s="138" t="str">
        <f>IFERROR(CK92/CG92,"-")</f>
        <v>-</v>
      </c>
      <c r="CM92" s="139"/>
      <c r="CN92" s="139"/>
      <c r="CO92" s="139"/>
      <c r="CP92" s="140">
        <v>0</v>
      </c>
      <c r="CQ92" s="141">
        <v>0</v>
      </c>
      <c r="CR92" s="141"/>
      <c r="CS92" s="141"/>
      <c r="CT92" s="142" t="str">
        <f>IF(AND(CR92=0,CS92=0),"",IF(AND(CR92&lt;=100000,CS92&lt;=100000),"",IF(CR92/CQ92&gt;0.7,"男高",IF(CS92/CQ92&gt;0.7,"女高",""))))</f>
        <v/>
      </c>
    </row>
    <row r="93" spans="1:99">
      <c r="A93" s="79"/>
      <c r="B93" s="189" t="s">
        <v>239</v>
      </c>
      <c r="C93" s="189" t="s">
        <v>58</v>
      </c>
      <c r="D93" s="189"/>
      <c r="E93" s="189" t="s">
        <v>240</v>
      </c>
      <c r="F93" s="189" t="s">
        <v>241</v>
      </c>
      <c r="G93" s="189" t="s">
        <v>73</v>
      </c>
      <c r="H93" s="89"/>
      <c r="I93" s="89" t="s">
        <v>217</v>
      </c>
      <c r="J93" s="89" t="s">
        <v>227</v>
      </c>
      <c r="K93" s="181"/>
      <c r="L93" s="80">
        <v>0</v>
      </c>
      <c r="M93" s="80">
        <v>0</v>
      </c>
      <c r="N93" s="80">
        <v>0</v>
      </c>
      <c r="O93" s="91">
        <v>0</v>
      </c>
      <c r="P93" s="92">
        <v>0</v>
      </c>
      <c r="Q93" s="93">
        <f>O93+P93</f>
        <v>0</v>
      </c>
      <c r="R93" s="81" t="str">
        <f>IFERROR(Q93/N93,"-")</f>
        <v>-</v>
      </c>
      <c r="S93" s="80">
        <v>0</v>
      </c>
      <c r="T93" s="80">
        <v>0</v>
      </c>
      <c r="U93" s="81" t="str">
        <f>IFERROR(T93/(Q93),"-")</f>
        <v>-</v>
      </c>
      <c r="V93" s="82"/>
      <c r="W93" s="83">
        <v>0</v>
      </c>
      <c r="X93" s="81" t="str">
        <f>IF(Q93=0,"-",W93/Q93)</f>
        <v>-</v>
      </c>
      <c r="Y93" s="186">
        <v>0</v>
      </c>
      <c r="Z93" s="187" t="str">
        <f>IFERROR(Y93/Q93,"-")</f>
        <v>-</v>
      </c>
      <c r="AA93" s="187" t="str">
        <f>IFERROR(Y93/W93,"-")</f>
        <v>-</v>
      </c>
      <c r="AB93" s="181"/>
      <c r="AC93" s="85"/>
      <c r="AD93" s="78"/>
      <c r="AE93" s="94"/>
      <c r="AF93" s="95" t="str">
        <f>IF(Q93=0,"",IF(AE93=0,"",(AE93/Q93)))</f>
        <v/>
      </c>
      <c r="AG93" s="94"/>
      <c r="AH93" s="96" t="str">
        <f>IFERROR(AG93/AE93,"-")</f>
        <v>-</v>
      </c>
      <c r="AI93" s="97"/>
      <c r="AJ93" s="98" t="str">
        <f>IFERROR(AI93/AE93,"-")</f>
        <v>-</v>
      </c>
      <c r="AK93" s="99"/>
      <c r="AL93" s="99"/>
      <c r="AM93" s="99"/>
      <c r="AN93" s="100"/>
      <c r="AO93" s="101" t="str">
        <f>IF(Q93=0,"",IF(AN93=0,"",(AN93/Q93)))</f>
        <v/>
      </c>
      <c r="AP93" s="100"/>
      <c r="AQ93" s="102" t="str">
        <f>IFERROR(AP93/AN93,"-")</f>
        <v>-</v>
      </c>
      <c r="AR93" s="103"/>
      <c r="AS93" s="104" t="str">
        <f>IFERROR(AR93/AN93,"-")</f>
        <v>-</v>
      </c>
      <c r="AT93" s="105"/>
      <c r="AU93" s="105"/>
      <c r="AV93" s="105"/>
      <c r="AW93" s="106"/>
      <c r="AX93" s="107" t="str">
        <f>IF(Q93=0,"",IF(AW93=0,"",(AW93/Q93)))</f>
        <v/>
      </c>
      <c r="AY93" s="106"/>
      <c r="AZ93" s="108" t="str">
        <f>IFERROR(AY93/AW93,"-")</f>
        <v>-</v>
      </c>
      <c r="BA93" s="109"/>
      <c r="BB93" s="110" t="str">
        <f>IFERROR(BA93/AW93,"-")</f>
        <v>-</v>
      </c>
      <c r="BC93" s="111"/>
      <c r="BD93" s="111"/>
      <c r="BE93" s="111"/>
      <c r="BF93" s="112"/>
      <c r="BG93" s="113" t="str">
        <f>IF(Q93=0,"",IF(BF93=0,"",(BF93/Q93)))</f>
        <v/>
      </c>
      <c r="BH93" s="112"/>
      <c r="BI93" s="114" t="str">
        <f>IFERROR(BH93/BF93,"-")</f>
        <v>-</v>
      </c>
      <c r="BJ93" s="115"/>
      <c r="BK93" s="116" t="str">
        <f>IFERROR(BJ93/BF93,"-")</f>
        <v>-</v>
      </c>
      <c r="BL93" s="117"/>
      <c r="BM93" s="117"/>
      <c r="BN93" s="117"/>
      <c r="BO93" s="119"/>
      <c r="BP93" s="120" t="str">
        <f>IF(Q93=0,"",IF(BO93=0,"",(BO93/Q93)))</f>
        <v/>
      </c>
      <c r="BQ93" s="121"/>
      <c r="BR93" s="122" t="str">
        <f>IFERROR(BQ93/BO93,"-")</f>
        <v>-</v>
      </c>
      <c r="BS93" s="123"/>
      <c r="BT93" s="124" t="str">
        <f>IFERROR(BS93/BO93,"-")</f>
        <v>-</v>
      </c>
      <c r="BU93" s="125"/>
      <c r="BV93" s="125"/>
      <c r="BW93" s="125"/>
      <c r="BX93" s="126"/>
      <c r="BY93" s="127" t="str">
        <f>IF(Q93=0,"",IF(BX93=0,"",(BX93/Q93)))</f>
        <v/>
      </c>
      <c r="BZ93" s="128"/>
      <c r="CA93" s="129" t="str">
        <f>IFERROR(BZ93/BX93,"-")</f>
        <v>-</v>
      </c>
      <c r="CB93" s="130"/>
      <c r="CC93" s="131" t="str">
        <f>IFERROR(CB93/BX93,"-")</f>
        <v>-</v>
      </c>
      <c r="CD93" s="132"/>
      <c r="CE93" s="132"/>
      <c r="CF93" s="132"/>
      <c r="CG93" s="133"/>
      <c r="CH93" s="134" t="str">
        <f>IF(Q93=0,"",IF(CG93=0,"",(CG93/Q93)))</f>
        <v/>
      </c>
      <c r="CI93" s="135"/>
      <c r="CJ93" s="136" t="str">
        <f>IFERROR(CI93/CG93,"-")</f>
        <v>-</v>
      </c>
      <c r="CK93" s="137"/>
      <c r="CL93" s="138" t="str">
        <f>IFERROR(CK93/CG93,"-")</f>
        <v>-</v>
      </c>
      <c r="CM93" s="139"/>
      <c r="CN93" s="139"/>
      <c r="CO93" s="139"/>
      <c r="CP93" s="140">
        <v>0</v>
      </c>
      <c r="CQ93" s="141">
        <v>0</v>
      </c>
      <c r="CR93" s="141"/>
      <c r="CS93" s="141"/>
      <c r="CT93" s="142" t="str">
        <f>IF(AND(CR93=0,CS93=0),"",IF(AND(CR93&lt;=100000,CS93&lt;=100000),"",IF(CR93/CQ93&gt;0.7,"男高",IF(CS93/CQ93&gt;0.7,"女高",""))))</f>
        <v/>
      </c>
    </row>
    <row r="94" spans="1:99">
      <c r="A94" s="79"/>
      <c r="B94" s="189" t="s">
        <v>242</v>
      </c>
      <c r="C94" s="189" t="s">
        <v>58</v>
      </c>
      <c r="D94" s="189"/>
      <c r="E94" s="189" t="s">
        <v>243</v>
      </c>
      <c r="F94" s="189" t="s">
        <v>244</v>
      </c>
      <c r="G94" s="189" t="s">
        <v>222</v>
      </c>
      <c r="H94" s="89"/>
      <c r="I94" s="89" t="s">
        <v>217</v>
      </c>
      <c r="J94" s="190" t="s">
        <v>245</v>
      </c>
      <c r="K94" s="181"/>
      <c r="L94" s="80">
        <v>0</v>
      </c>
      <c r="M94" s="80">
        <v>0</v>
      </c>
      <c r="N94" s="80">
        <v>0</v>
      </c>
      <c r="O94" s="91">
        <v>0</v>
      </c>
      <c r="P94" s="92">
        <v>0</v>
      </c>
      <c r="Q94" s="93">
        <f>O94+P94</f>
        <v>0</v>
      </c>
      <c r="R94" s="81" t="str">
        <f>IFERROR(Q94/N94,"-")</f>
        <v>-</v>
      </c>
      <c r="S94" s="80">
        <v>0</v>
      </c>
      <c r="T94" s="80">
        <v>0</v>
      </c>
      <c r="U94" s="81" t="str">
        <f>IFERROR(T94/(Q94),"-")</f>
        <v>-</v>
      </c>
      <c r="V94" s="82"/>
      <c r="W94" s="83">
        <v>0</v>
      </c>
      <c r="X94" s="81" t="str">
        <f>IF(Q94=0,"-",W94/Q94)</f>
        <v>-</v>
      </c>
      <c r="Y94" s="186">
        <v>0</v>
      </c>
      <c r="Z94" s="187" t="str">
        <f>IFERROR(Y94/Q94,"-")</f>
        <v>-</v>
      </c>
      <c r="AA94" s="187" t="str">
        <f>IFERROR(Y94/W94,"-")</f>
        <v>-</v>
      </c>
      <c r="AB94" s="181"/>
      <c r="AC94" s="85"/>
      <c r="AD94" s="78"/>
      <c r="AE94" s="94"/>
      <c r="AF94" s="95" t="str">
        <f>IF(Q94=0,"",IF(AE94=0,"",(AE94/Q94)))</f>
        <v/>
      </c>
      <c r="AG94" s="94"/>
      <c r="AH94" s="96" t="str">
        <f>IFERROR(AG94/AE94,"-")</f>
        <v>-</v>
      </c>
      <c r="AI94" s="97"/>
      <c r="AJ94" s="98" t="str">
        <f>IFERROR(AI94/AE94,"-")</f>
        <v>-</v>
      </c>
      <c r="AK94" s="99"/>
      <c r="AL94" s="99"/>
      <c r="AM94" s="99"/>
      <c r="AN94" s="100"/>
      <c r="AO94" s="101" t="str">
        <f>IF(Q94=0,"",IF(AN94=0,"",(AN94/Q94)))</f>
        <v/>
      </c>
      <c r="AP94" s="100"/>
      <c r="AQ94" s="102" t="str">
        <f>IFERROR(AP94/AN94,"-")</f>
        <v>-</v>
      </c>
      <c r="AR94" s="103"/>
      <c r="AS94" s="104" t="str">
        <f>IFERROR(AR94/AN94,"-")</f>
        <v>-</v>
      </c>
      <c r="AT94" s="105"/>
      <c r="AU94" s="105"/>
      <c r="AV94" s="105"/>
      <c r="AW94" s="106"/>
      <c r="AX94" s="107" t="str">
        <f>IF(Q94=0,"",IF(AW94=0,"",(AW94/Q94)))</f>
        <v/>
      </c>
      <c r="AY94" s="106"/>
      <c r="AZ94" s="108" t="str">
        <f>IFERROR(AY94/AW94,"-")</f>
        <v>-</v>
      </c>
      <c r="BA94" s="109"/>
      <c r="BB94" s="110" t="str">
        <f>IFERROR(BA94/AW94,"-")</f>
        <v>-</v>
      </c>
      <c r="BC94" s="111"/>
      <c r="BD94" s="111"/>
      <c r="BE94" s="111"/>
      <c r="BF94" s="112"/>
      <c r="BG94" s="113" t="str">
        <f>IF(Q94=0,"",IF(BF94=0,"",(BF94/Q94)))</f>
        <v/>
      </c>
      <c r="BH94" s="112"/>
      <c r="BI94" s="114" t="str">
        <f>IFERROR(BH94/BF94,"-")</f>
        <v>-</v>
      </c>
      <c r="BJ94" s="115"/>
      <c r="BK94" s="116" t="str">
        <f>IFERROR(BJ94/BF94,"-")</f>
        <v>-</v>
      </c>
      <c r="BL94" s="117"/>
      <c r="BM94" s="117"/>
      <c r="BN94" s="117"/>
      <c r="BO94" s="119"/>
      <c r="BP94" s="120" t="str">
        <f>IF(Q94=0,"",IF(BO94=0,"",(BO94/Q94)))</f>
        <v/>
      </c>
      <c r="BQ94" s="121"/>
      <c r="BR94" s="122" t="str">
        <f>IFERROR(BQ94/BO94,"-")</f>
        <v>-</v>
      </c>
      <c r="BS94" s="123"/>
      <c r="BT94" s="124" t="str">
        <f>IFERROR(BS94/BO94,"-")</f>
        <v>-</v>
      </c>
      <c r="BU94" s="125"/>
      <c r="BV94" s="125"/>
      <c r="BW94" s="125"/>
      <c r="BX94" s="126"/>
      <c r="BY94" s="127" t="str">
        <f>IF(Q94=0,"",IF(BX94=0,"",(BX94/Q94)))</f>
        <v/>
      </c>
      <c r="BZ94" s="128"/>
      <c r="CA94" s="129" t="str">
        <f>IFERROR(BZ94/BX94,"-")</f>
        <v>-</v>
      </c>
      <c r="CB94" s="130"/>
      <c r="CC94" s="131" t="str">
        <f>IFERROR(CB94/BX94,"-")</f>
        <v>-</v>
      </c>
      <c r="CD94" s="132"/>
      <c r="CE94" s="132"/>
      <c r="CF94" s="132"/>
      <c r="CG94" s="133"/>
      <c r="CH94" s="134" t="str">
        <f>IF(Q94=0,"",IF(CG94=0,"",(CG94/Q94)))</f>
        <v/>
      </c>
      <c r="CI94" s="135"/>
      <c r="CJ94" s="136" t="str">
        <f>IFERROR(CI94/CG94,"-")</f>
        <v>-</v>
      </c>
      <c r="CK94" s="137"/>
      <c r="CL94" s="138" t="str">
        <f>IFERROR(CK94/CG94,"-")</f>
        <v>-</v>
      </c>
      <c r="CM94" s="139"/>
      <c r="CN94" s="139"/>
      <c r="CO94" s="139"/>
      <c r="CP94" s="140">
        <v>0</v>
      </c>
      <c r="CQ94" s="141">
        <v>0</v>
      </c>
      <c r="CR94" s="141"/>
      <c r="CS94" s="141"/>
      <c r="CT94" s="142" t="str">
        <f>IF(AND(CR94=0,CS94=0),"",IF(AND(CR94&lt;=100000,CS94&lt;=100000),"",IF(CR94/CQ94&gt;0.7,"男高",IF(CS94/CQ94&gt;0.7,"女高",""))))</f>
        <v/>
      </c>
    </row>
    <row r="95" spans="1:99">
      <c r="A95" s="79"/>
      <c r="B95" s="189" t="s">
        <v>246</v>
      </c>
      <c r="C95" s="189" t="s">
        <v>58</v>
      </c>
      <c r="D95" s="189"/>
      <c r="E95" s="189" t="s">
        <v>102</v>
      </c>
      <c r="F95" s="189" t="s">
        <v>102</v>
      </c>
      <c r="G95" s="189" t="s">
        <v>66</v>
      </c>
      <c r="H95" s="89"/>
      <c r="I95" s="89"/>
      <c r="J95" s="89"/>
      <c r="K95" s="181"/>
      <c r="L95" s="80">
        <v>17</v>
      </c>
      <c r="M95" s="80">
        <v>1</v>
      </c>
      <c r="N95" s="80">
        <v>0</v>
      </c>
      <c r="O95" s="91">
        <v>0</v>
      </c>
      <c r="P95" s="92">
        <v>0</v>
      </c>
      <c r="Q95" s="93">
        <f>O95+P95</f>
        <v>0</v>
      </c>
      <c r="R95" s="81" t="str">
        <f>IFERROR(Q95/N95,"-")</f>
        <v>-</v>
      </c>
      <c r="S95" s="80">
        <v>0</v>
      </c>
      <c r="T95" s="80">
        <v>0</v>
      </c>
      <c r="U95" s="81" t="str">
        <f>IFERROR(T95/(Q95),"-")</f>
        <v>-</v>
      </c>
      <c r="V95" s="82"/>
      <c r="W95" s="83">
        <v>0</v>
      </c>
      <c r="X95" s="81" t="str">
        <f>IF(Q95=0,"-",W95/Q95)</f>
        <v>-</v>
      </c>
      <c r="Y95" s="186">
        <v>0</v>
      </c>
      <c r="Z95" s="187" t="str">
        <f>IFERROR(Y95/Q95,"-")</f>
        <v>-</v>
      </c>
      <c r="AA95" s="187" t="str">
        <f>IFERROR(Y95/W95,"-")</f>
        <v>-</v>
      </c>
      <c r="AB95" s="181"/>
      <c r="AC95" s="85"/>
      <c r="AD95" s="78"/>
      <c r="AE95" s="94"/>
      <c r="AF95" s="95" t="str">
        <f>IF(Q95=0,"",IF(AE95=0,"",(AE95/Q95)))</f>
        <v/>
      </c>
      <c r="AG95" s="94"/>
      <c r="AH95" s="96" t="str">
        <f>IFERROR(AG95/AE95,"-")</f>
        <v>-</v>
      </c>
      <c r="AI95" s="97"/>
      <c r="AJ95" s="98" t="str">
        <f>IFERROR(AI95/AE95,"-")</f>
        <v>-</v>
      </c>
      <c r="AK95" s="99"/>
      <c r="AL95" s="99"/>
      <c r="AM95" s="99"/>
      <c r="AN95" s="100"/>
      <c r="AO95" s="101" t="str">
        <f>IF(Q95=0,"",IF(AN95=0,"",(AN95/Q95)))</f>
        <v/>
      </c>
      <c r="AP95" s="100"/>
      <c r="AQ95" s="102" t="str">
        <f>IFERROR(AP95/AN95,"-")</f>
        <v>-</v>
      </c>
      <c r="AR95" s="103"/>
      <c r="AS95" s="104" t="str">
        <f>IFERROR(AR95/AN95,"-")</f>
        <v>-</v>
      </c>
      <c r="AT95" s="105"/>
      <c r="AU95" s="105"/>
      <c r="AV95" s="105"/>
      <c r="AW95" s="106"/>
      <c r="AX95" s="107" t="str">
        <f>IF(Q95=0,"",IF(AW95=0,"",(AW95/Q95)))</f>
        <v/>
      </c>
      <c r="AY95" s="106"/>
      <c r="AZ95" s="108" t="str">
        <f>IFERROR(AY95/AW95,"-")</f>
        <v>-</v>
      </c>
      <c r="BA95" s="109"/>
      <c r="BB95" s="110" t="str">
        <f>IFERROR(BA95/AW95,"-")</f>
        <v>-</v>
      </c>
      <c r="BC95" s="111"/>
      <c r="BD95" s="111"/>
      <c r="BE95" s="111"/>
      <c r="BF95" s="112"/>
      <c r="BG95" s="113" t="str">
        <f>IF(Q95=0,"",IF(BF95=0,"",(BF95/Q95)))</f>
        <v/>
      </c>
      <c r="BH95" s="112"/>
      <c r="BI95" s="114" t="str">
        <f>IFERROR(BH95/BF95,"-")</f>
        <v>-</v>
      </c>
      <c r="BJ95" s="115"/>
      <c r="BK95" s="116" t="str">
        <f>IFERROR(BJ95/BF95,"-")</f>
        <v>-</v>
      </c>
      <c r="BL95" s="117"/>
      <c r="BM95" s="117"/>
      <c r="BN95" s="117"/>
      <c r="BO95" s="119"/>
      <c r="BP95" s="120" t="str">
        <f>IF(Q95=0,"",IF(BO95=0,"",(BO95/Q95)))</f>
        <v/>
      </c>
      <c r="BQ95" s="121"/>
      <c r="BR95" s="122" t="str">
        <f>IFERROR(BQ95/BO95,"-")</f>
        <v>-</v>
      </c>
      <c r="BS95" s="123"/>
      <c r="BT95" s="124" t="str">
        <f>IFERROR(BS95/BO95,"-")</f>
        <v>-</v>
      </c>
      <c r="BU95" s="125"/>
      <c r="BV95" s="125"/>
      <c r="BW95" s="125"/>
      <c r="BX95" s="126"/>
      <c r="BY95" s="127" t="str">
        <f>IF(Q95=0,"",IF(BX95=0,"",(BX95/Q95)))</f>
        <v/>
      </c>
      <c r="BZ95" s="128"/>
      <c r="CA95" s="129" t="str">
        <f>IFERROR(BZ95/BX95,"-")</f>
        <v>-</v>
      </c>
      <c r="CB95" s="130"/>
      <c r="CC95" s="131" t="str">
        <f>IFERROR(CB95/BX95,"-")</f>
        <v>-</v>
      </c>
      <c r="CD95" s="132"/>
      <c r="CE95" s="132"/>
      <c r="CF95" s="132"/>
      <c r="CG95" s="133"/>
      <c r="CH95" s="134" t="str">
        <f>IF(Q95=0,"",IF(CG95=0,"",(CG95/Q95)))</f>
        <v/>
      </c>
      <c r="CI95" s="135"/>
      <c r="CJ95" s="136" t="str">
        <f>IFERROR(CI95/CG95,"-")</f>
        <v>-</v>
      </c>
      <c r="CK95" s="137"/>
      <c r="CL95" s="138" t="str">
        <f>IFERROR(CK95/CG95,"-")</f>
        <v>-</v>
      </c>
      <c r="CM95" s="139"/>
      <c r="CN95" s="139"/>
      <c r="CO95" s="139"/>
      <c r="CP95" s="140">
        <v>0</v>
      </c>
      <c r="CQ95" s="141">
        <v>0</v>
      </c>
      <c r="CR95" s="141"/>
      <c r="CS95" s="141"/>
      <c r="CT95" s="142" t="str">
        <f>IF(AND(CR95=0,CS95=0),"",IF(AND(CR95&lt;=100000,CS95&lt;=100000),"",IF(CR95/CQ95&gt;0.7,"男高",IF(CS95/CQ95&gt;0.7,"女高",""))))</f>
        <v/>
      </c>
    </row>
    <row r="96" spans="1:99">
      <c r="A96" s="79"/>
      <c r="B96" s="189" t="s">
        <v>247</v>
      </c>
      <c r="C96" s="189" t="s">
        <v>58</v>
      </c>
      <c r="D96" s="189"/>
      <c r="E96" s="189" t="s">
        <v>248</v>
      </c>
      <c r="F96" s="189" t="s">
        <v>249</v>
      </c>
      <c r="G96" s="189" t="s">
        <v>73</v>
      </c>
      <c r="H96" s="89" t="s">
        <v>133</v>
      </c>
      <c r="I96" s="89" t="s">
        <v>217</v>
      </c>
      <c r="J96" s="89" t="s">
        <v>218</v>
      </c>
      <c r="K96" s="181"/>
      <c r="L96" s="80">
        <v>0</v>
      </c>
      <c r="M96" s="80">
        <v>0</v>
      </c>
      <c r="N96" s="80">
        <v>0</v>
      </c>
      <c r="O96" s="91">
        <v>1</v>
      </c>
      <c r="P96" s="92">
        <v>0</v>
      </c>
      <c r="Q96" s="93">
        <f>O96+P96</f>
        <v>1</v>
      </c>
      <c r="R96" s="81" t="str">
        <f>IFERROR(Q96/N96,"-")</f>
        <v>-</v>
      </c>
      <c r="S96" s="80">
        <v>0</v>
      </c>
      <c r="T96" s="80">
        <v>0</v>
      </c>
      <c r="U96" s="81">
        <f>IFERROR(T96/(Q96),"-")</f>
        <v>0</v>
      </c>
      <c r="V96" s="82"/>
      <c r="W96" s="83">
        <v>0</v>
      </c>
      <c r="X96" s="81">
        <f>IF(Q96=0,"-",W96/Q96)</f>
        <v>0</v>
      </c>
      <c r="Y96" s="186">
        <v>0</v>
      </c>
      <c r="Z96" s="187">
        <f>IFERROR(Y96/Q96,"-")</f>
        <v>0</v>
      </c>
      <c r="AA96" s="187" t="str">
        <f>IFERROR(Y96/W96,"-")</f>
        <v>-</v>
      </c>
      <c r="AB96" s="181"/>
      <c r="AC96" s="85"/>
      <c r="AD96" s="78"/>
      <c r="AE96" s="94"/>
      <c r="AF96" s="95">
        <f>IF(Q96=0,"",IF(AE96=0,"",(AE96/Q96)))</f>
        <v>0</v>
      </c>
      <c r="AG96" s="94"/>
      <c r="AH96" s="96" t="str">
        <f>IFERROR(AG96/AE96,"-")</f>
        <v>-</v>
      </c>
      <c r="AI96" s="97"/>
      <c r="AJ96" s="98" t="str">
        <f>IFERROR(AI96/AE96,"-")</f>
        <v>-</v>
      </c>
      <c r="AK96" s="99"/>
      <c r="AL96" s="99"/>
      <c r="AM96" s="99"/>
      <c r="AN96" s="100"/>
      <c r="AO96" s="101">
        <f>IF(Q96=0,"",IF(AN96=0,"",(AN96/Q96)))</f>
        <v>0</v>
      </c>
      <c r="AP96" s="100"/>
      <c r="AQ96" s="102" t="str">
        <f>IFERROR(AP96/AN96,"-")</f>
        <v>-</v>
      </c>
      <c r="AR96" s="103"/>
      <c r="AS96" s="104" t="str">
        <f>IFERROR(AR96/AN96,"-")</f>
        <v>-</v>
      </c>
      <c r="AT96" s="105"/>
      <c r="AU96" s="105"/>
      <c r="AV96" s="105"/>
      <c r="AW96" s="106"/>
      <c r="AX96" s="107">
        <f>IF(Q96=0,"",IF(AW96=0,"",(AW96/Q96)))</f>
        <v>0</v>
      </c>
      <c r="AY96" s="106"/>
      <c r="AZ96" s="108" t="str">
        <f>IFERROR(AY96/AW96,"-")</f>
        <v>-</v>
      </c>
      <c r="BA96" s="109"/>
      <c r="BB96" s="110" t="str">
        <f>IFERROR(BA96/AW96,"-")</f>
        <v>-</v>
      </c>
      <c r="BC96" s="111"/>
      <c r="BD96" s="111"/>
      <c r="BE96" s="111"/>
      <c r="BF96" s="112"/>
      <c r="BG96" s="113">
        <f>IF(Q96=0,"",IF(BF96=0,"",(BF96/Q96)))</f>
        <v>0</v>
      </c>
      <c r="BH96" s="112"/>
      <c r="BI96" s="114" t="str">
        <f>IFERROR(BH96/BF96,"-")</f>
        <v>-</v>
      </c>
      <c r="BJ96" s="115"/>
      <c r="BK96" s="116" t="str">
        <f>IFERROR(BJ96/BF96,"-")</f>
        <v>-</v>
      </c>
      <c r="BL96" s="117"/>
      <c r="BM96" s="117"/>
      <c r="BN96" s="117"/>
      <c r="BO96" s="119">
        <v>1</v>
      </c>
      <c r="BP96" s="120">
        <f>IF(Q96=0,"",IF(BO96=0,"",(BO96/Q96)))</f>
        <v>1</v>
      </c>
      <c r="BQ96" s="121"/>
      <c r="BR96" s="122">
        <f>IFERROR(BQ96/BO96,"-")</f>
        <v>0</v>
      </c>
      <c r="BS96" s="123"/>
      <c r="BT96" s="124">
        <f>IFERROR(BS96/BO96,"-")</f>
        <v>0</v>
      </c>
      <c r="BU96" s="125"/>
      <c r="BV96" s="125"/>
      <c r="BW96" s="125"/>
      <c r="BX96" s="126"/>
      <c r="BY96" s="127">
        <f>IF(Q96=0,"",IF(BX96=0,"",(BX96/Q96)))</f>
        <v>0</v>
      </c>
      <c r="BZ96" s="128"/>
      <c r="CA96" s="129" t="str">
        <f>IFERROR(BZ96/BX96,"-")</f>
        <v>-</v>
      </c>
      <c r="CB96" s="130"/>
      <c r="CC96" s="131" t="str">
        <f>IFERROR(CB96/BX96,"-")</f>
        <v>-</v>
      </c>
      <c r="CD96" s="132"/>
      <c r="CE96" s="132"/>
      <c r="CF96" s="132"/>
      <c r="CG96" s="133"/>
      <c r="CH96" s="134">
        <f>IF(Q96=0,"",IF(CG96=0,"",(CG96/Q96)))</f>
        <v>0</v>
      </c>
      <c r="CI96" s="135"/>
      <c r="CJ96" s="136" t="str">
        <f>IFERROR(CI96/CG96,"-")</f>
        <v>-</v>
      </c>
      <c r="CK96" s="137"/>
      <c r="CL96" s="138" t="str">
        <f>IFERROR(CK96/CG96,"-")</f>
        <v>-</v>
      </c>
      <c r="CM96" s="139"/>
      <c r="CN96" s="139"/>
      <c r="CO96" s="139"/>
      <c r="CP96" s="140">
        <v>0</v>
      </c>
      <c r="CQ96" s="141">
        <v>0</v>
      </c>
      <c r="CR96" s="141"/>
      <c r="CS96" s="141"/>
      <c r="CT96" s="142" t="str">
        <f>IF(AND(CR96=0,CS96=0),"",IF(AND(CR96&lt;=100000,CS96&lt;=100000),"",IF(CR96/CQ96&gt;0.7,"男高",IF(CS96/CQ96&gt;0.7,"女高",""))))</f>
        <v/>
      </c>
    </row>
    <row r="97" spans="1:99">
      <c r="A97" s="79"/>
      <c r="B97" s="189" t="s">
        <v>250</v>
      </c>
      <c r="C97" s="189" t="s">
        <v>58</v>
      </c>
      <c r="D97" s="189"/>
      <c r="E97" s="189" t="s">
        <v>251</v>
      </c>
      <c r="F97" s="189" t="s">
        <v>226</v>
      </c>
      <c r="G97" s="189" t="s">
        <v>222</v>
      </c>
      <c r="H97" s="89"/>
      <c r="I97" s="89" t="s">
        <v>217</v>
      </c>
      <c r="J97" s="89" t="s">
        <v>223</v>
      </c>
      <c r="K97" s="181"/>
      <c r="L97" s="80">
        <v>1</v>
      </c>
      <c r="M97" s="80">
        <v>0</v>
      </c>
      <c r="N97" s="80">
        <v>3</v>
      </c>
      <c r="O97" s="91">
        <v>0</v>
      </c>
      <c r="P97" s="92">
        <v>0</v>
      </c>
      <c r="Q97" s="93">
        <f>O97+P97</f>
        <v>0</v>
      </c>
      <c r="R97" s="81">
        <f>IFERROR(Q97/N97,"-")</f>
        <v>0</v>
      </c>
      <c r="S97" s="80">
        <v>0</v>
      </c>
      <c r="T97" s="80">
        <v>0</v>
      </c>
      <c r="U97" s="81" t="str">
        <f>IFERROR(T97/(Q97),"-")</f>
        <v>-</v>
      </c>
      <c r="V97" s="82"/>
      <c r="W97" s="83">
        <v>0</v>
      </c>
      <c r="X97" s="81" t="str">
        <f>IF(Q97=0,"-",W97/Q97)</f>
        <v>-</v>
      </c>
      <c r="Y97" s="186">
        <v>0</v>
      </c>
      <c r="Z97" s="187" t="str">
        <f>IFERROR(Y97/Q97,"-")</f>
        <v>-</v>
      </c>
      <c r="AA97" s="187" t="str">
        <f>IFERROR(Y97/W97,"-")</f>
        <v>-</v>
      </c>
      <c r="AB97" s="181"/>
      <c r="AC97" s="85"/>
      <c r="AD97" s="78"/>
      <c r="AE97" s="94"/>
      <c r="AF97" s="95" t="str">
        <f>IF(Q97=0,"",IF(AE97=0,"",(AE97/Q97)))</f>
        <v/>
      </c>
      <c r="AG97" s="94"/>
      <c r="AH97" s="96" t="str">
        <f>IFERROR(AG97/AE97,"-")</f>
        <v>-</v>
      </c>
      <c r="AI97" s="97"/>
      <c r="AJ97" s="98" t="str">
        <f>IFERROR(AI97/AE97,"-")</f>
        <v>-</v>
      </c>
      <c r="AK97" s="99"/>
      <c r="AL97" s="99"/>
      <c r="AM97" s="99"/>
      <c r="AN97" s="100"/>
      <c r="AO97" s="101" t="str">
        <f>IF(Q97=0,"",IF(AN97=0,"",(AN97/Q97)))</f>
        <v/>
      </c>
      <c r="AP97" s="100"/>
      <c r="AQ97" s="102" t="str">
        <f>IFERROR(AP97/AN97,"-")</f>
        <v>-</v>
      </c>
      <c r="AR97" s="103"/>
      <c r="AS97" s="104" t="str">
        <f>IFERROR(AR97/AN97,"-")</f>
        <v>-</v>
      </c>
      <c r="AT97" s="105"/>
      <c r="AU97" s="105"/>
      <c r="AV97" s="105"/>
      <c r="AW97" s="106"/>
      <c r="AX97" s="107" t="str">
        <f>IF(Q97=0,"",IF(AW97=0,"",(AW97/Q97)))</f>
        <v/>
      </c>
      <c r="AY97" s="106"/>
      <c r="AZ97" s="108" t="str">
        <f>IFERROR(AY97/AW97,"-")</f>
        <v>-</v>
      </c>
      <c r="BA97" s="109"/>
      <c r="BB97" s="110" t="str">
        <f>IFERROR(BA97/AW97,"-")</f>
        <v>-</v>
      </c>
      <c r="BC97" s="111"/>
      <c r="BD97" s="111"/>
      <c r="BE97" s="111"/>
      <c r="BF97" s="112"/>
      <c r="BG97" s="113" t="str">
        <f>IF(Q97=0,"",IF(BF97=0,"",(BF97/Q97)))</f>
        <v/>
      </c>
      <c r="BH97" s="112"/>
      <c r="BI97" s="114" t="str">
        <f>IFERROR(BH97/BF97,"-")</f>
        <v>-</v>
      </c>
      <c r="BJ97" s="115"/>
      <c r="BK97" s="116" t="str">
        <f>IFERROR(BJ97/BF97,"-")</f>
        <v>-</v>
      </c>
      <c r="BL97" s="117"/>
      <c r="BM97" s="117"/>
      <c r="BN97" s="117"/>
      <c r="BO97" s="119"/>
      <c r="BP97" s="120" t="str">
        <f>IF(Q97=0,"",IF(BO97=0,"",(BO97/Q97)))</f>
        <v/>
      </c>
      <c r="BQ97" s="121"/>
      <c r="BR97" s="122" t="str">
        <f>IFERROR(BQ97/BO97,"-")</f>
        <v>-</v>
      </c>
      <c r="BS97" s="123"/>
      <c r="BT97" s="124" t="str">
        <f>IFERROR(BS97/BO97,"-")</f>
        <v>-</v>
      </c>
      <c r="BU97" s="125"/>
      <c r="BV97" s="125"/>
      <c r="BW97" s="125"/>
      <c r="BX97" s="126"/>
      <c r="BY97" s="127" t="str">
        <f>IF(Q97=0,"",IF(BX97=0,"",(BX97/Q97)))</f>
        <v/>
      </c>
      <c r="BZ97" s="128"/>
      <c r="CA97" s="129" t="str">
        <f>IFERROR(BZ97/BX97,"-")</f>
        <v>-</v>
      </c>
      <c r="CB97" s="130"/>
      <c r="CC97" s="131" t="str">
        <f>IFERROR(CB97/BX97,"-")</f>
        <v>-</v>
      </c>
      <c r="CD97" s="132"/>
      <c r="CE97" s="132"/>
      <c r="CF97" s="132"/>
      <c r="CG97" s="133"/>
      <c r="CH97" s="134" t="str">
        <f>IF(Q97=0,"",IF(CG97=0,"",(CG97/Q97)))</f>
        <v/>
      </c>
      <c r="CI97" s="135"/>
      <c r="CJ97" s="136" t="str">
        <f>IFERROR(CI97/CG97,"-")</f>
        <v>-</v>
      </c>
      <c r="CK97" s="137"/>
      <c r="CL97" s="138" t="str">
        <f>IFERROR(CK97/CG97,"-")</f>
        <v>-</v>
      </c>
      <c r="CM97" s="139"/>
      <c r="CN97" s="139"/>
      <c r="CO97" s="139"/>
      <c r="CP97" s="140">
        <v>0</v>
      </c>
      <c r="CQ97" s="141">
        <v>0</v>
      </c>
      <c r="CR97" s="141"/>
      <c r="CS97" s="141"/>
      <c r="CT97" s="142" t="str">
        <f>IF(AND(CR97=0,CS97=0),"",IF(AND(CR97&lt;=100000,CS97&lt;=100000),"",IF(CR97/CQ97&gt;0.7,"男高",IF(CS97/CQ97&gt;0.7,"女高",""))))</f>
        <v/>
      </c>
    </row>
    <row r="98" spans="1:99">
      <c r="A98" s="79"/>
      <c r="B98" s="189" t="s">
        <v>252</v>
      </c>
      <c r="C98" s="189" t="s">
        <v>58</v>
      </c>
      <c r="D98" s="189"/>
      <c r="E98" s="189" t="s">
        <v>240</v>
      </c>
      <c r="F98" s="189" t="s">
        <v>241</v>
      </c>
      <c r="G98" s="189" t="s">
        <v>73</v>
      </c>
      <c r="H98" s="89"/>
      <c r="I98" s="89" t="s">
        <v>217</v>
      </c>
      <c r="J98" s="89" t="s">
        <v>227</v>
      </c>
      <c r="K98" s="181"/>
      <c r="L98" s="80">
        <v>0</v>
      </c>
      <c r="M98" s="80">
        <v>0</v>
      </c>
      <c r="N98" s="80">
        <v>0</v>
      </c>
      <c r="O98" s="91">
        <v>0</v>
      </c>
      <c r="P98" s="92">
        <v>0</v>
      </c>
      <c r="Q98" s="93">
        <f>O98+P98</f>
        <v>0</v>
      </c>
      <c r="R98" s="81" t="str">
        <f>IFERROR(Q98/N98,"-")</f>
        <v>-</v>
      </c>
      <c r="S98" s="80">
        <v>0</v>
      </c>
      <c r="T98" s="80">
        <v>0</v>
      </c>
      <c r="U98" s="81" t="str">
        <f>IFERROR(T98/(Q98),"-")</f>
        <v>-</v>
      </c>
      <c r="V98" s="82"/>
      <c r="W98" s="83">
        <v>0</v>
      </c>
      <c r="X98" s="81" t="str">
        <f>IF(Q98=0,"-",W98/Q98)</f>
        <v>-</v>
      </c>
      <c r="Y98" s="186">
        <v>0</v>
      </c>
      <c r="Z98" s="187" t="str">
        <f>IFERROR(Y98/Q98,"-")</f>
        <v>-</v>
      </c>
      <c r="AA98" s="187" t="str">
        <f>IFERROR(Y98/W98,"-")</f>
        <v>-</v>
      </c>
      <c r="AB98" s="181"/>
      <c r="AC98" s="85"/>
      <c r="AD98" s="78"/>
      <c r="AE98" s="94"/>
      <c r="AF98" s="95" t="str">
        <f>IF(Q98=0,"",IF(AE98=0,"",(AE98/Q98)))</f>
        <v/>
      </c>
      <c r="AG98" s="94"/>
      <c r="AH98" s="96" t="str">
        <f>IFERROR(AG98/AE98,"-")</f>
        <v>-</v>
      </c>
      <c r="AI98" s="97"/>
      <c r="AJ98" s="98" t="str">
        <f>IFERROR(AI98/AE98,"-")</f>
        <v>-</v>
      </c>
      <c r="AK98" s="99"/>
      <c r="AL98" s="99"/>
      <c r="AM98" s="99"/>
      <c r="AN98" s="100"/>
      <c r="AO98" s="101" t="str">
        <f>IF(Q98=0,"",IF(AN98=0,"",(AN98/Q98)))</f>
        <v/>
      </c>
      <c r="AP98" s="100"/>
      <c r="AQ98" s="102" t="str">
        <f>IFERROR(AP98/AN98,"-")</f>
        <v>-</v>
      </c>
      <c r="AR98" s="103"/>
      <c r="AS98" s="104" t="str">
        <f>IFERROR(AR98/AN98,"-")</f>
        <v>-</v>
      </c>
      <c r="AT98" s="105"/>
      <c r="AU98" s="105"/>
      <c r="AV98" s="105"/>
      <c r="AW98" s="106"/>
      <c r="AX98" s="107" t="str">
        <f>IF(Q98=0,"",IF(AW98=0,"",(AW98/Q98)))</f>
        <v/>
      </c>
      <c r="AY98" s="106"/>
      <c r="AZ98" s="108" t="str">
        <f>IFERROR(AY98/AW98,"-")</f>
        <v>-</v>
      </c>
      <c r="BA98" s="109"/>
      <c r="BB98" s="110" t="str">
        <f>IFERROR(BA98/AW98,"-")</f>
        <v>-</v>
      </c>
      <c r="BC98" s="111"/>
      <c r="BD98" s="111"/>
      <c r="BE98" s="111"/>
      <c r="BF98" s="112"/>
      <c r="BG98" s="113" t="str">
        <f>IF(Q98=0,"",IF(BF98=0,"",(BF98/Q98)))</f>
        <v/>
      </c>
      <c r="BH98" s="112"/>
      <c r="BI98" s="114" t="str">
        <f>IFERROR(BH98/BF98,"-")</f>
        <v>-</v>
      </c>
      <c r="BJ98" s="115"/>
      <c r="BK98" s="116" t="str">
        <f>IFERROR(BJ98/BF98,"-")</f>
        <v>-</v>
      </c>
      <c r="BL98" s="117"/>
      <c r="BM98" s="117"/>
      <c r="BN98" s="117"/>
      <c r="BO98" s="119"/>
      <c r="BP98" s="120" t="str">
        <f>IF(Q98=0,"",IF(BO98=0,"",(BO98/Q98)))</f>
        <v/>
      </c>
      <c r="BQ98" s="121"/>
      <c r="BR98" s="122" t="str">
        <f>IFERROR(BQ98/BO98,"-")</f>
        <v>-</v>
      </c>
      <c r="BS98" s="123"/>
      <c r="BT98" s="124" t="str">
        <f>IFERROR(BS98/BO98,"-")</f>
        <v>-</v>
      </c>
      <c r="BU98" s="125"/>
      <c r="BV98" s="125"/>
      <c r="BW98" s="125"/>
      <c r="BX98" s="126"/>
      <c r="BY98" s="127" t="str">
        <f>IF(Q98=0,"",IF(BX98=0,"",(BX98/Q98)))</f>
        <v/>
      </c>
      <c r="BZ98" s="128"/>
      <c r="CA98" s="129" t="str">
        <f>IFERROR(BZ98/BX98,"-")</f>
        <v>-</v>
      </c>
      <c r="CB98" s="130"/>
      <c r="CC98" s="131" t="str">
        <f>IFERROR(CB98/BX98,"-")</f>
        <v>-</v>
      </c>
      <c r="CD98" s="132"/>
      <c r="CE98" s="132"/>
      <c r="CF98" s="132"/>
      <c r="CG98" s="133"/>
      <c r="CH98" s="134" t="str">
        <f>IF(Q98=0,"",IF(CG98=0,"",(CG98/Q98)))</f>
        <v/>
      </c>
      <c r="CI98" s="135"/>
      <c r="CJ98" s="136" t="str">
        <f>IFERROR(CI98/CG98,"-")</f>
        <v>-</v>
      </c>
      <c r="CK98" s="137"/>
      <c r="CL98" s="138" t="str">
        <f>IFERROR(CK98/CG98,"-")</f>
        <v>-</v>
      </c>
      <c r="CM98" s="139"/>
      <c r="CN98" s="139"/>
      <c r="CO98" s="139"/>
      <c r="CP98" s="140">
        <v>0</v>
      </c>
      <c r="CQ98" s="141">
        <v>0</v>
      </c>
      <c r="CR98" s="141"/>
      <c r="CS98" s="141"/>
      <c r="CT98" s="142" t="str">
        <f>IF(AND(CR98=0,CS98=0),"",IF(AND(CR98&lt;=100000,CS98&lt;=100000),"",IF(CR98/CQ98&gt;0.7,"男高",IF(CS98/CQ98&gt;0.7,"女高",""))))</f>
        <v/>
      </c>
    </row>
    <row r="99" spans="1:99">
      <c r="A99" s="79"/>
      <c r="B99" s="189" t="s">
        <v>253</v>
      </c>
      <c r="C99" s="189" t="s">
        <v>58</v>
      </c>
      <c r="D99" s="189"/>
      <c r="E99" s="189" t="s">
        <v>254</v>
      </c>
      <c r="F99" s="189" t="s">
        <v>255</v>
      </c>
      <c r="G99" s="189" t="s">
        <v>222</v>
      </c>
      <c r="H99" s="89"/>
      <c r="I99" s="89" t="s">
        <v>217</v>
      </c>
      <c r="J99" s="190" t="s">
        <v>245</v>
      </c>
      <c r="K99" s="181"/>
      <c r="L99" s="80">
        <v>0</v>
      </c>
      <c r="M99" s="80">
        <v>0</v>
      </c>
      <c r="N99" s="80">
        <v>0</v>
      </c>
      <c r="O99" s="91">
        <v>0</v>
      </c>
      <c r="P99" s="92">
        <v>0</v>
      </c>
      <c r="Q99" s="93">
        <f>O99+P99</f>
        <v>0</v>
      </c>
      <c r="R99" s="81" t="str">
        <f>IFERROR(Q99/N99,"-")</f>
        <v>-</v>
      </c>
      <c r="S99" s="80">
        <v>0</v>
      </c>
      <c r="T99" s="80">
        <v>0</v>
      </c>
      <c r="U99" s="81" t="str">
        <f>IFERROR(T99/(Q99),"-")</f>
        <v>-</v>
      </c>
      <c r="V99" s="82"/>
      <c r="W99" s="83">
        <v>0</v>
      </c>
      <c r="X99" s="81" t="str">
        <f>IF(Q99=0,"-",W99/Q99)</f>
        <v>-</v>
      </c>
      <c r="Y99" s="186">
        <v>0</v>
      </c>
      <c r="Z99" s="187" t="str">
        <f>IFERROR(Y99/Q99,"-")</f>
        <v>-</v>
      </c>
      <c r="AA99" s="187" t="str">
        <f>IFERROR(Y99/W99,"-")</f>
        <v>-</v>
      </c>
      <c r="AB99" s="181"/>
      <c r="AC99" s="85"/>
      <c r="AD99" s="78"/>
      <c r="AE99" s="94"/>
      <c r="AF99" s="95" t="str">
        <f>IF(Q99=0,"",IF(AE99=0,"",(AE99/Q99)))</f>
        <v/>
      </c>
      <c r="AG99" s="94"/>
      <c r="AH99" s="96" t="str">
        <f>IFERROR(AG99/AE99,"-")</f>
        <v>-</v>
      </c>
      <c r="AI99" s="97"/>
      <c r="AJ99" s="98" t="str">
        <f>IFERROR(AI99/AE99,"-")</f>
        <v>-</v>
      </c>
      <c r="AK99" s="99"/>
      <c r="AL99" s="99"/>
      <c r="AM99" s="99"/>
      <c r="AN99" s="100"/>
      <c r="AO99" s="101" t="str">
        <f>IF(Q99=0,"",IF(AN99=0,"",(AN99/Q99)))</f>
        <v/>
      </c>
      <c r="AP99" s="100"/>
      <c r="AQ99" s="102" t="str">
        <f>IFERROR(AP99/AN99,"-")</f>
        <v>-</v>
      </c>
      <c r="AR99" s="103"/>
      <c r="AS99" s="104" t="str">
        <f>IFERROR(AR99/AN99,"-")</f>
        <v>-</v>
      </c>
      <c r="AT99" s="105"/>
      <c r="AU99" s="105"/>
      <c r="AV99" s="105"/>
      <c r="AW99" s="106"/>
      <c r="AX99" s="107" t="str">
        <f>IF(Q99=0,"",IF(AW99=0,"",(AW99/Q99)))</f>
        <v/>
      </c>
      <c r="AY99" s="106"/>
      <c r="AZ99" s="108" t="str">
        <f>IFERROR(AY99/AW99,"-")</f>
        <v>-</v>
      </c>
      <c r="BA99" s="109"/>
      <c r="BB99" s="110" t="str">
        <f>IFERROR(BA99/AW99,"-")</f>
        <v>-</v>
      </c>
      <c r="BC99" s="111"/>
      <c r="BD99" s="111"/>
      <c r="BE99" s="111"/>
      <c r="BF99" s="112"/>
      <c r="BG99" s="113" t="str">
        <f>IF(Q99=0,"",IF(BF99=0,"",(BF99/Q99)))</f>
        <v/>
      </c>
      <c r="BH99" s="112"/>
      <c r="BI99" s="114" t="str">
        <f>IFERROR(BH99/BF99,"-")</f>
        <v>-</v>
      </c>
      <c r="BJ99" s="115"/>
      <c r="BK99" s="116" t="str">
        <f>IFERROR(BJ99/BF99,"-")</f>
        <v>-</v>
      </c>
      <c r="BL99" s="117"/>
      <c r="BM99" s="117"/>
      <c r="BN99" s="117"/>
      <c r="BO99" s="119"/>
      <c r="BP99" s="120" t="str">
        <f>IF(Q99=0,"",IF(BO99=0,"",(BO99/Q99)))</f>
        <v/>
      </c>
      <c r="BQ99" s="121"/>
      <c r="BR99" s="122" t="str">
        <f>IFERROR(BQ99/BO99,"-")</f>
        <v>-</v>
      </c>
      <c r="BS99" s="123"/>
      <c r="BT99" s="124" t="str">
        <f>IFERROR(BS99/BO99,"-")</f>
        <v>-</v>
      </c>
      <c r="BU99" s="125"/>
      <c r="BV99" s="125"/>
      <c r="BW99" s="125"/>
      <c r="BX99" s="126"/>
      <c r="BY99" s="127" t="str">
        <f>IF(Q99=0,"",IF(BX99=0,"",(BX99/Q99)))</f>
        <v/>
      </c>
      <c r="BZ99" s="128"/>
      <c r="CA99" s="129" t="str">
        <f>IFERROR(BZ99/BX99,"-")</f>
        <v>-</v>
      </c>
      <c r="CB99" s="130"/>
      <c r="CC99" s="131" t="str">
        <f>IFERROR(CB99/BX99,"-")</f>
        <v>-</v>
      </c>
      <c r="CD99" s="132"/>
      <c r="CE99" s="132"/>
      <c r="CF99" s="132"/>
      <c r="CG99" s="133"/>
      <c r="CH99" s="134" t="str">
        <f>IF(Q99=0,"",IF(CG99=0,"",(CG99/Q99)))</f>
        <v/>
      </c>
      <c r="CI99" s="135"/>
      <c r="CJ99" s="136" t="str">
        <f>IFERROR(CI99/CG99,"-")</f>
        <v>-</v>
      </c>
      <c r="CK99" s="137"/>
      <c r="CL99" s="138" t="str">
        <f>IFERROR(CK99/CG99,"-")</f>
        <v>-</v>
      </c>
      <c r="CM99" s="139"/>
      <c r="CN99" s="139"/>
      <c r="CO99" s="139"/>
      <c r="CP99" s="140">
        <v>0</v>
      </c>
      <c r="CQ99" s="141">
        <v>0</v>
      </c>
      <c r="CR99" s="141"/>
      <c r="CS99" s="141"/>
      <c r="CT99" s="142" t="str">
        <f>IF(AND(CR99=0,CS99=0),"",IF(AND(CR99&lt;=100000,CS99&lt;=100000),"",IF(CR99/CQ99&gt;0.7,"男高",IF(CS99/CQ99&gt;0.7,"女高",""))))</f>
        <v/>
      </c>
    </row>
    <row r="100" spans="1:99">
      <c r="A100" s="79"/>
      <c r="B100" s="189" t="s">
        <v>256</v>
      </c>
      <c r="C100" s="189" t="s">
        <v>58</v>
      </c>
      <c r="D100" s="189"/>
      <c r="E100" s="189" t="s">
        <v>102</v>
      </c>
      <c r="F100" s="189" t="s">
        <v>102</v>
      </c>
      <c r="G100" s="189" t="s">
        <v>66</v>
      </c>
      <c r="H100" s="89"/>
      <c r="I100" s="89"/>
      <c r="J100" s="89"/>
      <c r="K100" s="181"/>
      <c r="L100" s="80">
        <v>11</v>
      </c>
      <c r="M100" s="80">
        <v>7</v>
      </c>
      <c r="N100" s="80">
        <v>1</v>
      </c>
      <c r="O100" s="91">
        <v>1</v>
      </c>
      <c r="P100" s="92">
        <v>0</v>
      </c>
      <c r="Q100" s="93">
        <f>O100+P100</f>
        <v>1</v>
      </c>
      <c r="R100" s="81">
        <f>IFERROR(Q100/N100,"-")</f>
        <v>1</v>
      </c>
      <c r="S100" s="80">
        <v>1</v>
      </c>
      <c r="T100" s="80">
        <v>0</v>
      </c>
      <c r="U100" s="81">
        <f>IFERROR(T100/(Q100),"-")</f>
        <v>0</v>
      </c>
      <c r="V100" s="82"/>
      <c r="W100" s="83">
        <v>0</v>
      </c>
      <c r="X100" s="81">
        <f>IF(Q100=0,"-",W100/Q100)</f>
        <v>0</v>
      </c>
      <c r="Y100" s="186">
        <v>0</v>
      </c>
      <c r="Z100" s="187">
        <f>IFERROR(Y100/Q100,"-")</f>
        <v>0</v>
      </c>
      <c r="AA100" s="187" t="str">
        <f>IFERROR(Y100/W100,"-")</f>
        <v>-</v>
      </c>
      <c r="AB100" s="181"/>
      <c r="AC100" s="85"/>
      <c r="AD100" s="78"/>
      <c r="AE100" s="94"/>
      <c r="AF100" s="95">
        <f>IF(Q100=0,"",IF(AE100=0,"",(AE100/Q100)))</f>
        <v>0</v>
      </c>
      <c r="AG100" s="94"/>
      <c r="AH100" s="96" t="str">
        <f>IFERROR(AG100/AE100,"-")</f>
        <v>-</v>
      </c>
      <c r="AI100" s="97"/>
      <c r="AJ100" s="98" t="str">
        <f>IFERROR(AI100/AE100,"-")</f>
        <v>-</v>
      </c>
      <c r="AK100" s="99"/>
      <c r="AL100" s="99"/>
      <c r="AM100" s="99"/>
      <c r="AN100" s="100"/>
      <c r="AO100" s="101">
        <f>IF(Q100=0,"",IF(AN100=0,"",(AN100/Q100)))</f>
        <v>0</v>
      </c>
      <c r="AP100" s="100"/>
      <c r="AQ100" s="102" t="str">
        <f>IFERROR(AP100/AN100,"-")</f>
        <v>-</v>
      </c>
      <c r="AR100" s="103"/>
      <c r="AS100" s="104" t="str">
        <f>IFERROR(AR100/AN100,"-")</f>
        <v>-</v>
      </c>
      <c r="AT100" s="105"/>
      <c r="AU100" s="105"/>
      <c r="AV100" s="105"/>
      <c r="AW100" s="106"/>
      <c r="AX100" s="107">
        <f>IF(Q100=0,"",IF(AW100=0,"",(AW100/Q100)))</f>
        <v>0</v>
      </c>
      <c r="AY100" s="106"/>
      <c r="AZ100" s="108" t="str">
        <f>IFERROR(AY100/AW100,"-")</f>
        <v>-</v>
      </c>
      <c r="BA100" s="109"/>
      <c r="BB100" s="110" t="str">
        <f>IFERROR(BA100/AW100,"-")</f>
        <v>-</v>
      </c>
      <c r="BC100" s="111"/>
      <c r="BD100" s="111"/>
      <c r="BE100" s="111"/>
      <c r="BF100" s="112"/>
      <c r="BG100" s="113">
        <f>IF(Q100=0,"",IF(BF100=0,"",(BF100/Q100)))</f>
        <v>0</v>
      </c>
      <c r="BH100" s="112"/>
      <c r="BI100" s="114" t="str">
        <f>IFERROR(BH100/BF100,"-")</f>
        <v>-</v>
      </c>
      <c r="BJ100" s="115"/>
      <c r="BK100" s="116" t="str">
        <f>IFERROR(BJ100/BF100,"-")</f>
        <v>-</v>
      </c>
      <c r="BL100" s="117"/>
      <c r="BM100" s="117"/>
      <c r="BN100" s="117"/>
      <c r="BO100" s="119">
        <v>1</v>
      </c>
      <c r="BP100" s="120">
        <f>IF(Q100=0,"",IF(BO100=0,"",(BO100/Q100)))</f>
        <v>1</v>
      </c>
      <c r="BQ100" s="121"/>
      <c r="BR100" s="122">
        <f>IFERROR(BQ100/BO100,"-")</f>
        <v>0</v>
      </c>
      <c r="BS100" s="123"/>
      <c r="BT100" s="124">
        <f>IFERROR(BS100/BO100,"-")</f>
        <v>0</v>
      </c>
      <c r="BU100" s="125"/>
      <c r="BV100" s="125"/>
      <c r="BW100" s="125"/>
      <c r="BX100" s="126"/>
      <c r="BY100" s="127">
        <f>IF(Q100=0,"",IF(BX100=0,"",(BX100/Q100)))</f>
        <v>0</v>
      </c>
      <c r="BZ100" s="128"/>
      <c r="CA100" s="129" t="str">
        <f>IFERROR(BZ100/BX100,"-")</f>
        <v>-</v>
      </c>
      <c r="CB100" s="130"/>
      <c r="CC100" s="131" t="str">
        <f>IFERROR(CB100/BX100,"-")</f>
        <v>-</v>
      </c>
      <c r="CD100" s="132"/>
      <c r="CE100" s="132"/>
      <c r="CF100" s="132"/>
      <c r="CG100" s="133"/>
      <c r="CH100" s="134">
        <f>IF(Q100=0,"",IF(CG100=0,"",(CG100/Q100)))</f>
        <v>0</v>
      </c>
      <c r="CI100" s="135"/>
      <c r="CJ100" s="136" t="str">
        <f>IFERROR(CI100/CG100,"-")</f>
        <v>-</v>
      </c>
      <c r="CK100" s="137"/>
      <c r="CL100" s="138" t="str">
        <f>IFERROR(CK100/CG100,"-")</f>
        <v>-</v>
      </c>
      <c r="CM100" s="139"/>
      <c r="CN100" s="139"/>
      <c r="CO100" s="139"/>
      <c r="CP100" s="140">
        <v>0</v>
      </c>
      <c r="CQ100" s="141">
        <v>0</v>
      </c>
      <c r="CR100" s="141"/>
      <c r="CS100" s="141"/>
      <c r="CT100" s="142" t="str">
        <f>IF(AND(CR100=0,CS100=0),"",IF(AND(CR100&lt;=100000,CS100&lt;=100000),"",IF(CR100/CQ100&gt;0.7,"男高",IF(CS100/CQ100&gt;0.7,"女高",""))))</f>
        <v/>
      </c>
    </row>
    <row r="101" spans="1:99">
      <c r="A101" s="79">
        <f>AC101</f>
        <v>0</v>
      </c>
      <c r="B101" s="189" t="s">
        <v>257</v>
      </c>
      <c r="C101" s="189" t="s">
        <v>58</v>
      </c>
      <c r="D101" s="189"/>
      <c r="E101" s="189" t="s">
        <v>258</v>
      </c>
      <c r="F101" s="189" t="s">
        <v>259</v>
      </c>
      <c r="G101" s="189" t="s">
        <v>61</v>
      </c>
      <c r="H101" s="89" t="s">
        <v>163</v>
      </c>
      <c r="I101" s="89" t="s">
        <v>260</v>
      </c>
      <c r="J101" s="190" t="s">
        <v>245</v>
      </c>
      <c r="K101" s="181">
        <v>120000</v>
      </c>
      <c r="L101" s="80">
        <v>0</v>
      </c>
      <c r="M101" s="80">
        <v>0</v>
      </c>
      <c r="N101" s="80">
        <v>0</v>
      </c>
      <c r="O101" s="91">
        <v>0</v>
      </c>
      <c r="P101" s="92">
        <v>0</v>
      </c>
      <c r="Q101" s="93">
        <f>O101+P101</f>
        <v>0</v>
      </c>
      <c r="R101" s="81" t="str">
        <f>IFERROR(Q101/N101,"-")</f>
        <v>-</v>
      </c>
      <c r="S101" s="80">
        <v>0</v>
      </c>
      <c r="T101" s="80">
        <v>0</v>
      </c>
      <c r="U101" s="81" t="str">
        <f>IFERROR(T101/(Q101),"-")</f>
        <v>-</v>
      </c>
      <c r="V101" s="82" t="str">
        <f>IFERROR(K101/SUM(Q101:Q102),"-")</f>
        <v>-</v>
      </c>
      <c r="W101" s="83">
        <v>0</v>
      </c>
      <c r="X101" s="81" t="str">
        <f>IF(Q101=0,"-",W101/Q101)</f>
        <v>-</v>
      </c>
      <c r="Y101" s="186">
        <v>0</v>
      </c>
      <c r="Z101" s="187" t="str">
        <f>IFERROR(Y101/Q101,"-")</f>
        <v>-</v>
      </c>
      <c r="AA101" s="187" t="str">
        <f>IFERROR(Y101/W101,"-")</f>
        <v>-</v>
      </c>
      <c r="AB101" s="181">
        <f>SUM(Y101:Y102)-SUM(K101:K102)</f>
        <v>-120000</v>
      </c>
      <c r="AC101" s="85">
        <f>SUM(Y101:Y102)/SUM(K101:K102)</f>
        <v>0</v>
      </c>
      <c r="AD101" s="78"/>
      <c r="AE101" s="94"/>
      <c r="AF101" s="95" t="str">
        <f>IF(Q101=0,"",IF(AE101=0,"",(AE101/Q101)))</f>
        <v/>
      </c>
      <c r="AG101" s="94"/>
      <c r="AH101" s="96" t="str">
        <f>IFERROR(AG101/AE101,"-")</f>
        <v>-</v>
      </c>
      <c r="AI101" s="97"/>
      <c r="AJ101" s="98" t="str">
        <f>IFERROR(AI101/AE101,"-")</f>
        <v>-</v>
      </c>
      <c r="AK101" s="99"/>
      <c r="AL101" s="99"/>
      <c r="AM101" s="99"/>
      <c r="AN101" s="100"/>
      <c r="AO101" s="101" t="str">
        <f>IF(Q101=0,"",IF(AN101=0,"",(AN101/Q101)))</f>
        <v/>
      </c>
      <c r="AP101" s="100"/>
      <c r="AQ101" s="102" t="str">
        <f>IFERROR(AP101/AN101,"-")</f>
        <v>-</v>
      </c>
      <c r="AR101" s="103"/>
      <c r="AS101" s="104" t="str">
        <f>IFERROR(AR101/AN101,"-")</f>
        <v>-</v>
      </c>
      <c r="AT101" s="105"/>
      <c r="AU101" s="105"/>
      <c r="AV101" s="105"/>
      <c r="AW101" s="106"/>
      <c r="AX101" s="107" t="str">
        <f>IF(Q101=0,"",IF(AW101=0,"",(AW101/Q101)))</f>
        <v/>
      </c>
      <c r="AY101" s="106"/>
      <c r="AZ101" s="108" t="str">
        <f>IFERROR(AY101/AW101,"-")</f>
        <v>-</v>
      </c>
      <c r="BA101" s="109"/>
      <c r="BB101" s="110" t="str">
        <f>IFERROR(BA101/AW101,"-")</f>
        <v>-</v>
      </c>
      <c r="BC101" s="111"/>
      <c r="BD101" s="111"/>
      <c r="BE101" s="111"/>
      <c r="BF101" s="112"/>
      <c r="BG101" s="113" t="str">
        <f>IF(Q101=0,"",IF(BF101=0,"",(BF101/Q101)))</f>
        <v/>
      </c>
      <c r="BH101" s="112"/>
      <c r="BI101" s="114" t="str">
        <f>IFERROR(BH101/BF101,"-")</f>
        <v>-</v>
      </c>
      <c r="BJ101" s="115"/>
      <c r="BK101" s="116" t="str">
        <f>IFERROR(BJ101/BF101,"-")</f>
        <v>-</v>
      </c>
      <c r="BL101" s="117"/>
      <c r="BM101" s="117"/>
      <c r="BN101" s="117"/>
      <c r="BO101" s="119"/>
      <c r="BP101" s="120" t="str">
        <f>IF(Q101=0,"",IF(BO101=0,"",(BO101/Q101)))</f>
        <v/>
      </c>
      <c r="BQ101" s="121"/>
      <c r="BR101" s="122" t="str">
        <f>IFERROR(BQ101/BO101,"-")</f>
        <v>-</v>
      </c>
      <c r="BS101" s="123"/>
      <c r="BT101" s="124" t="str">
        <f>IFERROR(BS101/BO101,"-")</f>
        <v>-</v>
      </c>
      <c r="BU101" s="125"/>
      <c r="BV101" s="125"/>
      <c r="BW101" s="125"/>
      <c r="BX101" s="126"/>
      <c r="BY101" s="127" t="str">
        <f>IF(Q101=0,"",IF(BX101=0,"",(BX101/Q101)))</f>
        <v/>
      </c>
      <c r="BZ101" s="128"/>
      <c r="CA101" s="129" t="str">
        <f>IFERROR(BZ101/BX101,"-")</f>
        <v>-</v>
      </c>
      <c r="CB101" s="130"/>
      <c r="CC101" s="131" t="str">
        <f>IFERROR(CB101/BX101,"-")</f>
        <v>-</v>
      </c>
      <c r="CD101" s="132"/>
      <c r="CE101" s="132"/>
      <c r="CF101" s="132"/>
      <c r="CG101" s="133"/>
      <c r="CH101" s="134" t="str">
        <f>IF(Q101=0,"",IF(CG101=0,"",(CG101/Q101)))</f>
        <v/>
      </c>
      <c r="CI101" s="135"/>
      <c r="CJ101" s="136" t="str">
        <f>IFERROR(CI101/CG101,"-")</f>
        <v>-</v>
      </c>
      <c r="CK101" s="137"/>
      <c r="CL101" s="138" t="str">
        <f>IFERROR(CK101/CG101,"-")</f>
        <v>-</v>
      </c>
      <c r="CM101" s="139"/>
      <c r="CN101" s="139"/>
      <c r="CO101" s="139"/>
      <c r="CP101" s="140">
        <v>0</v>
      </c>
      <c r="CQ101" s="141">
        <v>0</v>
      </c>
      <c r="CR101" s="141"/>
      <c r="CS101" s="141"/>
      <c r="CT101" s="142" t="str">
        <f>IF(AND(CR101=0,CS101=0),"",IF(AND(CR101&lt;=100000,CS101&lt;=100000),"",IF(CR101/CQ101&gt;0.7,"男高",IF(CS101/CQ101&gt;0.7,"女高",""))))</f>
        <v/>
      </c>
    </row>
    <row r="102" spans="1:99">
      <c r="A102" s="79"/>
      <c r="B102" s="189" t="s">
        <v>261</v>
      </c>
      <c r="C102" s="189" t="s">
        <v>58</v>
      </c>
      <c r="D102" s="189"/>
      <c r="E102" s="189" t="s">
        <v>258</v>
      </c>
      <c r="F102" s="189" t="s">
        <v>259</v>
      </c>
      <c r="G102" s="189" t="s">
        <v>66</v>
      </c>
      <c r="H102" s="89"/>
      <c r="I102" s="89"/>
      <c r="J102" s="89"/>
      <c r="K102" s="181"/>
      <c r="L102" s="80">
        <v>0</v>
      </c>
      <c r="M102" s="80">
        <v>0</v>
      </c>
      <c r="N102" s="80">
        <v>0</v>
      </c>
      <c r="O102" s="91">
        <v>0</v>
      </c>
      <c r="P102" s="92">
        <v>0</v>
      </c>
      <c r="Q102" s="93">
        <f>O102+P102</f>
        <v>0</v>
      </c>
      <c r="R102" s="81" t="str">
        <f>IFERROR(Q102/N102,"-")</f>
        <v>-</v>
      </c>
      <c r="S102" s="80">
        <v>0</v>
      </c>
      <c r="T102" s="80">
        <v>0</v>
      </c>
      <c r="U102" s="81" t="str">
        <f>IFERROR(T102/(Q102),"-")</f>
        <v>-</v>
      </c>
      <c r="V102" s="82"/>
      <c r="W102" s="83">
        <v>0</v>
      </c>
      <c r="X102" s="81" t="str">
        <f>IF(Q102=0,"-",W102/Q102)</f>
        <v>-</v>
      </c>
      <c r="Y102" s="186">
        <v>0</v>
      </c>
      <c r="Z102" s="187" t="str">
        <f>IFERROR(Y102/Q102,"-")</f>
        <v>-</v>
      </c>
      <c r="AA102" s="187" t="str">
        <f>IFERROR(Y102/W102,"-")</f>
        <v>-</v>
      </c>
      <c r="AB102" s="181"/>
      <c r="AC102" s="85"/>
      <c r="AD102" s="78"/>
      <c r="AE102" s="94"/>
      <c r="AF102" s="95" t="str">
        <f>IF(Q102=0,"",IF(AE102=0,"",(AE102/Q102)))</f>
        <v/>
      </c>
      <c r="AG102" s="94"/>
      <c r="AH102" s="96" t="str">
        <f>IFERROR(AG102/AE102,"-")</f>
        <v>-</v>
      </c>
      <c r="AI102" s="97"/>
      <c r="AJ102" s="98" t="str">
        <f>IFERROR(AI102/AE102,"-")</f>
        <v>-</v>
      </c>
      <c r="AK102" s="99"/>
      <c r="AL102" s="99"/>
      <c r="AM102" s="99"/>
      <c r="AN102" s="100"/>
      <c r="AO102" s="101" t="str">
        <f>IF(Q102=0,"",IF(AN102=0,"",(AN102/Q102)))</f>
        <v/>
      </c>
      <c r="AP102" s="100"/>
      <c r="AQ102" s="102" t="str">
        <f>IFERROR(AP102/AN102,"-")</f>
        <v>-</v>
      </c>
      <c r="AR102" s="103"/>
      <c r="AS102" s="104" t="str">
        <f>IFERROR(AR102/AN102,"-")</f>
        <v>-</v>
      </c>
      <c r="AT102" s="105"/>
      <c r="AU102" s="105"/>
      <c r="AV102" s="105"/>
      <c r="AW102" s="106"/>
      <c r="AX102" s="107" t="str">
        <f>IF(Q102=0,"",IF(AW102=0,"",(AW102/Q102)))</f>
        <v/>
      </c>
      <c r="AY102" s="106"/>
      <c r="AZ102" s="108" t="str">
        <f>IFERROR(AY102/AW102,"-")</f>
        <v>-</v>
      </c>
      <c r="BA102" s="109"/>
      <c r="BB102" s="110" t="str">
        <f>IFERROR(BA102/AW102,"-")</f>
        <v>-</v>
      </c>
      <c r="BC102" s="111"/>
      <c r="BD102" s="111"/>
      <c r="BE102" s="111"/>
      <c r="BF102" s="112"/>
      <c r="BG102" s="113" t="str">
        <f>IF(Q102=0,"",IF(BF102=0,"",(BF102/Q102)))</f>
        <v/>
      </c>
      <c r="BH102" s="112"/>
      <c r="BI102" s="114" t="str">
        <f>IFERROR(BH102/BF102,"-")</f>
        <v>-</v>
      </c>
      <c r="BJ102" s="115"/>
      <c r="BK102" s="116" t="str">
        <f>IFERROR(BJ102/BF102,"-")</f>
        <v>-</v>
      </c>
      <c r="BL102" s="117"/>
      <c r="BM102" s="117"/>
      <c r="BN102" s="117"/>
      <c r="BO102" s="119"/>
      <c r="BP102" s="120" t="str">
        <f>IF(Q102=0,"",IF(BO102=0,"",(BO102/Q102)))</f>
        <v/>
      </c>
      <c r="BQ102" s="121"/>
      <c r="BR102" s="122" t="str">
        <f>IFERROR(BQ102/BO102,"-")</f>
        <v>-</v>
      </c>
      <c r="BS102" s="123"/>
      <c r="BT102" s="124" t="str">
        <f>IFERROR(BS102/BO102,"-")</f>
        <v>-</v>
      </c>
      <c r="BU102" s="125"/>
      <c r="BV102" s="125"/>
      <c r="BW102" s="125"/>
      <c r="BX102" s="126"/>
      <c r="BY102" s="127" t="str">
        <f>IF(Q102=0,"",IF(BX102=0,"",(BX102/Q102)))</f>
        <v/>
      </c>
      <c r="BZ102" s="128"/>
      <c r="CA102" s="129" t="str">
        <f>IFERROR(BZ102/BX102,"-")</f>
        <v>-</v>
      </c>
      <c r="CB102" s="130"/>
      <c r="CC102" s="131" t="str">
        <f>IFERROR(CB102/BX102,"-")</f>
        <v>-</v>
      </c>
      <c r="CD102" s="132"/>
      <c r="CE102" s="132"/>
      <c r="CF102" s="132"/>
      <c r="CG102" s="133"/>
      <c r="CH102" s="134" t="str">
        <f>IF(Q102=0,"",IF(CG102=0,"",(CG102/Q102)))</f>
        <v/>
      </c>
      <c r="CI102" s="135"/>
      <c r="CJ102" s="136" t="str">
        <f>IFERROR(CI102/CG102,"-")</f>
        <v>-</v>
      </c>
      <c r="CK102" s="137"/>
      <c r="CL102" s="138" t="str">
        <f>IFERROR(CK102/CG102,"-")</f>
        <v>-</v>
      </c>
      <c r="CM102" s="139"/>
      <c r="CN102" s="139"/>
      <c r="CO102" s="139"/>
      <c r="CP102" s="140">
        <v>0</v>
      </c>
      <c r="CQ102" s="141">
        <v>0</v>
      </c>
      <c r="CR102" s="141"/>
      <c r="CS102" s="141"/>
      <c r="CT102" s="142" t="str">
        <f>IF(AND(CR102=0,CS102=0),"",IF(AND(CR102&lt;=100000,CS102&lt;=100000),"",IF(CR102/CQ102&gt;0.7,"男高",IF(CS102/CQ102&gt;0.7,"女高",""))))</f>
        <v/>
      </c>
    </row>
    <row r="103" spans="1:99">
      <c r="A103" s="79">
        <f>AC103</f>
        <v>0</v>
      </c>
      <c r="B103" s="189" t="s">
        <v>262</v>
      </c>
      <c r="C103" s="189" t="s">
        <v>58</v>
      </c>
      <c r="D103" s="189"/>
      <c r="E103" s="189" t="s">
        <v>263</v>
      </c>
      <c r="F103" s="189" t="s">
        <v>264</v>
      </c>
      <c r="G103" s="189" t="s">
        <v>73</v>
      </c>
      <c r="H103" s="89" t="s">
        <v>179</v>
      </c>
      <c r="I103" s="89" t="s">
        <v>260</v>
      </c>
      <c r="J103" s="190" t="s">
        <v>245</v>
      </c>
      <c r="K103" s="181">
        <v>150000</v>
      </c>
      <c r="L103" s="80">
        <v>0</v>
      </c>
      <c r="M103" s="80">
        <v>0</v>
      </c>
      <c r="N103" s="80">
        <v>0</v>
      </c>
      <c r="O103" s="91">
        <v>0</v>
      </c>
      <c r="P103" s="92">
        <v>0</v>
      </c>
      <c r="Q103" s="93">
        <f>O103+P103</f>
        <v>0</v>
      </c>
      <c r="R103" s="81" t="str">
        <f>IFERROR(Q103/N103,"-")</f>
        <v>-</v>
      </c>
      <c r="S103" s="80">
        <v>0</v>
      </c>
      <c r="T103" s="80">
        <v>0</v>
      </c>
      <c r="U103" s="81" t="str">
        <f>IFERROR(T103/(Q103),"-")</f>
        <v>-</v>
      </c>
      <c r="V103" s="82" t="str">
        <f>IFERROR(K103/SUM(Q103:Q104),"-")</f>
        <v>-</v>
      </c>
      <c r="W103" s="83">
        <v>0</v>
      </c>
      <c r="X103" s="81" t="str">
        <f>IF(Q103=0,"-",W103/Q103)</f>
        <v>-</v>
      </c>
      <c r="Y103" s="186">
        <v>0</v>
      </c>
      <c r="Z103" s="187" t="str">
        <f>IFERROR(Y103/Q103,"-")</f>
        <v>-</v>
      </c>
      <c r="AA103" s="187" t="str">
        <f>IFERROR(Y103/W103,"-")</f>
        <v>-</v>
      </c>
      <c r="AB103" s="181">
        <f>SUM(Y103:Y104)-SUM(K103:K104)</f>
        <v>-150000</v>
      </c>
      <c r="AC103" s="85">
        <f>SUM(Y103:Y104)/SUM(K103:K104)</f>
        <v>0</v>
      </c>
      <c r="AD103" s="78"/>
      <c r="AE103" s="94"/>
      <c r="AF103" s="95" t="str">
        <f>IF(Q103=0,"",IF(AE103=0,"",(AE103/Q103)))</f>
        <v/>
      </c>
      <c r="AG103" s="94"/>
      <c r="AH103" s="96" t="str">
        <f>IFERROR(AG103/AE103,"-")</f>
        <v>-</v>
      </c>
      <c r="AI103" s="97"/>
      <c r="AJ103" s="98" t="str">
        <f>IFERROR(AI103/AE103,"-")</f>
        <v>-</v>
      </c>
      <c r="AK103" s="99"/>
      <c r="AL103" s="99"/>
      <c r="AM103" s="99"/>
      <c r="AN103" s="100"/>
      <c r="AO103" s="101" t="str">
        <f>IF(Q103=0,"",IF(AN103=0,"",(AN103/Q103)))</f>
        <v/>
      </c>
      <c r="AP103" s="100"/>
      <c r="AQ103" s="102" t="str">
        <f>IFERROR(AP103/AN103,"-")</f>
        <v>-</v>
      </c>
      <c r="AR103" s="103"/>
      <c r="AS103" s="104" t="str">
        <f>IFERROR(AR103/AN103,"-")</f>
        <v>-</v>
      </c>
      <c r="AT103" s="105"/>
      <c r="AU103" s="105"/>
      <c r="AV103" s="105"/>
      <c r="AW103" s="106"/>
      <c r="AX103" s="107" t="str">
        <f>IF(Q103=0,"",IF(AW103=0,"",(AW103/Q103)))</f>
        <v/>
      </c>
      <c r="AY103" s="106"/>
      <c r="AZ103" s="108" t="str">
        <f>IFERROR(AY103/AW103,"-")</f>
        <v>-</v>
      </c>
      <c r="BA103" s="109"/>
      <c r="BB103" s="110" t="str">
        <f>IFERROR(BA103/AW103,"-")</f>
        <v>-</v>
      </c>
      <c r="BC103" s="111"/>
      <c r="BD103" s="111"/>
      <c r="BE103" s="111"/>
      <c r="BF103" s="112"/>
      <c r="BG103" s="113" t="str">
        <f>IF(Q103=0,"",IF(BF103=0,"",(BF103/Q103)))</f>
        <v/>
      </c>
      <c r="BH103" s="112"/>
      <c r="BI103" s="114" t="str">
        <f>IFERROR(BH103/BF103,"-")</f>
        <v>-</v>
      </c>
      <c r="BJ103" s="115"/>
      <c r="BK103" s="116" t="str">
        <f>IFERROR(BJ103/BF103,"-")</f>
        <v>-</v>
      </c>
      <c r="BL103" s="117"/>
      <c r="BM103" s="117"/>
      <c r="BN103" s="117"/>
      <c r="BO103" s="119"/>
      <c r="BP103" s="120" t="str">
        <f>IF(Q103=0,"",IF(BO103=0,"",(BO103/Q103)))</f>
        <v/>
      </c>
      <c r="BQ103" s="121"/>
      <c r="BR103" s="122" t="str">
        <f>IFERROR(BQ103/BO103,"-")</f>
        <v>-</v>
      </c>
      <c r="BS103" s="123"/>
      <c r="BT103" s="124" t="str">
        <f>IFERROR(BS103/BO103,"-")</f>
        <v>-</v>
      </c>
      <c r="BU103" s="125"/>
      <c r="BV103" s="125"/>
      <c r="BW103" s="125"/>
      <c r="BX103" s="126"/>
      <c r="BY103" s="127" t="str">
        <f>IF(Q103=0,"",IF(BX103=0,"",(BX103/Q103)))</f>
        <v/>
      </c>
      <c r="BZ103" s="128"/>
      <c r="CA103" s="129" t="str">
        <f>IFERROR(BZ103/BX103,"-")</f>
        <v>-</v>
      </c>
      <c r="CB103" s="130"/>
      <c r="CC103" s="131" t="str">
        <f>IFERROR(CB103/BX103,"-")</f>
        <v>-</v>
      </c>
      <c r="CD103" s="132"/>
      <c r="CE103" s="132"/>
      <c r="CF103" s="132"/>
      <c r="CG103" s="133"/>
      <c r="CH103" s="134" t="str">
        <f>IF(Q103=0,"",IF(CG103=0,"",(CG103/Q103)))</f>
        <v/>
      </c>
      <c r="CI103" s="135"/>
      <c r="CJ103" s="136" t="str">
        <f>IFERROR(CI103/CG103,"-")</f>
        <v>-</v>
      </c>
      <c r="CK103" s="137"/>
      <c r="CL103" s="138" t="str">
        <f>IFERROR(CK103/CG103,"-")</f>
        <v>-</v>
      </c>
      <c r="CM103" s="139"/>
      <c r="CN103" s="139"/>
      <c r="CO103" s="139"/>
      <c r="CP103" s="140">
        <v>0</v>
      </c>
      <c r="CQ103" s="141">
        <v>0</v>
      </c>
      <c r="CR103" s="141"/>
      <c r="CS103" s="141"/>
      <c r="CT103" s="142" t="str">
        <f>IF(AND(CR103=0,CS103=0),"",IF(AND(CR103&lt;=100000,CS103&lt;=100000),"",IF(CR103/CQ103&gt;0.7,"男高",IF(CS103/CQ103&gt;0.7,"女高",""))))</f>
        <v/>
      </c>
    </row>
    <row r="104" spans="1:99">
      <c r="A104" s="79"/>
      <c r="B104" s="189" t="s">
        <v>265</v>
      </c>
      <c r="C104" s="189" t="s">
        <v>58</v>
      </c>
      <c r="D104" s="189"/>
      <c r="E104" s="189" t="s">
        <v>263</v>
      </c>
      <c r="F104" s="189" t="s">
        <v>264</v>
      </c>
      <c r="G104" s="189" t="s">
        <v>66</v>
      </c>
      <c r="H104" s="89"/>
      <c r="I104" s="89"/>
      <c r="J104" s="89"/>
      <c r="K104" s="181"/>
      <c r="L104" s="80">
        <v>0</v>
      </c>
      <c r="M104" s="80">
        <v>0</v>
      </c>
      <c r="N104" s="80">
        <v>0</v>
      </c>
      <c r="O104" s="91">
        <v>0</v>
      </c>
      <c r="P104" s="92">
        <v>0</v>
      </c>
      <c r="Q104" s="93">
        <f>O104+P104</f>
        <v>0</v>
      </c>
      <c r="R104" s="81" t="str">
        <f>IFERROR(Q104/N104,"-")</f>
        <v>-</v>
      </c>
      <c r="S104" s="80">
        <v>0</v>
      </c>
      <c r="T104" s="80">
        <v>0</v>
      </c>
      <c r="U104" s="81" t="str">
        <f>IFERROR(T104/(Q104),"-")</f>
        <v>-</v>
      </c>
      <c r="V104" s="82"/>
      <c r="W104" s="83">
        <v>0</v>
      </c>
      <c r="X104" s="81" t="str">
        <f>IF(Q104=0,"-",W104/Q104)</f>
        <v>-</v>
      </c>
      <c r="Y104" s="186">
        <v>0</v>
      </c>
      <c r="Z104" s="187" t="str">
        <f>IFERROR(Y104/Q104,"-")</f>
        <v>-</v>
      </c>
      <c r="AA104" s="187" t="str">
        <f>IFERROR(Y104/W104,"-")</f>
        <v>-</v>
      </c>
      <c r="AB104" s="181"/>
      <c r="AC104" s="85"/>
      <c r="AD104" s="78"/>
      <c r="AE104" s="94"/>
      <c r="AF104" s="95" t="str">
        <f>IF(Q104=0,"",IF(AE104=0,"",(AE104/Q104)))</f>
        <v/>
      </c>
      <c r="AG104" s="94"/>
      <c r="AH104" s="96" t="str">
        <f>IFERROR(AG104/AE104,"-")</f>
        <v>-</v>
      </c>
      <c r="AI104" s="97"/>
      <c r="AJ104" s="98" t="str">
        <f>IFERROR(AI104/AE104,"-")</f>
        <v>-</v>
      </c>
      <c r="AK104" s="99"/>
      <c r="AL104" s="99"/>
      <c r="AM104" s="99"/>
      <c r="AN104" s="100"/>
      <c r="AO104" s="101" t="str">
        <f>IF(Q104=0,"",IF(AN104=0,"",(AN104/Q104)))</f>
        <v/>
      </c>
      <c r="AP104" s="100"/>
      <c r="AQ104" s="102" t="str">
        <f>IFERROR(AP104/AN104,"-")</f>
        <v>-</v>
      </c>
      <c r="AR104" s="103"/>
      <c r="AS104" s="104" t="str">
        <f>IFERROR(AR104/AN104,"-")</f>
        <v>-</v>
      </c>
      <c r="AT104" s="105"/>
      <c r="AU104" s="105"/>
      <c r="AV104" s="105"/>
      <c r="AW104" s="106"/>
      <c r="AX104" s="107" t="str">
        <f>IF(Q104=0,"",IF(AW104=0,"",(AW104/Q104)))</f>
        <v/>
      </c>
      <c r="AY104" s="106"/>
      <c r="AZ104" s="108" t="str">
        <f>IFERROR(AY104/AW104,"-")</f>
        <v>-</v>
      </c>
      <c r="BA104" s="109"/>
      <c r="BB104" s="110" t="str">
        <f>IFERROR(BA104/AW104,"-")</f>
        <v>-</v>
      </c>
      <c r="BC104" s="111"/>
      <c r="BD104" s="111"/>
      <c r="BE104" s="111"/>
      <c r="BF104" s="112"/>
      <c r="BG104" s="113" t="str">
        <f>IF(Q104=0,"",IF(BF104=0,"",(BF104/Q104)))</f>
        <v/>
      </c>
      <c r="BH104" s="112"/>
      <c r="BI104" s="114" t="str">
        <f>IFERROR(BH104/BF104,"-")</f>
        <v>-</v>
      </c>
      <c r="BJ104" s="115"/>
      <c r="BK104" s="116" t="str">
        <f>IFERROR(BJ104/BF104,"-")</f>
        <v>-</v>
      </c>
      <c r="BL104" s="117"/>
      <c r="BM104" s="117"/>
      <c r="BN104" s="117"/>
      <c r="BO104" s="119"/>
      <c r="BP104" s="120" t="str">
        <f>IF(Q104=0,"",IF(BO104=0,"",(BO104/Q104)))</f>
        <v/>
      </c>
      <c r="BQ104" s="121"/>
      <c r="BR104" s="122" t="str">
        <f>IFERROR(BQ104/BO104,"-")</f>
        <v>-</v>
      </c>
      <c r="BS104" s="123"/>
      <c r="BT104" s="124" t="str">
        <f>IFERROR(BS104/BO104,"-")</f>
        <v>-</v>
      </c>
      <c r="BU104" s="125"/>
      <c r="BV104" s="125"/>
      <c r="BW104" s="125"/>
      <c r="BX104" s="126"/>
      <c r="BY104" s="127" t="str">
        <f>IF(Q104=0,"",IF(BX104=0,"",(BX104/Q104)))</f>
        <v/>
      </c>
      <c r="BZ104" s="128"/>
      <c r="CA104" s="129" t="str">
        <f>IFERROR(BZ104/BX104,"-")</f>
        <v>-</v>
      </c>
      <c r="CB104" s="130"/>
      <c r="CC104" s="131" t="str">
        <f>IFERROR(CB104/BX104,"-")</f>
        <v>-</v>
      </c>
      <c r="CD104" s="132"/>
      <c r="CE104" s="132"/>
      <c r="CF104" s="132"/>
      <c r="CG104" s="133"/>
      <c r="CH104" s="134" t="str">
        <f>IF(Q104=0,"",IF(CG104=0,"",(CG104/Q104)))</f>
        <v/>
      </c>
      <c r="CI104" s="135"/>
      <c r="CJ104" s="136" t="str">
        <f>IFERROR(CI104/CG104,"-")</f>
        <v>-</v>
      </c>
      <c r="CK104" s="137"/>
      <c r="CL104" s="138" t="str">
        <f>IFERROR(CK104/CG104,"-")</f>
        <v>-</v>
      </c>
      <c r="CM104" s="139"/>
      <c r="CN104" s="139"/>
      <c r="CO104" s="139"/>
      <c r="CP104" s="140">
        <v>0</v>
      </c>
      <c r="CQ104" s="141">
        <v>0</v>
      </c>
      <c r="CR104" s="141"/>
      <c r="CS104" s="141"/>
      <c r="CT104" s="142" t="str">
        <f>IF(AND(CR104=0,CS104=0),"",IF(AND(CR104&lt;=100000,CS104&lt;=100000),"",IF(CR104/CQ104&gt;0.7,"男高",IF(CS104/CQ104&gt;0.7,"女高",""))))</f>
        <v/>
      </c>
    </row>
    <row r="105" spans="1:99">
      <c r="A105" s="79">
        <f>AC105</f>
        <v>0</v>
      </c>
      <c r="B105" s="189" t="s">
        <v>266</v>
      </c>
      <c r="C105" s="189" t="s">
        <v>58</v>
      </c>
      <c r="D105" s="189"/>
      <c r="E105" s="189" t="s">
        <v>71</v>
      </c>
      <c r="F105" s="189" t="s">
        <v>72</v>
      </c>
      <c r="G105" s="189" t="s">
        <v>73</v>
      </c>
      <c r="H105" s="89" t="s">
        <v>81</v>
      </c>
      <c r="I105" s="89" t="s">
        <v>267</v>
      </c>
      <c r="J105" s="89" t="s">
        <v>268</v>
      </c>
      <c r="K105" s="181">
        <v>150000</v>
      </c>
      <c r="L105" s="80">
        <v>0</v>
      </c>
      <c r="M105" s="80">
        <v>0</v>
      </c>
      <c r="N105" s="80">
        <v>0</v>
      </c>
      <c r="O105" s="91">
        <v>0</v>
      </c>
      <c r="P105" s="92">
        <v>0</v>
      </c>
      <c r="Q105" s="93">
        <f>O105+P105</f>
        <v>0</v>
      </c>
      <c r="R105" s="81" t="str">
        <f>IFERROR(Q105/N105,"-")</f>
        <v>-</v>
      </c>
      <c r="S105" s="80">
        <v>0</v>
      </c>
      <c r="T105" s="80">
        <v>0</v>
      </c>
      <c r="U105" s="81" t="str">
        <f>IFERROR(T105/(Q105),"-")</f>
        <v>-</v>
      </c>
      <c r="V105" s="82" t="str">
        <f>IFERROR(K105/SUM(Q105:Q106),"-")</f>
        <v>-</v>
      </c>
      <c r="W105" s="83">
        <v>0</v>
      </c>
      <c r="X105" s="81" t="str">
        <f>IF(Q105=0,"-",W105/Q105)</f>
        <v>-</v>
      </c>
      <c r="Y105" s="186">
        <v>0</v>
      </c>
      <c r="Z105" s="187" t="str">
        <f>IFERROR(Y105/Q105,"-")</f>
        <v>-</v>
      </c>
      <c r="AA105" s="187" t="str">
        <f>IFERROR(Y105/W105,"-")</f>
        <v>-</v>
      </c>
      <c r="AB105" s="181">
        <f>SUM(Y105:Y106)-SUM(K105:K106)</f>
        <v>-150000</v>
      </c>
      <c r="AC105" s="85">
        <f>SUM(Y105:Y106)/SUM(K105:K106)</f>
        <v>0</v>
      </c>
      <c r="AD105" s="78"/>
      <c r="AE105" s="94"/>
      <c r="AF105" s="95" t="str">
        <f>IF(Q105=0,"",IF(AE105=0,"",(AE105/Q105)))</f>
        <v/>
      </c>
      <c r="AG105" s="94"/>
      <c r="AH105" s="96" t="str">
        <f>IFERROR(AG105/AE105,"-")</f>
        <v>-</v>
      </c>
      <c r="AI105" s="97"/>
      <c r="AJ105" s="98" t="str">
        <f>IFERROR(AI105/AE105,"-")</f>
        <v>-</v>
      </c>
      <c r="AK105" s="99"/>
      <c r="AL105" s="99"/>
      <c r="AM105" s="99"/>
      <c r="AN105" s="100"/>
      <c r="AO105" s="101" t="str">
        <f>IF(Q105=0,"",IF(AN105=0,"",(AN105/Q105)))</f>
        <v/>
      </c>
      <c r="AP105" s="100"/>
      <c r="AQ105" s="102" t="str">
        <f>IFERROR(AP105/AN105,"-")</f>
        <v>-</v>
      </c>
      <c r="AR105" s="103"/>
      <c r="AS105" s="104" t="str">
        <f>IFERROR(AR105/AN105,"-")</f>
        <v>-</v>
      </c>
      <c r="AT105" s="105"/>
      <c r="AU105" s="105"/>
      <c r="AV105" s="105"/>
      <c r="AW105" s="106"/>
      <c r="AX105" s="107" t="str">
        <f>IF(Q105=0,"",IF(AW105=0,"",(AW105/Q105)))</f>
        <v/>
      </c>
      <c r="AY105" s="106"/>
      <c r="AZ105" s="108" t="str">
        <f>IFERROR(AY105/AW105,"-")</f>
        <v>-</v>
      </c>
      <c r="BA105" s="109"/>
      <c r="BB105" s="110" t="str">
        <f>IFERROR(BA105/AW105,"-")</f>
        <v>-</v>
      </c>
      <c r="BC105" s="111"/>
      <c r="BD105" s="111"/>
      <c r="BE105" s="111"/>
      <c r="BF105" s="112"/>
      <c r="BG105" s="113" t="str">
        <f>IF(Q105=0,"",IF(BF105=0,"",(BF105/Q105)))</f>
        <v/>
      </c>
      <c r="BH105" s="112"/>
      <c r="BI105" s="114" t="str">
        <f>IFERROR(BH105/BF105,"-")</f>
        <v>-</v>
      </c>
      <c r="BJ105" s="115"/>
      <c r="BK105" s="116" t="str">
        <f>IFERROR(BJ105/BF105,"-")</f>
        <v>-</v>
      </c>
      <c r="BL105" s="117"/>
      <c r="BM105" s="117"/>
      <c r="BN105" s="117"/>
      <c r="BO105" s="119"/>
      <c r="BP105" s="120" t="str">
        <f>IF(Q105=0,"",IF(BO105=0,"",(BO105/Q105)))</f>
        <v/>
      </c>
      <c r="BQ105" s="121"/>
      <c r="BR105" s="122" t="str">
        <f>IFERROR(BQ105/BO105,"-")</f>
        <v>-</v>
      </c>
      <c r="BS105" s="123"/>
      <c r="BT105" s="124" t="str">
        <f>IFERROR(BS105/BO105,"-")</f>
        <v>-</v>
      </c>
      <c r="BU105" s="125"/>
      <c r="BV105" s="125"/>
      <c r="BW105" s="125"/>
      <c r="BX105" s="126"/>
      <c r="BY105" s="127" t="str">
        <f>IF(Q105=0,"",IF(BX105=0,"",(BX105/Q105)))</f>
        <v/>
      </c>
      <c r="BZ105" s="128"/>
      <c r="CA105" s="129" t="str">
        <f>IFERROR(BZ105/BX105,"-")</f>
        <v>-</v>
      </c>
      <c r="CB105" s="130"/>
      <c r="CC105" s="131" t="str">
        <f>IFERROR(CB105/BX105,"-")</f>
        <v>-</v>
      </c>
      <c r="CD105" s="132"/>
      <c r="CE105" s="132"/>
      <c r="CF105" s="132"/>
      <c r="CG105" s="133"/>
      <c r="CH105" s="134" t="str">
        <f>IF(Q105=0,"",IF(CG105=0,"",(CG105/Q105)))</f>
        <v/>
      </c>
      <c r="CI105" s="135"/>
      <c r="CJ105" s="136" t="str">
        <f>IFERROR(CI105/CG105,"-")</f>
        <v>-</v>
      </c>
      <c r="CK105" s="137"/>
      <c r="CL105" s="138" t="str">
        <f>IFERROR(CK105/CG105,"-")</f>
        <v>-</v>
      </c>
      <c r="CM105" s="139"/>
      <c r="CN105" s="139"/>
      <c r="CO105" s="139"/>
      <c r="CP105" s="140">
        <v>0</v>
      </c>
      <c r="CQ105" s="141">
        <v>0</v>
      </c>
      <c r="CR105" s="141"/>
      <c r="CS105" s="141"/>
      <c r="CT105" s="142" t="str">
        <f>IF(AND(CR105=0,CS105=0),"",IF(AND(CR105&lt;=100000,CS105&lt;=100000),"",IF(CR105/CQ105&gt;0.7,"男高",IF(CS105/CQ105&gt;0.7,"女高",""))))</f>
        <v/>
      </c>
    </row>
    <row r="106" spans="1:99">
      <c r="A106" s="79"/>
      <c r="B106" s="189" t="s">
        <v>269</v>
      </c>
      <c r="C106" s="189" t="s">
        <v>58</v>
      </c>
      <c r="D106" s="189"/>
      <c r="E106" s="189" t="s">
        <v>71</v>
      </c>
      <c r="F106" s="189" t="s">
        <v>72</v>
      </c>
      <c r="G106" s="189" t="s">
        <v>66</v>
      </c>
      <c r="H106" s="89"/>
      <c r="I106" s="89"/>
      <c r="J106" s="89"/>
      <c r="K106" s="181"/>
      <c r="L106" s="80">
        <v>0</v>
      </c>
      <c r="M106" s="80">
        <v>0</v>
      </c>
      <c r="N106" s="80">
        <v>0</v>
      </c>
      <c r="O106" s="91">
        <v>0</v>
      </c>
      <c r="P106" s="92">
        <v>0</v>
      </c>
      <c r="Q106" s="93">
        <f>O106+P106</f>
        <v>0</v>
      </c>
      <c r="R106" s="81" t="str">
        <f>IFERROR(Q106/N106,"-")</f>
        <v>-</v>
      </c>
      <c r="S106" s="80">
        <v>0</v>
      </c>
      <c r="T106" s="80">
        <v>0</v>
      </c>
      <c r="U106" s="81" t="str">
        <f>IFERROR(T106/(Q106),"-")</f>
        <v>-</v>
      </c>
      <c r="V106" s="82"/>
      <c r="W106" s="83">
        <v>0</v>
      </c>
      <c r="X106" s="81" t="str">
        <f>IF(Q106=0,"-",W106/Q106)</f>
        <v>-</v>
      </c>
      <c r="Y106" s="186">
        <v>0</v>
      </c>
      <c r="Z106" s="187" t="str">
        <f>IFERROR(Y106/Q106,"-")</f>
        <v>-</v>
      </c>
      <c r="AA106" s="187" t="str">
        <f>IFERROR(Y106/W106,"-")</f>
        <v>-</v>
      </c>
      <c r="AB106" s="181"/>
      <c r="AC106" s="85"/>
      <c r="AD106" s="78"/>
      <c r="AE106" s="94"/>
      <c r="AF106" s="95" t="str">
        <f>IF(Q106=0,"",IF(AE106=0,"",(AE106/Q106)))</f>
        <v/>
      </c>
      <c r="AG106" s="94"/>
      <c r="AH106" s="96" t="str">
        <f>IFERROR(AG106/AE106,"-")</f>
        <v>-</v>
      </c>
      <c r="AI106" s="97"/>
      <c r="AJ106" s="98" t="str">
        <f>IFERROR(AI106/AE106,"-")</f>
        <v>-</v>
      </c>
      <c r="AK106" s="99"/>
      <c r="AL106" s="99"/>
      <c r="AM106" s="99"/>
      <c r="AN106" s="100"/>
      <c r="AO106" s="101" t="str">
        <f>IF(Q106=0,"",IF(AN106=0,"",(AN106/Q106)))</f>
        <v/>
      </c>
      <c r="AP106" s="100"/>
      <c r="AQ106" s="102" t="str">
        <f>IFERROR(AP106/AN106,"-")</f>
        <v>-</v>
      </c>
      <c r="AR106" s="103"/>
      <c r="AS106" s="104" t="str">
        <f>IFERROR(AR106/AN106,"-")</f>
        <v>-</v>
      </c>
      <c r="AT106" s="105"/>
      <c r="AU106" s="105"/>
      <c r="AV106" s="105"/>
      <c r="AW106" s="106"/>
      <c r="AX106" s="107" t="str">
        <f>IF(Q106=0,"",IF(AW106=0,"",(AW106/Q106)))</f>
        <v/>
      </c>
      <c r="AY106" s="106"/>
      <c r="AZ106" s="108" t="str">
        <f>IFERROR(AY106/AW106,"-")</f>
        <v>-</v>
      </c>
      <c r="BA106" s="109"/>
      <c r="BB106" s="110" t="str">
        <f>IFERROR(BA106/AW106,"-")</f>
        <v>-</v>
      </c>
      <c r="BC106" s="111"/>
      <c r="BD106" s="111"/>
      <c r="BE106" s="111"/>
      <c r="BF106" s="112"/>
      <c r="BG106" s="113" t="str">
        <f>IF(Q106=0,"",IF(BF106=0,"",(BF106/Q106)))</f>
        <v/>
      </c>
      <c r="BH106" s="112"/>
      <c r="BI106" s="114" t="str">
        <f>IFERROR(BH106/BF106,"-")</f>
        <v>-</v>
      </c>
      <c r="BJ106" s="115"/>
      <c r="BK106" s="116" t="str">
        <f>IFERROR(BJ106/BF106,"-")</f>
        <v>-</v>
      </c>
      <c r="BL106" s="117"/>
      <c r="BM106" s="117"/>
      <c r="BN106" s="117"/>
      <c r="BO106" s="119"/>
      <c r="BP106" s="120" t="str">
        <f>IF(Q106=0,"",IF(BO106=0,"",(BO106/Q106)))</f>
        <v/>
      </c>
      <c r="BQ106" s="121"/>
      <c r="BR106" s="122" t="str">
        <f>IFERROR(BQ106/BO106,"-")</f>
        <v>-</v>
      </c>
      <c r="BS106" s="123"/>
      <c r="BT106" s="124" t="str">
        <f>IFERROR(BS106/BO106,"-")</f>
        <v>-</v>
      </c>
      <c r="BU106" s="125"/>
      <c r="BV106" s="125"/>
      <c r="BW106" s="125"/>
      <c r="BX106" s="126"/>
      <c r="BY106" s="127" t="str">
        <f>IF(Q106=0,"",IF(BX106=0,"",(BX106/Q106)))</f>
        <v/>
      </c>
      <c r="BZ106" s="128"/>
      <c r="CA106" s="129" t="str">
        <f>IFERROR(BZ106/BX106,"-")</f>
        <v>-</v>
      </c>
      <c r="CB106" s="130"/>
      <c r="CC106" s="131" t="str">
        <f>IFERROR(CB106/BX106,"-")</f>
        <v>-</v>
      </c>
      <c r="CD106" s="132"/>
      <c r="CE106" s="132"/>
      <c r="CF106" s="132"/>
      <c r="CG106" s="133"/>
      <c r="CH106" s="134" t="str">
        <f>IF(Q106=0,"",IF(CG106=0,"",(CG106/Q106)))</f>
        <v/>
      </c>
      <c r="CI106" s="135"/>
      <c r="CJ106" s="136" t="str">
        <f>IFERROR(CI106/CG106,"-")</f>
        <v>-</v>
      </c>
      <c r="CK106" s="137"/>
      <c r="CL106" s="138" t="str">
        <f>IFERROR(CK106/CG106,"-")</f>
        <v>-</v>
      </c>
      <c r="CM106" s="139"/>
      <c r="CN106" s="139"/>
      <c r="CO106" s="139"/>
      <c r="CP106" s="140">
        <v>0</v>
      </c>
      <c r="CQ106" s="141">
        <v>0</v>
      </c>
      <c r="CR106" s="141"/>
      <c r="CS106" s="141"/>
      <c r="CT106" s="142" t="str">
        <f>IF(AND(CR106=0,CS106=0),"",IF(AND(CR106&lt;=100000,CS106&lt;=100000),"",IF(CR106/CQ106&gt;0.7,"男高",IF(CS106/CQ106&gt;0.7,"女高",""))))</f>
        <v/>
      </c>
    </row>
    <row r="107" spans="1:99">
      <c r="A107" s="79">
        <f>AC107</f>
        <v>0</v>
      </c>
      <c r="B107" s="189" t="s">
        <v>270</v>
      </c>
      <c r="C107" s="189" t="s">
        <v>58</v>
      </c>
      <c r="D107" s="189"/>
      <c r="E107" s="189" t="s">
        <v>104</v>
      </c>
      <c r="F107" s="189" t="s">
        <v>155</v>
      </c>
      <c r="G107" s="189" t="s">
        <v>109</v>
      </c>
      <c r="H107" s="89" t="s">
        <v>271</v>
      </c>
      <c r="I107" s="89" t="s">
        <v>272</v>
      </c>
      <c r="J107" s="89"/>
      <c r="K107" s="181">
        <v>120000</v>
      </c>
      <c r="L107" s="80">
        <v>0</v>
      </c>
      <c r="M107" s="80">
        <v>0</v>
      </c>
      <c r="N107" s="80">
        <v>0</v>
      </c>
      <c r="O107" s="91">
        <v>0</v>
      </c>
      <c r="P107" s="92">
        <v>0</v>
      </c>
      <c r="Q107" s="93">
        <f>O107+P107</f>
        <v>0</v>
      </c>
      <c r="R107" s="81" t="str">
        <f>IFERROR(Q107/N107,"-")</f>
        <v>-</v>
      </c>
      <c r="S107" s="80">
        <v>0</v>
      </c>
      <c r="T107" s="80">
        <v>0</v>
      </c>
      <c r="U107" s="81" t="str">
        <f>IFERROR(T107/(Q107),"-")</f>
        <v>-</v>
      </c>
      <c r="V107" s="82" t="str">
        <f>IFERROR(K107/SUM(Q107:Q108),"-")</f>
        <v>-</v>
      </c>
      <c r="W107" s="83">
        <v>0</v>
      </c>
      <c r="X107" s="81" t="str">
        <f>IF(Q107=0,"-",W107/Q107)</f>
        <v>-</v>
      </c>
      <c r="Y107" s="186">
        <v>0</v>
      </c>
      <c r="Z107" s="187" t="str">
        <f>IFERROR(Y107/Q107,"-")</f>
        <v>-</v>
      </c>
      <c r="AA107" s="187" t="str">
        <f>IFERROR(Y107/W107,"-")</f>
        <v>-</v>
      </c>
      <c r="AB107" s="181">
        <f>SUM(Y107:Y108)-SUM(K107:K108)</f>
        <v>-120000</v>
      </c>
      <c r="AC107" s="85">
        <f>SUM(Y107:Y108)/SUM(K107:K108)</f>
        <v>0</v>
      </c>
      <c r="AD107" s="78"/>
      <c r="AE107" s="94"/>
      <c r="AF107" s="95" t="str">
        <f>IF(Q107=0,"",IF(AE107=0,"",(AE107/Q107)))</f>
        <v/>
      </c>
      <c r="AG107" s="94"/>
      <c r="AH107" s="96" t="str">
        <f>IFERROR(AG107/AE107,"-")</f>
        <v>-</v>
      </c>
      <c r="AI107" s="97"/>
      <c r="AJ107" s="98" t="str">
        <f>IFERROR(AI107/AE107,"-")</f>
        <v>-</v>
      </c>
      <c r="AK107" s="99"/>
      <c r="AL107" s="99"/>
      <c r="AM107" s="99"/>
      <c r="AN107" s="100"/>
      <c r="AO107" s="101" t="str">
        <f>IF(Q107=0,"",IF(AN107=0,"",(AN107/Q107)))</f>
        <v/>
      </c>
      <c r="AP107" s="100"/>
      <c r="AQ107" s="102" t="str">
        <f>IFERROR(AP107/AN107,"-")</f>
        <v>-</v>
      </c>
      <c r="AR107" s="103"/>
      <c r="AS107" s="104" t="str">
        <f>IFERROR(AR107/AN107,"-")</f>
        <v>-</v>
      </c>
      <c r="AT107" s="105"/>
      <c r="AU107" s="105"/>
      <c r="AV107" s="105"/>
      <c r="AW107" s="106"/>
      <c r="AX107" s="107" t="str">
        <f>IF(Q107=0,"",IF(AW107=0,"",(AW107/Q107)))</f>
        <v/>
      </c>
      <c r="AY107" s="106"/>
      <c r="AZ107" s="108" t="str">
        <f>IFERROR(AY107/AW107,"-")</f>
        <v>-</v>
      </c>
      <c r="BA107" s="109"/>
      <c r="BB107" s="110" t="str">
        <f>IFERROR(BA107/AW107,"-")</f>
        <v>-</v>
      </c>
      <c r="BC107" s="111"/>
      <c r="BD107" s="111"/>
      <c r="BE107" s="111"/>
      <c r="BF107" s="112"/>
      <c r="BG107" s="113" t="str">
        <f>IF(Q107=0,"",IF(BF107=0,"",(BF107/Q107)))</f>
        <v/>
      </c>
      <c r="BH107" s="112"/>
      <c r="BI107" s="114" t="str">
        <f>IFERROR(BH107/BF107,"-")</f>
        <v>-</v>
      </c>
      <c r="BJ107" s="115"/>
      <c r="BK107" s="116" t="str">
        <f>IFERROR(BJ107/BF107,"-")</f>
        <v>-</v>
      </c>
      <c r="BL107" s="117"/>
      <c r="BM107" s="117"/>
      <c r="BN107" s="117"/>
      <c r="BO107" s="119"/>
      <c r="BP107" s="120" t="str">
        <f>IF(Q107=0,"",IF(BO107=0,"",(BO107/Q107)))</f>
        <v/>
      </c>
      <c r="BQ107" s="121"/>
      <c r="BR107" s="122" t="str">
        <f>IFERROR(BQ107/BO107,"-")</f>
        <v>-</v>
      </c>
      <c r="BS107" s="123"/>
      <c r="BT107" s="124" t="str">
        <f>IFERROR(BS107/BO107,"-")</f>
        <v>-</v>
      </c>
      <c r="BU107" s="125"/>
      <c r="BV107" s="125"/>
      <c r="BW107" s="125"/>
      <c r="BX107" s="126"/>
      <c r="BY107" s="127" t="str">
        <f>IF(Q107=0,"",IF(BX107=0,"",(BX107/Q107)))</f>
        <v/>
      </c>
      <c r="BZ107" s="128"/>
      <c r="CA107" s="129" t="str">
        <f>IFERROR(BZ107/BX107,"-")</f>
        <v>-</v>
      </c>
      <c r="CB107" s="130"/>
      <c r="CC107" s="131" t="str">
        <f>IFERROR(CB107/BX107,"-")</f>
        <v>-</v>
      </c>
      <c r="CD107" s="132"/>
      <c r="CE107" s="132"/>
      <c r="CF107" s="132"/>
      <c r="CG107" s="133"/>
      <c r="CH107" s="134" t="str">
        <f>IF(Q107=0,"",IF(CG107=0,"",(CG107/Q107)))</f>
        <v/>
      </c>
      <c r="CI107" s="135"/>
      <c r="CJ107" s="136" t="str">
        <f>IFERROR(CI107/CG107,"-")</f>
        <v>-</v>
      </c>
      <c r="CK107" s="137"/>
      <c r="CL107" s="138" t="str">
        <f>IFERROR(CK107/CG107,"-")</f>
        <v>-</v>
      </c>
      <c r="CM107" s="139"/>
      <c r="CN107" s="139"/>
      <c r="CO107" s="139"/>
      <c r="CP107" s="140">
        <v>0</v>
      </c>
      <c r="CQ107" s="141">
        <v>0</v>
      </c>
      <c r="CR107" s="141"/>
      <c r="CS107" s="141"/>
      <c r="CT107" s="142" t="str">
        <f>IF(AND(CR107=0,CS107=0),"",IF(AND(CR107&lt;=100000,CS107&lt;=100000),"",IF(CR107/CQ107&gt;0.7,"男高",IF(CS107/CQ107&gt;0.7,"女高",""))))</f>
        <v/>
      </c>
    </row>
    <row r="108" spans="1:99">
      <c r="A108" s="79"/>
      <c r="B108" s="189" t="s">
        <v>273</v>
      </c>
      <c r="C108" s="189" t="s">
        <v>58</v>
      </c>
      <c r="D108" s="189"/>
      <c r="E108" s="189" t="s">
        <v>104</v>
      </c>
      <c r="F108" s="189" t="s">
        <v>155</v>
      </c>
      <c r="G108" s="189" t="s">
        <v>66</v>
      </c>
      <c r="H108" s="89"/>
      <c r="I108" s="89"/>
      <c r="J108" s="89"/>
      <c r="K108" s="181"/>
      <c r="L108" s="80">
        <v>0</v>
      </c>
      <c r="M108" s="80">
        <v>0</v>
      </c>
      <c r="N108" s="80">
        <v>0</v>
      </c>
      <c r="O108" s="91">
        <v>0</v>
      </c>
      <c r="P108" s="92">
        <v>0</v>
      </c>
      <c r="Q108" s="93">
        <f>O108+P108</f>
        <v>0</v>
      </c>
      <c r="R108" s="81" t="str">
        <f>IFERROR(Q108/N108,"-")</f>
        <v>-</v>
      </c>
      <c r="S108" s="80">
        <v>0</v>
      </c>
      <c r="T108" s="80">
        <v>0</v>
      </c>
      <c r="U108" s="81" t="str">
        <f>IFERROR(T108/(Q108),"-")</f>
        <v>-</v>
      </c>
      <c r="V108" s="82"/>
      <c r="W108" s="83">
        <v>0</v>
      </c>
      <c r="X108" s="81" t="str">
        <f>IF(Q108=0,"-",W108/Q108)</f>
        <v>-</v>
      </c>
      <c r="Y108" s="186">
        <v>0</v>
      </c>
      <c r="Z108" s="187" t="str">
        <f>IFERROR(Y108/Q108,"-")</f>
        <v>-</v>
      </c>
      <c r="AA108" s="187" t="str">
        <f>IFERROR(Y108/W108,"-")</f>
        <v>-</v>
      </c>
      <c r="AB108" s="181"/>
      <c r="AC108" s="85"/>
      <c r="AD108" s="78"/>
      <c r="AE108" s="94"/>
      <c r="AF108" s="95" t="str">
        <f>IF(Q108=0,"",IF(AE108=0,"",(AE108/Q108)))</f>
        <v/>
      </c>
      <c r="AG108" s="94"/>
      <c r="AH108" s="96" t="str">
        <f>IFERROR(AG108/AE108,"-")</f>
        <v>-</v>
      </c>
      <c r="AI108" s="97"/>
      <c r="AJ108" s="98" t="str">
        <f>IFERROR(AI108/AE108,"-")</f>
        <v>-</v>
      </c>
      <c r="AK108" s="99"/>
      <c r="AL108" s="99"/>
      <c r="AM108" s="99"/>
      <c r="AN108" s="100"/>
      <c r="AO108" s="101" t="str">
        <f>IF(Q108=0,"",IF(AN108=0,"",(AN108/Q108)))</f>
        <v/>
      </c>
      <c r="AP108" s="100"/>
      <c r="AQ108" s="102" t="str">
        <f>IFERROR(AP108/AN108,"-")</f>
        <v>-</v>
      </c>
      <c r="AR108" s="103"/>
      <c r="AS108" s="104" t="str">
        <f>IFERROR(AR108/AN108,"-")</f>
        <v>-</v>
      </c>
      <c r="AT108" s="105"/>
      <c r="AU108" s="105"/>
      <c r="AV108" s="105"/>
      <c r="AW108" s="106"/>
      <c r="AX108" s="107" t="str">
        <f>IF(Q108=0,"",IF(AW108=0,"",(AW108/Q108)))</f>
        <v/>
      </c>
      <c r="AY108" s="106"/>
      <c r="AZ108" s="108" t="str">
        <f>IFERROR(AY108/AW108,"-")</f>
        <v>-</v>
      </c>
      <c r="BA108" s="109"/>
      <c r="BB108" s="110" t="str">
        <f>IFERROR(BA108/AW108,"-")</f>
        <v>-</v>
      </c>
      <c r="BC108" s="111"/>
      <c r="BD108" s="111"/>
      <c r="BE108" s="111"/>
      <c r="BF108" s="112"/>
      <c r="BG108" s="113" t="str">
        <f>IF(Q108=0,"",IF(BF108=0,"",(BF108/Q108)))</f>
        <v/>
      </c>
      <c r="BH108" s="112"/>
      <c r="BI108" s="114" t="str">
        <f>IFERROR(BH108/BF108,"-")</f>
        <v>-</v>
      </c>
      <c r="BJ108" s="115"/>
      <c r="BK108" s="116" t="str">
        <f>IFERROR(BJ108/BF108,"-")</f>
        <v>-</v>
      </c>
      <c r="BL108" s="117"/>
      <c r="BM108" s="117"/>
      <c r="BN108" s="117"/>
      <c r="BO108" s="119"/>
      <c r="BP108" s="120" t="str">
        <f>IF(Q108=0,"",IF(BO108=0,"",(BO108/Q108)))</f>
        <v/>
      </c>
      <c r="BQ108" s="121"/>
      <c r="BR108" s="122" t="str">
        <f>IFERROR(BQ108/BO108,"-")</f>
        <v>-</v>
      </c>
      <c r="BS108" s="123"/>
      <c r="BT108" s="124" t="str">
        <f>IFERROR(BS108/BO108,"-")</f>
        <v>-</v>
      </c>
      <c r="BU108" s="125"/>
      <c r="BV108" s="125"/>
      <c r="BW108" s="125"/>
      <c r="BX108" s="126"/>
      <c r="BY108" s="127" t="str">
        <f>IF(Q108=0,"",IF(BX108=0,"",(BX108/Q108)))</f>
        <v/>
      </c>
      <c r="BZ108" s="128"/>
      <c r="CA108" s="129" t="str">
        <f>IFERROR(BZ108/BX108,"-")</f>
        <v>-</v>
      </c>
      <c r="CB108" s="130"/>
      <c r="CC108" s="131" t="str">
        <f>IFERROR(CB108/BX108,"-")</f>
        <v>-</v>
      </c>
      <c r="CD108" s="132"/>
      <c r="CE108" s="132"/>
      <c r="CF108" s="132"/>
      <c r="CG108" s="133"/>
      <c r="CH108" s="134" t="str">
        <f>IF(Q108=0,"",IF(CG108=0,"",(CG108/Q108)))</f>
        <v/>
      </c>
      <c r="CI108" s="135"/>
      <c r="CJ108" s="136" t="str">
        <f>IFERROR(CI108/CG108,"-")</f>
        <v>-</v>
      </c>
      <c r="CK108" s="137"/>
      <c r="CL108" s="138" t="str">
        <f>IFERROR(CK108/CG108,"-")</f>
        <v>-</v>
      </c>
      <c r="CM108" s="139"/>
      <c r="CN108" s="139"/>
      <c r="CO108" s="139"/>
      <c r="CP108" s="140">
        <v>0</v>
      </c>
      <c r="CQ108" s="141">
        <v>0</v>
      </c>
      <c r="CR108" s="141"/>
      <c r="CS108" s="141"/>
      <c r="CT108" s="142" t="str">
        <f>IF(AND(CR108=0,CS108=0),"",IF(AND(CR108&lt;=100000,CS108&lt;=100000),"",IF(CR108/CQ108&gt;0.7,"男高",IF(CS108/CQ108&gt;0.7,"女高",""))))</f>
        <v/>
      </c>
    </row>
    <row r="109" spans="1:99">
      <c r="A109" s="79" t="str">
        <f>AC109</f>
        <v>0</v>
      </c>
      <c r="B109" s="189" t="s">
        <v>274</v>
      </c>
      <c r="C109" s="189" t="s">
        <v>58</v>
      </c>
      <c r="D109" s="189"/>
      <c r="E109" s="189" t="s">
        <v>104</v>
      </c>
      <c r="F109" s="189" t="s">
        <v>155</v>
      </c>
      <c r="G109" s="189" t="s">
        <v>61</v>
      </c>
      <c r="H109" s="89"/>
      <c r="I109" s="89"/>
      <c r="J109" s="89"/>
      <c r="K109" s="181"/>
      <c r="L109" s="80">
        <v>0</v>
      </c>
      <c r="M109" s="80">
        <v>0</v>
      </c>
      <c r="N109" s="80">
        <v>0</v>
      </c>
      <c r="O109" s="91">
        <v>0</v>
      </c>
      <c r="P109" s="92">
        <v>0</v>
      </c>
      <c r="Q109" s="93">
        <f>O109+P109</f>
        <v>0</v>
      </c>
      <c r="R109" s="81" t="str">
        <f>IFERROR(Q109/N109,"-")</f>
        <v>-</v>
      </c>
      <c r="S109" s="80">
        <v>0</v>
      </c>
      <c r="T109" s="80">
        <v>0</v>
      </c>
      <c r="U109" s="81" t="str">
        <f>IFERROR(T109/(Q109),"-")</f>
        <v>-</v>
      </c>
      <c r="V109" s="82" t="str">
        <f>IFERROR(K109/SUM(Q109:Q110),"-")</f>
        <v>-</v>
      </c>
      <c r="W109" s="83">
        <v>0</v>
      </c>
      <c r="X109" s="81" t="str">
        <f>IF(Q109=0,"-",W109/Q109)</f>
        <v>-</v>
      </c>
      <c r="Y109" s="186">
        <v>0</v>
      </c>
      <c r="Z109" s="187" t="str">
        <f>IFERROR(Y109/Q109,"-")</f>
        <v>-</v>
      </c>
      <c r="AA109" s="187" t="str">
        <f>IFERROR(Y109/W109,"-")</f>
        <v>-</v>
      </c>
      <c r="AB109" s="181">
        <f>SUM(Y109:Y110)-SUM(K109:K110)</f>
        <v>0</v>
      </c>
      <c r="AC109" s="85" t="str">
        <f>SUM(Y109:Y110)/SUM(K109:K110)</f>
        <v>0</v>
      </c>
      <c r="AD109" s="78"/>
      <c r="AE109" s="94"/>
      <c r="AF109" s="95" t="str">
        <f>IF(Q109=0,"",IF(AE109=0,"",(AE109/Q109)))</f>
        <v/>
      </c>
      <c r="AG109" s="94"/>
      <c r="AH109" s="96" t="str">
        <f>IFERROR(AG109/AE109,"-")</f>
        <v>-</v>
      </c>
      <c r="AI109" s="97"/>
      <c r="AJ109" s="98" t="str">
        <f>IFERROR(AI109/AE109,"-")</f>
        <v>-</v>
      </c>
      <c r="AK109" s="99"/>
      <c r="AL109" s="99"/>
      <c r="AM109" s="99"/>
      <c r="AN109" s="100"/>
      <c r="AO109" s="101" t="str">
        <f>IF(Q109=0,"",IF(AN109=0,"",(AN109/Q109)))</f>
        <v/>
      </c>
      <c r="AP109" s="100"/>
      <c r="AQ109" s="102" t="str">
        <f>IFERROR(AP109/AN109,"-")</f>
        <v>-</v>
      </c>
      <c r="AR109" s="103"/>
      <c r="AS109" s="104" t="str">
        <f>IFERROR(AR109/AN109,"-")</f>
        <v>-</v>
      </c>
      <c r="AT109" s="105"/>
      <c r="AU109" s="105"/>
      <c r="AV109" s="105"/>
      <c r="AW109" s="106"/>
      <c r="AX109" s="107" t="str">
        <f>IF(Q109=0,"",IF(AW109=0,"",(AW109/Q109)))</f>
        <v/>
      </c>
      <c r="AY109" s="106"/>
      <c r="AZ109" s="108" t="str">
        <f>IFERROR(AY109/AW109,"-")</f>
        <v>-</v>
      </c>
      <c r="BA109" s="109"/>
      <c r="BB109" s="110" t="str">
        <f>IFERROR(BA109/AW109,"-")</f>
        <v>-</v>
      </c>
      <c r="BC109" s="111"/>
      <c r="BD109" s="111"/>
      <c r="BE109" s="111"/>
      <c r="BF109" s="112"/>
      <c r="BG109" s="113" t="str">
        <f>IF(Q109=0,"",IF(BF109=0,"",(BF109/Q109)))</f>
        <v/>
      </c>
      <c r="BH109" s="112"/>
      <c r="BI109" s="114" t="str">
        <f>IFERROR(BH109/BF109,"-")</f>
        <v>-</v>
      </c>
      <c r="BJ109" s="115"/>
      <c r="BK109" s="116" t="str">
        <f>IFERROR(BJ109/BF109,"-")</f>
        <v>-</v>
      </c>
      <c r="BL109" s="117"/>
      <c r="BM109" s="117"/>
      <c r="BN109" s="117"/>
      <c r="BO109" s="119"/>
      <c r="BP109" s="120" t="str">
        <f>IF(Q109=0,"",IF(BO109=0,"",(BO109/Q109)))</f>
        <v/>
      </c>
      <c r="BQ109" s="121"/>
      <c r="BR109" s="122" t="str">
        <f>IFERROR(BQ109/BO109,"-")</f>
        <v>-</v>
      </c>
      <c r="BS109" s="123"/>
      <c r="BT109" s="124" t="str">
        <f>IFERROR(BS109/BO109,"-")</f>
        <v>-</v>
      </c>
      <c r="BU109" s="125"/>
      <c r="BV109" s="125"/>
      <c r="BW109" s="125"/>
      <c r="BX109" s="126"/>
      <c r="BY109" s="127" t="str">
        <f>IF(Q109=0,"",IF(BX109=0,"",(BX109/Q109)))</f>
        <v/>
      </c>
      <c r="BZ109" s="128"/>
      <c r="CA109" s="129" t="str">
        <f>IFERROR(BZ109/BX109,"-")</f>
        <v>-</v>
      </c>
      <c r="CB109" s="130"/>
      <c r="CC109" s="131" t="str">
        <f>IFERROR(CB109/BX109,"-")</f>
        <v>-</v>
      </c>
      <c r="CD109" s="132"/>
      <c r="CE109" s="132"/>
      <c r="CF109" s="132"/>
      <c r="CG109" s="133"/>
      <c r="CH109" s="134" t="str">
        <f>IF(Q109=0,"",IF(CG109=0,"",(CG109/Q109)))</f>
        <v/>
      </c>
      <c r="CI109" s="135"/>
      <c r="CJ109" s="136" t="str">
        <f>IFERROR(CI109/CG109,"-")</f>
        <v>-</v>
      </c>
      <c r="CK109" s="137"/>
      <c r="CL109" s="138" t="str">
        <f>IFERROR(CK109/CG109,"-")</f>
        <v>-</v>
      </c>
      <c r="CM109" s="139"/>
      <c r="CN109" s="139"/>
      <c r="CO109" s="139"/>
      <c r="CP109" s="140">
        <v>0</v>
      </c>
      <c r="CQ109" s="141">
        <v>0</v>
      </c>
      <c r="CR109" s="141"/>
      <c r="CS109" s="141"/>
      <c r="CT109" s="142" t="str">
        <f>IF(AND(CR109=0,CS109=0),"",IF(AND(CR109&lt;=100000,CS109&lt;=100000),"",IF(CR109/CQ109&gt;0.7,"男高",IF(CS109/CQ109&gt;0.7,"女高",""))))</f>
        <v/>
      </c>
    </row>
    <row r="110" spans="1:99">
      <c r="A110" s="79"/>
      <c r="B110" s="189" t="s">
        <v>275</v>
      </c>
      <c r="C110" s="189" t="s">
        <v>58</v>
      </c>
      <c r="D110" s="189"/>
      <c r="E110" s="189" t="s">
        <v>104</v>
      </c>
      <c r="F110" s="189" t="s">
        <v>155</v>
      </c>
      <c r="G110" s="189" t="s">
        <v>66</v>
      </c>
      <c r="H110" s="89"/>
      <c r="I110" s="89"/>
      <c r="J110" s="89"/>
      <c r="K110" s="181"/>
      <c r="L110" s="80">
        <v>0</v>
      </c>
      <c r="M110" s="80">
        <v>0</v>
      </c>
      <c r="N110" s="80">
        <v>0</v>
      </c>
      <c r="O110" s="91">
        <v>0</v>
      </c>
      <c r="P110" s="92">
        <v>0</v>
      </c>
      <c r="Q110" s="93">
        <f>O110+P110</f>
        <v>0</v>
      </c>
      <c r="R110" s="81" t="str">
        <f>IFERROR(Q110/N110,"-")</f>
        <v>-</v>
      </c>
      <c r="S110" s="80">
        <v>0</v>
      </c>
      <c r="T110" s="80">
        <v>0</v>
      </c>
      <c r="U110" s="81" t="str">
        <f>IFERROR(T110/(Q110),"-")</f>
        <v>-</v>
      </c>
      <c r="V110" s="82"/>
      <c r="W110" s="83">
        <v>0</v>
      </c>
      <c r="X110" s="81" t="str">
        <f>IF(Q110=0,"-",W110/Q110)</f>
        <v>-</v>
      </c>
      <c r="Y110" s="186">
        <v>0</v>
      </c>
      <c r="Z110" s="187" t="str">
        <f>IFERROR(Y110/Q110,"-")</f>
        <v>-</v>
      </c>
      <c r="AA110" s="187" t="str">
        <f>IFERROR(Y110/W110,"-")</f>
        <v>-</v>
      </c>
      <c r="AB110" s="181"/>
      <c r="AC110" s="85"/>
      <c r="AD110" s="78"/>
      <c r="AE110" s="94"/>
      <c r="AF110" s="95" t="str">
        <f>IF(Q110=0,"",IF(AE110=0,"",(AE110/Q110)))</f>
        <v/>
      </c>
      <c r="AG110" s="94"/>
      <c r="AH110" s="96" t="str">
        <f>IFERROR(AG110/AE110,"-")</f>
        <v>-</v>
      </c>
      <c r="AI110" s="97"/>
      <c r="AJ110" s="98" t="str">
        <f>IFERROR(AI110/AE110,"-")</f>
        <v>-</v>
      </c>
      <c r="AK110" s="99"/>
      <c r="AL110" s="99"/>
      <c r="AM110" s="99"/>
      <c r="AN110" s="100"/>
      <c r="AO110" s="101" t="str">
        <f>IF(Q110=0,"",IF(AN110=0,"",(AN110/Q110)))</f>
        <v/>
      </c>
      <c r="AP110" s="100"/>
      <c r="AQ110" s="102" t="str">
        <f>IFERROR(AP110/AN110,"-")</f>
        <v>-</v>
      </c>
      <c r="AR110" s="103"/>
      <c r="AS110" s="104" t="str">
        <f>IFERROR(AR110/AN110,"-")</f>
        <v>-</v>
      </c>
      <c r="AT110" s="105"/>
      <c r="AU110" s="105"/>
      <c r="AV110" s="105"/>
      <c r="AW110" s="106"/>
      <c r="AX110" s="107" t="str">
        <f>IF(Q110=0,"",IF(AW110=0,"",(AW110/Q110)))</f>
        <v/>
      </c>
      <c r="AY110" s="106"/>
      <c r="AZ110" s="108" t="str">
        <f>IFERROR(AY110/AW110,"-")</f>
        <v>-</v>
      </c>
      <c r="BA110" s="109"/>
      <c r="BB110" s="110" t="str">
        <f>IFERROR(BA110/AW110,"-")</f>
        <v>-</v>
      </c>
      <c r="BC110" s="111"/>
      <c r="BD110" s="111"/>
      <c r="BE110" s="111"/>
      <c r="BF110" s="112"/>
      <c r="BG110" s="113" t="str">
        <f>IF(Q110=0,"",IF(BF110=0,"",(BF110/Q110)))</f>
        <v/>
      </c>
      <c r="BH110" s="112"/>
      <c r="BI110" s="114" t="str">
        <f>IFERROR(BH110/BF110,"-")</f>
        <v>-</v>
      </c>
      <c r="BJ110" s="115"/>
      <c r="BK110" s="116" t="str">
        <f>IFERROR(BJ110/BF110,"-")</f>
        <v>-</v>
      </c>
      <c r="BL110" s="117"/>
      <c r="BM110" s="117"/>
      <c r="BN110" s="117"/>
      <c r="BO110" s="119"/>
      <c r="BP110" s="120" t="str">
        <f>IF(Q110=0,"",IF(BO110=0,"",(BO110/Q110)))</f>
        <v/>
      </c>
      <c r="BQ110" s="121"/>
      <c r="BR110" s="122" t="str">
        <f>IFERROR(BQ110/BO110,"-")</f>
        <v>-</v>
      </c>
      <c r="BS110" s="123"/>
      <c r="BT110" s="124" t="str">
        <f>IFERROR(BS110/BO110,"-")</f>
        <v>-</v>
      </c>
      <c r="BU110" s="125"/>
      <c r="BV110" s="125"/>
      <c r="BW110" s="125"/>
      <c r="BX110" s="126"/>
      <c r="BY110" s="127" t="str">
        <f>IF(Q110=0,"",IF(BX110=0,"",(BX110/Q110)))</f>
        <v/>
      </c>
      <c r="BZ110" s="128"/>
      <c r="CA110" s="129" t="str">
        <f>IFERROR(BZ110/BX110,"-")</f>
        <v>-</v>
      </c>
      <c r="CB110" s="130"/>
      <c r="CC110" s="131" t="str">
        <f>IFERROR(CB110/BX110,"-")</f>
        <v>-</v>
      </c>
      <c r="CD110" s="132"/>
      <c r="CE110" s="132"/>
      <c r="CF110" s="132"/>
      <c r="CG110" s="133"/>
      <c r="CH110" s="134" t="str">
        <f>IF(Q110=0,"",IF(CG110=0,"",(CG110/Q110)))</f>
        <v/>
      </c>
      <c r="CI110" s="135"/>
      <c r="CJ110" s="136" t="str">
        <f>IFERROR(CI110/CG110,"-")</f>
        <v>-</v>
      </c>
      <c r="CK110" s="137"/>
      <c r="CL110" s="138" t="str">
        <f>IFERROR(CK110/CG110,"-")</f>
        <v>-</v>
      </c>
      <c r="CM110" s="139"/>
      <c r="CN110" s="139"/>
      <c r="CO110" s="139"/>
      <c r="CP110" s="140">
        <v>0</v>
      </c>
      <c r="CQ110" s="141">
        <v>0</v>
      </c>
      <c r="CR110" s="141"/>
      <c r="CS110" s="141"/>
      <c r="CT110" s="142" t="str">
        <f>IF(AND(CR110=0,CS110=0),"",IF(AND(CR110&lt;=100000,CS110&lt;=100000),"",IF(CR110/CQ110&gt;0.7,"男高",IF(CS110/CQ110&gt;0.7,"女高",""))))</f>
        <v/>
      </c>
    </row>
    <row r="111" spans="1:99">
      <c r="A111" s="30"/>
      <c r="B111" s="86"/>
      <c r="C111" s="86"/>
      <c r="D111" s="87"/>
      <c r="E111" s="87"/>
      <c r="F111" s="87"/>
      <c r="G111" s="88"/>
      <c r="H111" s="89"/>
      <c r="I111" s="89"/>
      <c r="J111" s="89"/>
      <c r="K111" s="182"/>
      <c r="L111" s="34"/>
      <c r="M111" s="34"/>
      <c r="N111" s="31"/>
      <c r="O111" s="23"/>
      <c r="P111" s="23"/>
      <c r="Q111" s="23"/>
      <c r="R111" s="32"/>
      <c r="S111" s="32"/>
      <c r="T111" s="23"/>
      <c r="U111" s="32"/>
      <c r="V111" s="25"/>
      <c r="W111" s="25"/>
      <c r="X111" s="25"/>
      <c r="Y111" s="188"/>
      <c r="Z111" s="188"/>
      <c r="AA111" s="188"/>
      <c r="AB111" s="188"/>
      <c r="AC111" s="33"/>
      <c r="AD111" s="58"/>
      <c r="AE111" s="62"/>
      <c r="AF111" s="63"/>
      <c r="AG111" s="62"/>
      <c r="AH111" s="66"/>
      <c r="AI111" s="67"/>
      <c r="AJ111" s="68"/>
      <c r="AK111" s="69"/>
      <c r="AL111" s="69"/>
      <c r="AM111" s="69"/>
      <c r="AN111" s="62"/>
      <c r="AO111" s="63"/>
      <c r="AP111" s="62"/>
      <c r="AQ111" s="66"/>
      <c r="AR111" s="67"/>
      <c r="AS111" s="68"/>
      <c r="AT111" s="69"/>
      <c r="AU111" s="69"/>
      <c r="AV111" s="69"/>
      <c r="AW111" s="62"/>
      <c r="AX111" s="63"/>
      <c r="AY111" s="62"/>
      <c r="AZ111" s="66"/>
      <c r="BA111" s="67"/>
      <c r="BB111" s="68"/>
      <c r="BC111" s="69"/>
      <c r="BD111" s="69"/>
      <c r="BE111" s="69"/>
      <c r="BF111" s="62"/>
      <c r="BG111" s="63"/>
      <c r="BH111" s="62"/>
      <c r="BI111" s="66"/>
      <c r="BJ111" s="67"/>
      <c r="BK111" s="68"/>
      <c r="BL111" s="69"/>
      <c r="BM111" s="69"/>
      <c r="BN111" s="69"/>
      <c r="BO111" s="64"/>
      <c r="BP111" s="65"/>
      <c r="BQ111" s="62"/>
      <c r="BR111" s="66"/>
      <c r="BS111" s="67"/>
      <c r="BT111" s="68"/>
      <c r="BU111" s="69"/>
      <c r="BV111" s="69"/>
      <c r="BW111" s="69"/>
      <c r="BX111" s="64"/>
      <c r="BY111" s="65"/>
      <c r="BZ111" s="62"/>
      <c r="CA111" s="66"/>
      <c r="CB111" s="67"/>
      <c r="CC111" s="68"/>
      <c r="CD111" s="69"/>
      <c r="CE111" s="69"/>
      <c r="CF111" s="69"/>
      <c r="CG111" s="64"/>
      <c r="CH111" s="65"/>
      <c r="CI111" s="62"/>
      <c r="CJ111" s="66"/>
      <c r="CK111" s="67"/>
      <c r="CL111" s="68"/>
      <c r="CM111" s="69"/>
      <c r="CN111" s="69"/>
      <c r="CO111" s="69"/>
      <c r="CP111" s="70"/>
      <c r="CQ111" s="67"/>
      <c r="CR111" s="67"/>
      <c r="CS111" s="67"/>
      <c r="CT111" s="71"/>
    </row>
    <row r="112" spans="1:99">
      <c r="A112" s="30"/>
      <c r="B112" s="37"/>
      <c r="C112" s="37"/>
      <c r="D112" s="21"/>
      <c r="E112" s="21"/>
      <c r="F112" s="21"/>
      <c r="G112" s="22"/>
      <c r="H112" s="36"/>
      <c r="I112" s="36"/>
      <c r="J112" s="74"/>
      <c r="K112" s="183"/>
      <c r="L112" s="34"/>
      <c r="M112" s="34"/>
      <c r="N112" s="31"/>
      <c r="O112" s="23"/>
      <c r="P112" s="23"/>
      <c r="Q112" s="23"/>
      <c r="R112" s="32"/>
      <c r="S112" s="32"/>
      <c r="T112" s="23"/>
      <c r="U112" s="32"/>
      <c r="V112" s="25"/>
      <c r="W112" s="25"/>
      <c r="X112" s="25"/>
      <c r="Y112" s="188"/>
      <c r="Z112" s="188"/>
      <c r="AA112" s="188"/>
      <c r="AB112" s="188"/>
      <c r="AC112" s="33"/>
      <c r="AD112" s="60"/>
      <c r="AE112" s="62"/>
      <c r="AF112" s="63"/>
      <c r="AG112" s="62"/>
      <c r="AH112" s="66"/>
      <c r="AI112" s="67"/>
      <c r="AJ112" s="68"/>
      <c r="AK112" s="69"/>
      <c r="AL112" s="69"/>
      <c r="AM112" s="69"/>
      <c r="AN112" s="62"/>
      <c r="AO112" s="63"/>
      <c r="AP112" s="62"/>
      <c r="AQ112" s="66"/>
      <c r="AR112" s="67"/>
      <c r="AS112" s="68"/>
      <c r="AT112" s="69"/>
      <c r="AU112" s="69"/>
      <c r="AV112" s="69"/>
      <c r="AW112" s="62"/>
      <c r="AX112" s="63"/>
      <c r="AY112" s="62"/>
      <c r="AZ112" s="66"/>
      <c r="BA112" s="67"/>
      <c r="BB112" s="68"/>
      <c r="BC112" s="69"/>
      <c r="BD112" s="69"/>
      <c r="BE112" s="69"/>
      <c r="BF112" s="62"/>
      <c r="BG112" s="63"/>
      <c r="BH112" s="62"/>
      <c r="BI112" s="66"/>
      <c r="BJ112" s="67"/>
      <c r="BK112" s="68"/>
      <c r="BL112" s="69"/>
      <c r="BM112" s="69"/>
      <c r="BN112" s="69"/>
      <c r="BO112" s="64"/>
      <c r="BP112" s="65"/>
      <c r="BQ112" s="62"/>
      <c r="BR112" s="66"/>
      <c r="BS112" s="67"/>
      <c r="BT112" s="68"/>
      <c r="BU112" s="69"/>
      <c r="BV112" s="69"/>
      <c r="BW112" s="69"/>
      <c r="BX112" s="64"/>
      <c r="BY112" s="65"/>
      <c r="BZ112" s="62"/>
      <c r="CA112" s="66"/>
      <c r="CB112" s="67"/>
      <c r="CC112" s="68"/>
      <c r="CD112" s="69"/>
      <c r="CE112" s="69"/>
      <c r="CF112" s="69"/>
      <c r="CG112" s="64"/>
      <c r="CH112" s="65"/>
      <c r="CI112" s="62"/>
      <c r="CJ112" s="66"/>
      <c r="CK112" s="67"/>
      <c r="CL112" s="68"/>
      <c r="CM112" s="69"/>
      <c r="CN112" s="69"/>
      <c r="CO112" s="69"/>
      <c r="CP112" s="70"/>
      <c r="CQ112" s="67"/>
      <c r="CR112" s="67"/>
      <c r="CS112" s="67"/>
      <c r="CT112" s="71"/>
    </row>
    <row r="113" spans="1:99">
      <c r="A113" s="19">
        <f>AC113</f>
        <v>0.0098654708520179</v>
      </c>
      <c r="B113" s="39"/>
      <c r="C113" s="39"/>
      <c r="D113" s="39"/>
      <c r="E113" s="39"/>
      <c r="F113" s="39"/>
      <c r="G113" s="39"/>
      <c r="H113" s="40" t="s">
        <v>276</v>
      </c>
      <c r="I113" s="40"/>
      <c r="J113" s="40"/>
      <c r="K113" s="184">
        <f>SUM(K6:K112)</f>
        <v>2230000</v>
      </c>
      <c r="L113" s="41">
        <f>SUM(L6:L112)</f>
        <v>234</v>
      </c>
      <c r="M113" s="41">
        <f>SUM(M6:M112)</f>
        <v>106</v>
      </c>
      <c r="N113" s="41">
        <f>SUM(N6:N112)</f>
        <v>254</v>
      </c>
      <c r="O113" s="41">
        <f>SUM(O6:O112)</f>
        <v>50</v>
      </c>
      <c r="P113" s="41">
        <f>SUM(P6:P112)</f>
        <v>0</v>
      </c>
      <c r="Q113" s="41">
        <f>SUM(Q6:Q112)</f>
        <v>50</v>
      </c>
      <c r="R113" s="42">
        <f>IFERROR(Q113/N113,"-")</f>
        <v>0.19685039370079</v>
      </c>
      <c r="S113" s="77">
        <f>SUM(S6:S112)</f>
        <v>34</v>
      </c>
      <c r="T113" s="77">
        <f>SUM(T6:T112)</f>
        <v>3</v>
      </c>
      <c r="U113" s="42">
        <f>IFERROR(S113/Q113,"-")</f>
        <v>0.68</v>
      </c>
      <c r="V113" s="43">
        <f>IFERROR(K113/Q113,"-")</f>
        <v>44600</v>
      </c>
      <c r="W113" s="44">
        <f>SUM(W6:W112)</f>
        <v>5</v>
      </c>
      <c r="X113" s="42">
        <f>IFERROR(W113/Q113,"-")</f>
        <v>0.1</v>
      </c>
      <c r="Y113" s="184">
        <f>SUM(Y6:Y112)</f>
        <v>22000</v>
      </c>
      <c r="Z113" s="184">
        <f>IFERROR(Y113/Q113,"-")</f>
        <v>440</v>
      </c>
      <c r="AA113" s="184">
        <f>IFERROR(Y113/W113,"-")</f>
        <v>4400</v>
      </c>
      <c r="AB113" s="184">
        <f>Y113-K113</f>
        <v>-2208000</v>
      </c>
      <c r="AC113" s="46">
        <f>Y113/K113</f>
        <v>0.0098654708520179</v>
      </c>
      <c r="AD113" s="59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65"/>
    <mergeCell ref="K22:K65"/>
    <mergeCell ref="V22:V65"/>
    <mergeCell ref="AB22:AB65"/>
    <mergeCell ref="AC22:AC65"/>
    <mergeCell ref="A66:A70"/>
    <mergeCell ref="K66:K70"/>
    <mergeCell ref="V66:V70"/>
    <mergeCell ref="AB66:AB70"/>
    <mergeCell ref="AC66:AC70"/>
    <mergeCell ref="A71:A75"/>
    <mergeCell ref="K71:K75"/>
    <mergeCell ref="V71:V75"/>
    <mergeCell ref="AB71:AB75"/>
    <mergeCell ref="AC71:AC75"/>
    <mergeCell ref="A76:A80"/>
    <mergeCell ref="K76:K80"/>
    <mergeCell ref="V76:V80"/>
    <mergeCell ref="AB76:AB80"/>
    <mergeCell ref="AC76:AC80"/>
    <mergeCell ref="A81:A84"/>
    <mergeCell ref="K81:K84"/>
    <mergeCell ref="V81:V84"/>
    <mergeCell ref="AB81:AB84"/>
    <mergeCell ref="AC81:AC84"/>
    <mergeCell ref="A85:A100"/>
    <mergeCell ref="K85:K100"/>
    <mergeCell ref="V85:V100"/>
    <mergeCell ref="AB85:AB100"/>
    <mergeCell ref="AC85:AC100"/>
    <mergeCell ref="A101:A102"/>
    <mergeCell ref="K101:K102"/>
    <mergeCell ref="V101:V102"/>
    <mergeCell ref="AB101:AB102"/>
    <mergeCell ref="AC101:AC102"/>
    <mergeCell ref="A103:A104"/>
    <mergeCell ref="K103:K104"/>
    <mergeCell ref="V103:V104"/>
    <mergeCell ref="AB103:AB104"/>
    <mergeCell ref="AC103:AC104"/>
    <mergeCell ref="A105:A106"/>
    <mergeCell ref="K105:K106"/>
    <mergeCell ref="V105:V106"/>
    <mergeCell ref="AB105:AB106"/>
    <mergeCell ref="AC105:AC106"/>
    <mergeCell ref="A107:A108"/>
    <mergeCell ref="K107:K108"/>
    <mergeCell ref="V107:V108"/>
    <mergeCell ref="AB107:AB108"/>
    <mergeCell ref="AC107:AC108"/>
    <mergeCell ref="A109:A110"/>
    <mergeCell ref="K109:K110"/>
    <mergeCell ref="V109:V110"/>
    <mergeCell ref="AB109:AB110"/>
    <mergeCell ref="AC109:AC11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277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278</v>
      </c>
      <c r="C6" s="189" t="s">
        <v>279</v>
      </c>
      <c r="D6" s="189" t="s">
        <v>280</v>
      </c>
      <c r="E6" s="189" t="s">
        <v>281</v>
      </c>
      <c r="F6" s="189"/>
      <c r="G6" s="189" t="s">
        <v>73</v>
      </c>
      <c r="H6" s="89" t="s">
        <v>282</v>
      </c>
      <c r="I6" s="89" t="s">
        <v>283</v>
      </c>
      <c r="J6" s="89" t="s">
        <v>100</v>
      </c>
      <c r="K6" s="181">
        <v>45000</v>
      </c>
      <c r="L6" s="80">
        <v>0</v>
      </c>
      <c r="M6" s="80">
        <v>0</v>
      </c>
      <c r="N6" s="80">
        <v>0</v>
      </c>
      <c r="O6" s="91">
        <v>0</v>
      </c>
      <c r="P6" s="92">
        <v>0</v>
      </c>
      <c r="Q6" s="93">
        <f>O6+P6</f>
        <v>0</v>
      </c>
      <c r="R6" s="81" t="str">
        <f>IFERROR(Q6/N6,"-")</f>
        <v>-</v>
      </c>
      <c r="S6" s="80">
        <v>0</v>
      </c>
      <c r="T6" s="80">
        <v>0</v>
      </c>
      <c r="U6" s="81" t="str">
        <f>IFERROR(T6/(Q6),"-")</f>
        <v>-</v>
      </c>
      <c r="V6" s="82" t="str">
        <f>IFERROR(K6/SUM(Q6:Q7),"-")</f>
        <v>-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SUM(Y6:Y7)-SUM(K6:K7)</f>
        <v>-45000</v>
      </c>
      <c r="AC6" s="85">
        <f>SUM(Y6:Y7)/SUM(K6:K7)</f>
        <v>0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284</v>
      </c>
      <c r="C7" s="189" t="s">
        <v>279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0</v>
      </c>
      <c r="O7" s="91">
        <v>0</v>
      </c>
      <c r="P7" s="92">
        <v>0</v>
      </c>
      <c r="Q7" s="93">
        <f>O7+P7</f>
        <v>0</v>
      </c>
      <c r="R7" s="81" t="str">
        <f>IFERROR(Q7/N7,"-")</f>
        <v>-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285</v>
      </c>
      <c r="C8" s="189" t="s">
        <v>279</v>
      </c>
      <c r="D8" s="189" t="s">
        <v>280</v>
      </c>
      <c r="E8" s="189" t="s">
        <v>286</v>
      </c>
      <c r="F8" s="189"/>
      <c r="G8" s="189" t="s">
        <v>73</v>
      </c>
      <c r="H8" s="89" t="s">
        <v>287</v>
      </c>
      <c r="I8" s="89" t="s">
        <v>288</v>
      </c>
      <c r="J8" s="89" t="s">
        <v>289</v>
      </c>
      <c r="K8" s="181">
        <v>75000</v>
      </c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 t="str">
        <f>IFERROR(K8/SUM(Q8:Q9),"-")</f>
        <v>-</v>
      </c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>
        <f>SUM(Y8:Y9)-SUM(K8:K9)</f>
        <v>-75000</v>
      </c>
      <c r="AC8" s="85">
        <f>SUM(Y8:Y9)/SUM(K8:K9)</f>
        <v>0</v>
      </c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290</v>
      </c>
      <c r="C9" s="189" t="s">
        <v>279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</v>
      </c>
      <c r="B12" s="39"/>
      <c r="C12" s="39"/>
      <c r="D12" s="39"/>
      <c r="E12" s="39"/>
      <c r="F12" s="39"/>
      <c r="G12" s="39"/>
      <c r="H12" s="40" t="s">
        <v>291</v>
      </c>
      <c r="I12" s="40"/>
      <c r="J12" s="40"/>
      <c r="K12" s="184">
        <f>SUM(K6:K11)</f>
        <v>120000</v>
      </c>
      <c r="L12" s="41">
        <f>SUM(L6:L11)</f>
        <v>0</v>
      </c>
      <c r="M12" s="41">
        <f>SUM(M6:M11)</f>
        <v>0</v>
      </c>
      <c r="N12" s="41">
        <f>SUM(N6:N11)</f>
        <v>0</v>
      </c>
      <c r="O12" s="41">
        <f>SUM(O6:O11)</f>
        <v>0</v>
      </c>
      <c r="P12" s="41">
        <f>SUM(P6:P11)</f>
        <v>0</v>
      </c>
      <c r="Q12" s="41">
        <f>SUM(Q6:Q11)</f>
        <v>0</v>
      </c>
      <c r="R12" s="42" t="str">
        <f>IFERROR(Q12/N12,"-")</f>
        <v>-</v>
      </c>
      <c r="S12" s="77">
        <f>SUM(S6:S11)</f>
        <v>0</v>
      </c>
      <c r="T12" s="77">
        <f>SUM(T6:T11)</f>
        <v>0</v>
      </c>
      <c r="U12" s="42" t="str">
        <f>IFERROR(S12/Q12,"-")</f>
        <v>-</v>
      </c>
      <c r="V12" s="43" t="str">
        <f>IFERROR(K12/Q12,"-")</f>
        <v>-</v>
      </c>
      <c r="W12" s="44">
        <f>SUM(W6:W11)</f>
        <v>0</v>
      </c>
      <c r="X12" s="42" t="str">
        <f>IFERROR(W12/Q12,"-")</f>
        <v>-</v>
      </c>
      <c r="Y12" s="184">
        <f>SUM(Y6:Y11)</f>
        <v>0</v>
      </c>
      <c r="Z12" s="184" t="str">
        <f>IFERROR(Y12/Q12,"-")</f>
        <v>-</v>
      </c>
      <c r="AA12" s="184" t="str">
        <f>IFERROR(Y12/W12,"-")</f>
        <v>-</v>
      </c>
      <c r="AB12" s="184">
        <f>Y12-K12</f>
        <v>-120000</v>
      </c>
      <c r="AC12" s="46">
        <f>Y12/K12</f>
        <v>0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292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293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294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295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296</v>
      </c>
      <c r="C6" s="189" t="s">
        <v>297</v>
      </c>
      <c r="D6" s="189"/>
      <c r="E6" s="189" t="s">
        <v>61</v>
      </c>
      <c r="F6" s="89" t="s">
        <v>298</v>
      </c>
      <c r="G6" s="89" t="s">
        <v>299</v>
      </c>
      <c r="H6" s="181">
        <v>0</v>
      </c>
      <c r="I6" s="84">
        <v>1500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300</v>
      </c>
      <c r="C7" s="189" t="s">
        <v>297</v>
      </c>
      <c r="D7" s="189"/>
      <c r="E7" s="189" t="s">
        <v>61</v>
      </c>
      <c r="F7" s="89" t="s">
        <v>301</v>
      </c>
      <c r="G7" s="89" t="s">
        <v>299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302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303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293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304</v>
      </c>
      <c r="C6" s="189" t="s">
        <v>305</v>
      </c>
      <c r="D6" s="189" t="s">
        <v>306</v>
      </c>
      <c r="E6" s="189" t="s">
        <v>109</v>
      </c>
      <c r="F6" s="89" t="s">
        <v>307</v>
      </c>
      <c r="G6" s="89" t="s">
        <v>299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0.39873688570986</v>
      </c>
      <c r="B7" s="189" t="s">
        <v>308</v>
      </c>
      <c r="C7" s="189" t="s">
        <v>305</v>
      </c>
      <c r="D7" s="189" t="s">
        <v>306</v>
      </c>
      <c r="E7" s="189" t="s">
        <v>109</v>
      </c>
      <c r="F7" s="89" t="s">
        <v>309</v>
      </c>
      <c r="G7" s="89" t="s">
        <v>299</v>
      </c>
      <c r="H7" s="181">
        <v>1825013</v>
      </c>
      <c r="I7" s="80">
        <v>2641</v>
      </c>
      <c r="J7" s="80">
        <v>0</v>
      </c>
      <c r="K7" s="80">
        <v>64993</v>
      </c>
      <c r="L7" s="93">
        <v>615</v>
      </c>
      <c r="M7" s="81">
        <f>IFERROR(L7/K7,"-")</f>
        <v>0.009462557506193</v>
      </c>
      <c r="N7" s="80">
        <v>492</v>
      </c>
      <c r="O7" s="80">
        <v>81</v>
      </c>
      <c r="P7" s="81">
        <f>IFERROR(N7/(L7),"-")</f>
        <v>0.8</v>
      </c>
      <c r="Q7" s="82">
        <f>IFERROR(H7/SUM(L7:L7),"-")</f>
        <v>2967.5008130081</v>
      </c>
      <c r="R7" s="83">
        <v>50</v>
      </c>
      <c r="S7" s="81">
        <f>IF(L7=0,"-",R7/L7)</f>
        <v>0.08130081300813</v>
      </c>
      <c r="T7" s="186">
        <v>727700</v>
      </c>
      <c r="U7" s="187">
        <f>IFERROR(T7/L7,"-")</f>
        <v>1183.2520325203</v>
      </c>
      <c r="V7" s="187">
        <f>IFERROR(T7/R7,"-")</f>
        <v>14554</v>
      </c>
      <c r="W7" s="181">
        <f>SUM(T7:T7)-SUM(H7:H7)</f>
        <v>-1097313</v>
      </c>
      <c r="X7" s="85">
        <f>SUM(T7:T7)/SUM(H7:H7)</f>
        <v>0.39873688570986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</v>
      </c>
      <c r="AJ7" s="101">
        <f>IF(L7=0,"",IF(AI7=0,"",(AI7/L7)))</f>
        <v>0.0016260162601626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</v>
      </c>
      <c r="AS7" s="107">
        <f>IF(L7=0,"",IF(AR7=0,"",(AR7/L7)))</f>
        <v>0.0032520325203252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14</v>
      </c>
      <c r="BB7" s="113">
        <f>IF(L7=0,"",IF(BA7=0,"",(BA7/L7)))</f>
        <v>0.022764227642276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271</v>
      </c>
      <c r="BK7" s="120">
        <f>IF(L7=0,"",IF(BJ7=0,"",(BJ7/L7)))</f>
        <v>0.44065040650407</v>
      </c>
      <c r="BL7" s="121">
        <v>18</v>
      </c>
      <c r="BM7" s="122">
        <f>IFERROR(BL7/BJ7,"-")</f>
        <v>0.066420664206642</v>
      </c>
      <c r="BN7" s="123">
        <v>377700</v>
      </c>
      <c r="BO7" s="124">
        <f>IFERROR(BN7/BJ7,"-")</f>
        <v>1393.7269372694</v>
      </c>
      <c r="BP7" s="125">
        <v>12</v>
      </c>
      <c r="BQ7" s="125">
        <v>2</v>
      </c>
      <c r="BR7" s="125">
        <v>4</v>
      </c>
      <c r="BS7" s="126">
        <v>241</v>
      </c>
      <c r="BT7" s="127">
        <f>IF(L7=0,"",IF(BS7=0,"",(BS7/L7)))</f>
        <v>0.39186991869919</v>
      </c>
      <c r="BU7" s="128">
        <v>25</v>
      </c>
      <c r="BV7" s="129">
        <f>IFERROR(BU7/BS7,"-")</f>
        <v>0.10373443983402</v>
      </c>
      <c r="BW7" s="130">
        <v>315000</v>
      </c>
      <c r="BX7" s="131">
        <f>IFERROR(BW7/BS7,"-")</f>
        <v>1307.0539419087</v>
      </c>
      <c r="BY7" s="132">
        <v>15</v>
      </c>
      <c r="BZ7" s="132">
        <v>5</v>
      </c>
      <c r="CA7" s="132">
        <v>5</v>
      </c>
      <c r="CB7" s="133">
        <v>86</v>
      </c>
      <c r="CC7" s="134">
        <f>IF(L7=0,"",IF(CB7=0,"",(CB7/L7)))</f>
        <v>0.13983739837398</v>
      </c>
      <c r="CD7" s="135">
        <v>7</v>
      </c>
      <c r="CE7" s="136">
        <f>IFERROR(CD7/CB7,"-")</f>
        <v>0.081395348837209</v>
      </c>
      <c r="CF7" s="137">
        <v>35000</v>
      </c>
      <c r="CG7" s="138">
        <f>IFERROR(CF7/CB7,"-")</f>
        <v>406.97674418605</v>
      </c>
      <c r="CH7" s="139">
        <v>5</v>
      </c>
      <c r="CI7" s="139">
        <v>1</v>
      </c>
      <c r="CJ7" s="139">
        <v>1</v>
      </c>
      <c r="CK7" s="140">
        <v>50</v>
      </c>
      <c r="CL7" s="141">
        <v>727700</v>
      </c>
      <c r="CM7" s="141">
        <v>230800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0.22645473948096</v>
      </c>
      <c r="B8" s="189" t="s">
        <v>310</v>
      </c>
      <c r="C8" s="189" t="s">
        <v>305</v>
      </c>
      <c r="D8" s="189" t="s">
        <v>306</v>
      </c>
      <c r="E8" s="189" t="s">
        <v>109</v>
      </c>
      <c r="F8" s="89" t="s">
        <v>311</v>
      </c>
      <c r="G8" s="89" t="s">
        <v>299</v>
      </c>
      <c r="H8" s="181">
        <v>936611</v>
      </c>
      <c r="I8" s="80">
        <v>832</v>
      </c>
      <c r="J8" s="80">
        <v>0</v>
      </c>
      <c r="K8" s="80">
        <v>17402</v>
      </c>
      <c r="L8" s="93">
        <v>335</v>
      </c>
      <c r="M8" s="81">
        <f>IFERROR(L8/K8,"-")</f>
        <v>0.019250660843581</v>
      </c>
      <c r="N8" s="80">
        <v>213</v>
      </c>
      <c r="O8" s="80">
        <v>83</v>
      </c>
      <c r="P8" s="81">
        <f>IFERROR(N8/(L8),"-")</f>
        <v>0.63582089552239</v>
      </c>
      <c r="Q8" s="82">
        <f>IFERROR(H8/SUM(L8:L8),"-")</f>
        <v>2795.8537313433</v>
      </c>
      <c r="R8" s="83">
        <v>18</v>
      </c>
      <c r="S8" s="81">
        <f>IF(L8=0,"-",R8/L8)</f>
        <v>0.053731343283582</v>
      </c>
      <c r="T8" s="186">
        <v>212100</v>
      </c>
      <c r="U8" s="187">
        <f>IFERROR(T8/L8,"-")</f>
        <v>633.13432835821</v>
      </c>
      <c r="V8" s="187">
        <f>IFERROR(T8/R8,"-")</f>
        <v>11783.333333333</v>
      </c>
      <c r="W8" s="181">
        <f>SUM(T8:T8)-SUM(H8:H8)</f>
        <v>-724511</v>
      </c>
      <c r="X8" s="85">
        <f>SUM(T8:T8)/SUM(H8:H8)</f>
        <v>0.22645473948096</v>
      </c>
      <c r="Y8" s="78"/>
      <c r="Z8" s="94">
        <v>16</v>
      </c>
      <c r="AA8" s="95">
        <f>IF(L8=0,"",IF(Z8=0,"",(Z8/L8)))</f>
        <v>0.047761194029851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43</v>
      </c>
      <c r="AJ8" s="101">
        <f>IF(L8=0,"",IF(AI8=0,"",(AI8/L8)))</f>
        <v>0.12835820895522</v>
      </c>
      <c r="AK8" s="100">
        <v>3</v>
      </c>
      <c r="AL8" s="102">
        <f>IFERROR(AK8/AI8,"-")</f>
        <v>0.069767441860465</v>
      </c>
      <c r="AM8" s="103">
        <v>47200</v>
      </c>
      <c r="AN8" s="104">
        <f>IFERROR(AM8/AI8,"-")</f>
        <v>1097.6744186047</v>
      </c>
      <c r="AO8" s="105"/>
      <c r="AP8" s="105">
        <v>1</v>
      </c>
      <c r="AQ8" s="105">
        <v>2</v>
      </c>
      <c r="AR8" s="106">
        <v>45</v>
      </c>
      <c r="AS8" s="107">
        <f>IF(L8=0,"",IF(AR8=0,"",(AR8/L8)))</f>
        <v>0.13432835820896</v>
      </c>
      <c r="AT8" s="106">
        <v>2</v>
      </c>
      <c r="AU8" s="108">
        <f>IFERROR(AT8/AR8,"-")</f>
        <v>0.044444444444444</v>
      </c>
      <c r="AV8" s="109">
        <v>7000</v>
      </c>
      <c r="AW8" s="110">
        <f>IFERROR(AV8/AR8,"-")</f>
        <v>155.55555555556</v>
      </c>
      <c r="AX8" s="111">
        <v>1</v>
      </c>
      <c r="AY8" s="111">
        <v>1</v>
      </c>
      <c r="AZ8" s="111"/>
      <c r="BA8" s="112">
        <v>82</v>
      </c>
      <c r="BB8" s="113">
        <f>IF(L8=0,"",IF(BA8=0,"",(BA8/L8)))</f>
        <v>0.24477611940299</v>
      </c>
      <c r="BC8" s="112">
        <v>4</v>
      </c>
      <c r="BD8" s="114">
        <f>IFERROR(BC8/BA8,"-")</f>
        <v>0.048780487804878</v>
      </c>
      <c r="BE8" s="115">
        <v>34900</v>
      </c>
      <c r="BF8" s="116">
        <f>IFERROR(BE8/BA8,"-")</f>
        <v>425.60975609756</v>
      </c>
      <c r="BG8" s="117">
        <v>2</v>
      </c>
      <c r="BH8" s="117"/>
      <c r="BI8" s="117">
        <v>2</v>
      </c>
      <c r="BJ8" s="119">
        <v>89</v>
      </c>
      <c r="BK8" s="120">
        <f>IF(L8=0,"",IF(BJ8=0,"",(BJ8/L8)))</f>
        <v>0.26567164179104</v>
      </c>
      <c r="BL8" s="121">
        <v>5</v>
      </c>
      <c r="BM8" s="122">
        <f>IFERROR(BL8/BJ8,"-")</f>
        <v>0.056179775280899</v>
      </c>
      <c r="BN8" s="123">
        <v>34000</v>
      </c>
      <c r="BO8" s="124">
        <f>IFERROR(BN8/BJ8,"-")</f>
        <v>382.02247191011</v>
      </c>
      <c r="BP8" s="125">
        <v>3</v>
      </c>
      <c r="BQ8" s="125">
        <v>2</v>
      </c>
      <c r="BR8" s="125"/>
      <c r="BS8" s="126">
        <v>43</v>
      </c>
      <c r="BT8" s="127">
        <f>IF(L8=0,"",IF(BS8=0,"",(BS8/L8)))</f>
        <v>0.12835820895522</v>
      </c>
      <c r="BU8" s="128">
        <v>2</v>
      </c>
      <c r="BV8" s="129">
        <f>IFERROR(BU8/BS8,"-")</f>
        <v>0.046511627906977</v>
      </c>
      <c r="BW8" s="130">
        <v>23000</v>
      </c>
      <c r="BX8" s="131">
        <f>IFERROR(BW8/BS8,"-")</f>
        <v>534.88372093023</v>
      </c>
      <c r="BY8" s="132">
        <v>1</v>
      </c>
      <c r="BZ8" s="132">
        <v>1</v>
      </c>
      <c r="CA8" s="132"/>
      <c r="CB8" s="133">
        <v>17</v>
      </c>
      <c r="CC8" s="134">
        <f>IF(L8=0,"",IF(CB8=0,"",(CB8/L8)))</f>
        <v>0.050746268656716</v>
      </c>
      <c r="CD8" s="135">
        <v>2</v>
      </c>
      <c r="CE8" s="136">
        <f>IFERROR(CD8/CB8,"-")</f>
        <v>0.11764705882353</v>
      </c>
      <c r="CF8" s="137">
        <v>66000</v>
      </c>
      <c r="CG8" s="138">
        <f>IFERROR(CF8/CB8,"-")</f>
        <v>3882.3529411765</v>
      </c>
      <c r="CH8" s="139"/>
      <c r="CI8" s="139">
        <v>1</v>
      </c>
      <c r="CJ8" s="139">
        <v>1</v>
      </c>
      <c r="CK8" s="140">
        <v>18</v>
      </c>
      <c r="CL8" s="141">
        <v>212100</v>
      </c>
      <c r="CM8" s="141">
        <v>60000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312</v>
      </c>
      <c r="C9" s="189" t="s">
        <v>305</v>
      </c>
      <c r="D9" s="189" t="s">
        <v>306</v>
      </c>
      <c r="E9" s="189" t="s">
        <v>109</v>
      </c>
      <c r="F9" s="89" t="s">
        <v>313</v>
      </c>
      <c r="G9" s="89" t="s">
        <v>299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 t="str">
        <f>X10</f>
        <v>0</v>
      </c>
      <c r="B10" s="189" t="s">
        <v>314</v>
      </c>
      <c r="C10" s="189" t="s">
        <v>305</v>
      </c>
      <c r="D10" s="189" t="s">
        <v>306</v>
      </c>
      <c r="E10" s="189" t="s">
        <v>109</v>
      </c>
      <c r="F10" s="89" t="s">
        <v>315</v>
      </c>
      <c r="G10" s="89" t="s">
        <v>299</v>
      </c>
      <c r="H10" s="181">
        <v>0</v>
      </c>
      <c r="I10" s="80">
        <v>0</v>
      </c>
      <c r="J10" s="80">
        <v>0</v>
      </c>
      <c r="K10" s="80">
        <v>1</v>
      </c>
      <c r="L10" s="93">
        <v>0</v>
      </c>
      <c r="M10" s="81">
        <f>IFERROR(L10/K10,"-")</f>
        <v>0</v>
      </c>
      <c r="N10" s="80">
        <v>0</v>
      </c>
      <c r="O10" s="80">
        <v>0</v>
      </c>
      <c r="P10" s="81" t="str">
        <f>IFERROR(N10/(L10),"-")</f>
        <v>-</v>
      </c>
      <c r="Q10" s="82" t="str">
        <f>IFERROR(H10/SUM(L10:L10),"-")</f>
        <v>-</v>
      </c>
      <c r="R10" s="83">
        <v>0</v>
      </c>
      <c r="S10" s="81" t="str">
        <f>IF(L10=0,"-",R10/L10)</f>
        <v>-</v>
      </c>
      <c r="T10" s="186"/>
      <c r="U10" s="187" t="str">
        <f>IFERROR(T10/L10,"-")</f>
        <v>-</v>
      </c>
      <c r="V10" s="187" t="str">
        <f>IFERROR(T10/R10,"-")</f>
        <v>-</v>
      </c>
      <c r="W10" s="181">
        <f>SUM(T10:T10)-SUM(H10:H10)</f>
        <v>0</v>
      </c>
      <c r="X10" s="85" t="str">
        <f>SUM(T10:T10)/SUM(H10:H10)</f>
        <v>0</v>
      </c>
      <c r="Y10" s="78"/>
      <c r="Z10" s="94"/>
      <c r="AA10" s="95" t="str">
        <f>IF(L10=0,"",IF(Z10=0,"",(Z10/L10)))</f>
        <v/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 t="str">
        <f>IF(L10=0,"",IF(AI10=0,"",(AI10/L10)))</f>
        <v/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 t="str">
        <f>IF(L10=0,"",IF(AR10=0,"",(AR10/L10)))</f>
        <v/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/>
      <c r="BB10" s="113" t="str">
        <f>IF(L10=0,"",IF(BA10=0,"",(BA10/L10)))</f>
        <v/>
      </c>
      <c r="BC10" s="112"/>
      <c r="BD10" s="114" t="str">
        <f>IFERROR(BC10/BA10,"-")</f>
        <v>-</v>
      </c>
      <c r="BE10" s="115"/>
      <c r="BF10" s="116" t="str">
        <f>IFERROR(BE10/BA10,"-")</f>
        <v>-</v>
      </c>
      <c r="BG10" s="117"/>
      <c r="BH10" s="117"/>
      <c r="BI10" s="117"/>
      <c r="BJ10" s="119"/>
      <c r="BK10" s="120" t="str">
        <f>IF(L10=0,"",IF(BJ10=0,"",(BJ10/L10)))</f>
        <v/>
      </c>
      <c r="BL10" s="121"/>
      <c r="BM10" s="122" t="str">
        <f>IFERROR(BL10/BJ10,"-")</f>
        <v>-</v>
      </c>
      <c r="BN10" s="123"/>
      <c r="BO10" s="124" t="str">
        <f>IFERROR(BN10/BJ10,"-")</f>
        <v>-</v>
      </c>
      <c r="BP10" s="125"/>
      <c r="BQ10" s="125"/>
      <c r="BR10" s="125"/>
      <c r="BS10" s="126"/>
      <c r="BT10" s="127" t="str">
        <f>IF(L10=0,"",IF(BS10=0,"",(BS10/L10)))</f>
        <v/>
      </c>
      <c r="BU10" s="128"/>
      <c r="BV10" s="129" t="str">
        <f>IFERROR(BU10/BS10,"-")</f>
        <v>-</v>
      </c>
      <c r="BW10" s="130"/>
      <c r="BX10" s="131" t="str">
        <f>IFERROR(BW10/BS10,"-")</f>
        <v>-</v>
      </c>
      <c r="BY10" s="132"/>
      <c r="BZ10" s="132"/>
      <c r="CA10" s="132"/>
      <c r="CB10" s="133"/>
      <c r="CC10" s="134" t="str">
        <f>IF(L10=0,"",IF(CB10=0,"",(CB10/L10)))</f>
        <v/>
      </c>
      <c r="CD10" s="135"/>
      <c r="CE10" s="136" t="str">
        <f>IFERROR(CD10/CB10,"-")</f>
        <v>-</v>
      </c>
      <c r="CF10" s="137"/>
      <c r="CG10" s="138" t="str">
        <f>IFERROR(CF10/CB10,"-")</f>
        <v>-</v>
      </c>
      <c r="CH10" s="139"/>
      <c r="CI10" s="139"/>
      <c r="CJ10" s="139"/>
      <c r="CK10" s="140">
        <v>0</v>
      </c>
      <c r="CL10" s="141"/>
      <c r="CM10" s="141"/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0.56970649229535</v>
      </c>
      <c r="B11" s="189" t="s">
        <v>316</v>
      </c>
      <c r="C11" s="189" t="s">
        <v>305</v>
      </c>
      <c r="D11" s="189" t="s">
        <v>306</v>
      </c>
      <c r="E11" s="189" t="s">
        <v>109</v>
      </c>
      <c r="F11" s="89" t="s">
        <v>317</v>
      </c>
      <c r="G11" s="89" t="s">
        <v>299</v>
      </c>
      <c r="H11" s="181">
        <v>551161</v>
      </c>
      <c r="I11" s="80">
        <v>509</v>
      </c>
      <c r="J11" s="80">
        <v>0</v>
      </c>
      <c r="K11" s="80">
        <v>4020</v>
      </c>
      <c r="L11" s="93">
        <v>204</v>
      </c>
      <c r="M11" s="81">
        <f>IFERROR(L11/K11,"-")</f>
        <v>0.050746268656716</v>
      </c>
      <c r="N11" s="80">
        <v>148</v>
      </c>
      <c r="O11" s="80">
        <v>41</v>
      </c>
      <c r="P11" s="81">
        <f>IFERROR(N11/(L11),"-")</f>
        <v>0.72549019607843</v>
      </c>
      <c r="Q11" s="82">
        <f>IFERROR(H11/SUM(L11:L11),"-")</f>
        <v>2701.7696078431</v>
      </c>
      <c r="R11" s="83">
        <v>23</v>
      </c>
      <c r="S11" s="81">
        <f>IF(L11=0,"-",R11/L11)</f>
        <v>0.11274509803922</v>
      </c>
      <c r="T11" s="186">
        <v>314000</v>
      </c>
      <c r="U11" s="187">
        <f>IFERROR(T11/L11,"-")</f>
        <v>1539.2156862745</v>
      </c>
      <c r="V11" s="187">
        <f>IFERROR(T11/R11,"-")</f>
        <v>13652.173913043</v>
      </c>
      <c r="W11" s="181">
        <f>SUM(T11:T11)-SUM(H11:H11)</f>
        <v>-237161</v>
      </c>
      <c r="X11" s="85">
        <f>SUM(T11:T11)/SUM(H11:H11)</f>
        <v>0.56970649229535</v>
      </c>
      <c r="Y11" s="78"/>
      <c r="Z11" s="94">
        <v>1</v>
      </c>
      <c r="AA11" s="95">
        <f>IF(L11=0,"",IF(Z11=0,"",(Z11/L11)))</f>
        <v>0.0049019607843137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7</v>
      </c>
      <c r="AJ11" s="101">
        <f>IF(L11=0,"",IF(AI11=0,"",(AI11/L11)))</f>
        <v>0.034313725490196</v>
      </c>
      <c r="AK11" s="100"/>
      <c r="AL11" s="102">
        <f>IFERROR(AK11/AI11,"-")</f>
        <v>0</v>
      </c>
      <c r="AM11" s="103"/>
      <c r="AN11" s="104">
        <f>IFERROR(AM11/AI11,"-")</f>
        <v>0</v>
      </c>
      <c r="AO11" s="105"/>
      <c r="AP11" s="105"/>
      <c r="AQ11" s="105"/>
      <c r="AR11" s="106">
        <v>2</v>
      </c>
      <c r="AS11" s="107">
        <f>IF(L11=0,"",IF(AR11=0,"",(AR11/L11)))</f>
        <v>0.0098039215686275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31</v>
      </c>
      <c r="BB11" s="113">
        <f>IF(L11=0,"",IF(BA11=0,"",(BA11/L11)))</f>
        <v>0.15196078431373</v>
      </c>
      <c r="BC11" s="112">
        <v>3</v>
      </c>
      <c r="BD11" s="114">
        <f>IFERROR(BC11/BA11,"-")</f>
        <v>0.096774193548387</v>
      </c>
      <c r="BE11" s="115">
        <v>59000</v>
      </c>
      <c r="BF11" s="116">
        <f>IFERROR(BE11/BA11,"-")</f>
        <v>1903.2258064516</v>
      </c>
      <c r="BG11" s="117">
        <v>1</v>
      </c>
      <c r="BH11" s="117"/>
      <c r="BI11" s="117">
        <v>2</v>
      </c>
      <c r="BJ11" s="119">
        <v>64</v>
      </c>
      <c r="BK11" s="120">
        <f>IF(L11=0,"",IF(BJ11=0,"",(BJ11/L11)))</f>
        <v>0.31372549019608</v>
      </c>
      <c r="BL11" s="121">
        <v>9</v>
      </c>
      <c r="BM11" s="122">
        <f>IFERROR(BL11/BJ11,"-")</f>
        <v>0.140625</v>
      </c>
      <c r="BN11" s="123">
        <v>157000</v>
      </c>
      <c r="BO11" s="124">
        <f>IFERROR(BN11/BJ11,"-")</f>
        <v>2453.125</v>
      </c>
      <c r="BP11" s="125">
        <v>5</v>
      </c>
      <c r="BQ11" s="125">
        <v>3</v>
      </c>
      <c r="BR11" s="125">
        <v>1</v>
      </c>
      <c r="BS11" s="126">
        <v>85</v>
      </c>
      <c r="BT11" s="127">
        <f>IF(L11=0,"",IF(BS11=0,"",(BS11/L11)))</f>
        <v>0.41666666666667</v>
      </c>
      <c r="BU11" s="128">
        <v>11</v>
      </c>
      <c r="BV11" s="129">
        <f>IFERROR(BU11/BS11,"-")</f>
        <v>0.12941176470588</v>
      </c>
      <c r="BW11" s="130">
        <v>98000</v>
      </c>
      <c r="BX11" s="131">
        <f>IFERROR(BW11/BS11,"-")</f>
        <v>1152.9411764706</v>
      </c>
      <c r="BY11" s="132">
        <v>5</v>
      </c>
      <c r="BZ11" s="132">
        <v>6</v>
      </c>
      <c r="CA11" s="132"/>
      <c r="CB11" s="133">
        <v>14</v>
      </c>
      <c r="CC11" s="134">
        <f>IF(L11=0,"",IF(CB11=0,"",(CB11/L11)))</f>
        <v>0.068627450980392</v>
      </c>
      <c r="CD11" s="135"/>
      <c r="CE11" s="136">
        <f>IFERROR(CD11/CB11,"-")</f>
        <v>0</v>
      </c>
      <c r="CF11" s="137"/>
      <c r="CG11" s="138">
        <f>IFERROR(CF11/CB11,"-")</f>
        <v>0</v>
      </c>
      <c r="CH11" s="139"/>
      <c r="CI11" s="139"/>
      <c r="CJ11" s="139"/>
      <c r="CK11" s="140">
        <v>23</v>
      </c>
      <c r="CL11" s="141">
        <v>314000</v>
      </c>
      <c r="CM11" s="141">
        <v>120000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79">
        <f>X12</f>
        <v>0.40349742228506</v>
      </c>
      <c r="B12" s="189" t="s">
        <v>318</v>
      </c>
      <c r="C12" s="189" t="s">
        <v>305</v>
      </c>
      <c r="D12" s="189" t="s">
        <v>306</v>
      </c>
      <c r="E12" s="189" t="s">
        <v>109</v>
      </c>
      <c r="F12" s="89" t="s">
        <v>319</v>
      </c>
      <c r="G12" s="89" t="s">
        <v>299</v>
      </c>
      <c r="H12" s="181">
        <v>299878</v>
      </c>
      <c r="I12" s="80">
        <v>410</v>
      </c>
      <c r="J12" s="80">
        <v>0</v>
      </c>
      <c r="K12" s="80">
        <v>16165</v>
      </c>
      <c r="L12" s="93">
        <v>105</v>
      </c>
      <c r="M12" s="81">
        <f>IFERROR(L12/K12,"-")</f>
        <v>0.0064955150015466</v>
      </c>
      <c r="N12" s="80">
        <v>75</v>
      </c>
      <c r="O12" s="80">
        <v>14</v>
      </c>
      <c r="P12" s="81">
        <f>IFERROR(N12/(L12),"-")</f>
        <v>0.71428571428571</v>
      </c>
      <c r="Q12" s="82">
        <f>IFERROR(H12/SUM(L12:L12),"-")</f>
        <v>2855.980952381</v>
      </c>
      <c r="R12" s="83">
        <v>9</v>
      </c>
      <c r="S12" s="81">
        <f>IF(L12=0,"-",R12/L12)</f>
        <v>0.085714285714286</v>
      </c>
      <c r="T12" s="186">
        <v>121000</v>
      </c>
      <c r="U12" s="187">
        <f>IFERROR(T12/L12,"-")</f>
        <v>1152.380952381</v>
      </c>
      <c r="V12" s="187">
        <f>IFERROR(T12/R12,"-")</f>
        <v>13444.444444444</v>
      </c>
      <c r="W12" s="181">
        <f>SUM(T12:T12)-SUM(H12:H12)</f>
        <v>-178878</v>
      </c>
      <c r="X12" s="85">
        <f>SUM(T12:T12)/SUM(H12:H12)</f>
        <v>0.40349742228506</v>
      </c>
      <c r="Y12" s="78"/>
      <c r="Z12" s="94"/>
      <c r="AA12" s="95">
        <f>IF(L12=0,"",IF(Z12=0,"",(Z12/L12)))</f>
        <v>0</v>
      </c>
      <c r="AB12" s="94"/>
      <c r="AC12" s="96" t="str">
        <f>IFERROR(AB12/Z12,"-")</f>
        <v>-</v>
      </c>
      <c r="AD12" s="97"/>
      <c r="AE12" s="98" t="str">
        <f>IFERROR(AD12/Z12,"-")</f>
        <v>-</v>
      </c>
      <c r="AF12" s="99"/>
      <c r="AG12" s="99"/>
      <c r="AH12" s="99"/>
      <c r="AI12" s="100"/>
      <c r="AJ12" s="101">
        <f>IF(L12=0,"",IF(AI12=0,"",(AI12/L12)))</f>
        <v>0</v>
      </c>
      <c r="AK12" s="100"/>
      <c r="AL12" s="102" t="str">
        <f>IFERROR(AK12/AI12,"-")</f>
        <v>-</v>
      </c>
      <c r="AM12" s="103"/>
      <c r="AN12" s="104" t="str">
        <f>IFERROR(AM12/AI12,"-")</f>
        <v>-</v>
      </c>
      <c r="AO12" s="105"/>
      <c r="AP12" s="105"/>
      <c r="AQ12" s="105"/>
      <c r="AR12" s="106">
        <v>1</v>
      </c>
      <c r="AS12" s="107">
        <f>IF(L12=0,"",IF(AR12=0,"",(AR12/L12)))</f>
        <v>0.0095238095238095</v>
      </c>
      <c r="AT12" s="106"/>
      <c r="AU12" s="108">
        <f>IFERROR(AT12/AR12,"-")</f>
        <v>0</v>
      </c>
      <c r="AV12" s="109"/>
      <c r="AW12" s="110">
        <f>IFERROR(AV12/AR12,"-")</f>
        <v>0</v>
      </c>
      <c r="AX12" s="111"/>
      <c r="AY12" s="111"/>
      <c r="AZ12" s="111"/>
      <c r="BA12" s="112">
        <v>5</v>
      </c>
      <c r="BB12" s="113">
        <f>IF(L12=0,"",IF(BA12=0,"",(BA12/L12)))</f>
        <v>0.047619047619048</v>
      </c>
      <c r="BC12" s="112"/>
      <c r="BD12" s="114">
        <f>IFERROR(BC12/BA12,"-")</f>
        <v>0</v>
      </c>
      <c r="BE12" s="115"/>
      <c r="BF12" s="116">
        <f>IFERROR(BE12/BA12,"-")</f>
        <v>0</v>
      </c>
      <c r="BG12" s="117"/>
      <c r="BH12" s="117"/>
      <c r="BI12" s="117"/>
      <c r="BJ12" s="119">
        <v>49</v>
      </c>
      <c r="BK12" s="120">
        <f>IF(L12=0,"",IF(BJ12=0,"",(BJ12/L12)))</f>
        <v>0.46666666666667</v>
      </c>
      <c r="BL12" s="121">
        <v>5</v>
      </c>
      <c r="BM12" s="122">
        <f>IFERROR(BL12/BJ12,"-")</f>
        <v>0.10204081632653</v>
      </c>
      <c r="BN12" s="123">
        <v>46000</v>
      </c>
      <c r="BO12" s="124">
        <f>IFERROR(BN12/BJ12,"-")</f>
        <v>938.77551020408</v>
      </c>
      <c r="BP12" s="125">
        <v>3</v>
      </c>
      <c r="BQ12" s="125"/>
      <c r="BR12" s="125">
        <v>2</v>
      </c>
      <c r="BS12" s="126">
        <v>38</v>
      </c>
      <c r="BT12" s="127">
        <f>IF(L12=0,"",IF(BS12=0,"",(BS12/L12)))</f>
        <v>0.36190476190476</v>
      </c>
      <c r="BU12" s="128">
        <v>4</v>
      </c>
      <c r="BV12" s="129">
        <f>IFERROR(BU12/BS12,"-")</f>
        <v>0.10526315789474</v>
      </c>
      <c r="BW12" s="130">
        <v>75000</v>
      </c>
      <c r="BX12" s="131">
        <f>IFERROR(BW12/BS12,"-")</f>
        <v>1973.6842105263</v>
      </c>
      <c r="BY12" s="132">
        <v>2</v>
      </c>
      <c r="BZ12" s="132"/>
      <c r="CA12" s="132">
        <v>2</v>
      </c>
      <c r="CB12" s="133">
        <v>12</v>
      </c>
      <c r="CC12" s="134">
        <f>IF(L12=0,"",IF(CB12=0,"",(CB12/L12)))</f>
        <v>0.11428571428571</v>
      </c>
      <c r="CD12" s="135"/>
      <c r="CE12" s="136">
        <f>IFERROR(CD12/CB12,"-")</f>
        <v>0</v>
      </c>
      <c r="CF12" s="137"/>
      <c r="CG12" s="138">
        <f>IFERROR(CF12/CB12,"-")</f>
        <v>0</v>
      </c>
      <c r="CH12" s="139"/>
      <c r="CI12" s="139"/>
      <c r="CJ12" s="139"/>
      <c r="CK12" s="140">
        <v>9</v>
      </c>
      <c r="CL12" s="141">
        <v>121000</v>
      </c>
      <c r="CM12" s="141">
        <v>53000</v>
      </c>
      <c r="CN12" s="141"/>
      <c r="CO12" s="142" t="str">
        <f>IF(AND(CM12=0,CN12=0),"",IF(AND(CM12&lt;=100000,CN12&lt;=100000),"",IF(CM12/CL12&gt;0.7,"男高",IF(CN12/CL12&gt;0.7,"女高",""))))</f>
        <v/>
      </c>
    </row>
    <row r="13" spans="1:95">
      <c r="A13" s="30"/>
      <c r="B13" s="86"/>
      <c r="C13" s="86"/>
      <c r="D13" s="87"/>
      <c r="E13" s="88"/>
      <c r="F13" s="89"/>
      <c r="G13" s="89"/>
      <c r="H13" s="182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58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1"/>
      <c r="L14" s="31"/>
      <c r="M14" s="33"/>
      <c r="N14" s="33"/>
      <c r="O14" s="31"/>
      <c r="P14" s="33"/>
      <c r="Q14" s="25"/>
      <c r="R14" s="25"/>
      <c r="S14" s="25"/>
      <c r="T14" s="188"/>
      <c r="U14" s="188"/>
      <c r="V14" s="188"/>
      <c r="W14" s="188"/>
      <c r="X14" s="33"/>
      <c r="Y14" s="60"/>
      <c r="Z14" s="62"/>
      <c r="AA14" s="63"/>
      <c r="AB14" s="62"/>
      <c r="AC14" s="66"/>
      <c r="AD14" s="67"/>
      <c r="AE14" s="68"/>
      <c r="AF14" s="69"/>
      <c r="AG14" s="69"/>
      <c r="AH14" s="69"/>
      <c r="AI14" s="62"/>
      <c r="AJ14" s="63"/>
      <c r="AK14" s="62"/>
      <c r="AL14" s="66"/>
      <c r="AM14" s="67"/>
      <c r="AN14" s="68"/>
      <c r="AO14" s="69"/>
      <c r="AP14" s="69"/>
      <c r="AQ14" s="69"/>
      <c r="AR14" s="62"/>
      <c r="AS14" s="63"/>
      <c r="AT14" s="62"/>
      <c r="AU14" s="66"/>
      <c r="AV14" s="67"/>
      <c r="AW14" s="68"/>
      <c r="AX14" s="69"/>
      <c r="AY14" s="69"/>
      <c r="AZ14" s="69"/>
      <c r="BA14" s="62"/>
      <c r="BB14" s="63"/>
      <c r="BC14" s="62"/>
      <c r="BD14" s="66"/>
      <c r="BE14" s="67"/>
      <c r="BF14" s="68"/>
      <c r="BG14" s="69"/>
      <c r="BH14" s="69"/>
      <c r="BI14" s="69"/>
      <c r="BJ14" s="64"/>
      <c r="BK14" s="65"/>
      <c r="BL14" s="62"/>
      <c r="BM14" s="66"/>
      <c r="BN14" s="67"/>
      <c r="BO14" s="68"/>
      <c r="BP14" s="69"/>
      <c r="BQ14" s="69"/>
      <c r="BR14" s="69"/>
      <c r="BS14" s="64"/>
      <c r="BT14" s="65"/>
      <c r="BU14" s="62"/>
      <c r="BV14" s="66"/>
      <c r="BW14" s="67"/>
      <c r="BX14" s="68"/>
      <c r="BY14" s="69"/>
      <c r="BZ14" s="69"/>
      <c r="CA14" s="69"/>
      <c r="CB14" s="64"/>
      <c r="CC14" s="65"/>
      <c r="CD14" s="62"/>
      <c r="CE14" s="66"/>
      <c r="CF14" s="67"/>
      <c r="CG14" s="68"/>
      <c r="CH14" s="69"/>
      <c r="CI14" s="69"/>
      <c r="CJ14" s="69"/>
      <c r="CK14" s="70"/>
      <c r="CL14" s="67"/>
      <c r="CM14" s="67"/>
      <c r="CN14" s="67"/>
      <c r="CO14" s="71"/>
    </row>
    <row r="15" spans="1:95">
      <c r="A15" s="19">
        <f>Z15</f>
        <v/>
      </c>
      <c r="B15" s="41"/>
      <c r="C15" s="41"/>
      <c r="D15" s="41"/>
      <c r="E15" s="41"/>
      <c r="F15" s="40" t="s">
        <v>320</v>
      </c>
      <c r="G15" s="40"/>
      <c r="H15" s="184"/>
      <c r="I15" s="41">
        <f>SUM(I6:I14)</f>
        <v>4392</v>
      </c>
      <c r="J15" s="41">
        <f>SUM(J6:J14)</f>
        <v>0</v>
      </c>
      <c r="K15" s="41">
        <f>SUM(K6:K14)</f>
        <v>102581</v>
      </c>
      <c r="L15" s="41">
        <f>SUM(L6:L14)</f>
        <v>1259</v>
      </c>
      <c r="M15" s="42">
        <f>IFERROR(L15/K15,"-")</f>
        <v>0.012273227985689</v>
      </c>
      <c r="N15" s="77">
        <f>SUM(N6:N14)</f>
        <v>928</v>
      </c>
      <c r="O15" s="77">
        <f>SUM(O6:O14)</f>
        <v>219</v>
      </c>
      <c r="P15" s="42">
        <f>IFERROR(N15/L15,"-")</f>
        <v>0.73709293089754</v>
      </c>
      <c r="Q15" s="43">
        <f>IFERROR(H15/L15,"-")</f>
        <v>0</v>
      </c>
      <c r="R15" s="44">
        <f>SUM(R6:R14)</f>
        <v>100</v>
      </c>
      <c r="S15" s="42">
        <f>IFERROR(R15/L15,"-")</f>
        <v>0.079428117553614</v>
      </c>
      <c r="T15" s="184">
        <f>SUM(T6:T14)</f>
        <v>1374800</v>
      </c>
      <c r="U15" s="184">
        <f>IFERROR(T15/L15,"-")</f>
        <v>1091.9777601271</v>
      </c>
      <c r="V15" s="184">
        <f>IFERROR(T15/R15,"-")</f>
        <v>13748</v>
      </c>
      <c r="W15" s="184">
        <f>T15-H15</f>
        <v>1374800</v>
      </c>
      <c r="X15" s="46" t="str">
        <f>T15/H15</f>
        <v>0</v>
      </c>
      <c r="Y15" s="59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  <mergeCell ref="A12:A12"/>
    <mergeCell ref="H12:H12"/>
    <mergeCell ref="Q12:Q12"/>
    <mergeCell ref="W12:W12"/>
    <mergeCell ref="X12:X12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