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<sst xmlns="http://schemas.openxmlformats.org/spreadsheetml/2006/main" uniqueCount="315">
  <si>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</si>
  <si>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</si>
  <si>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</si>
  <si>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</si>
  <si>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</si>
  <si>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</si>
  <si>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</si>
  <si>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</si>
  <si>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</si>
  <si>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</si>
  <si>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</si>
  <si>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</si>
  <si>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</si>
  <si>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</si>
  <si>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</si>
  <si>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</si>
  <si>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</si>
  <si>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</si>
  <si>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</si>
  <si>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</si>
  <si>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</si>
  <si>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</si>
  <si>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</si>
  <si>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</si>
  <si>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</si>
  <si>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</si>
  <si>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</si>
  <si>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</si>
  <si>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</si>
  <si>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</si>
  <si>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</si>
  <si>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</si>
  <si>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</si>
  <si>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</si>
  <si>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</si>
  <si>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</si>
  <si>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</si>
  <si>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</si>
  <si>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</si>
  <si>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</si>
  <si>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</si>
  <si>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</si>
  <si>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</si>
  <si>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</si>
  <si>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</si>
  <si>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</si>
  <si>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</si>
  <si>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</si>
  <si>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</si>
  <si>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</si>
  <si>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</si>
  <si>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</si>
  <si>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</si>
  <si>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</si>
  <si>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</si>
  <si>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</si>
  <si>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</si>
  <si>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ln_ink924</t>
  </si>
  <si>
    <t>インターカラー</t>
  </si>
  <si>
    <t>老人ホーム版(LINEver)（高宮菜々子）</t>
  </si>
  <si>
    <t>お相手待ちの女性が出ました(LINEver)</t>
  </si>
  <si>
    <t>line</t>
  </si>
  <si>
    <t>サンスポ関東</t>
  </si>
  <si>
    <t>全5段つかみ15段</t>
  </si>
  <si>
    <t>1～15日</t>
  </si>
  <si>
    <t>ic3853</t>
  </si>
  <si>
    <t>空電</t>
  </si>
  <si>
    <t>ln_ink925</t>
  </si>
  <si>
    <t>半5段つかみ15段</t>
  </si>
  <si>
    <t>ic3854</t>
  </si>
  <si>
    <t>ln_ink926</t>
  </si>
  <si>
    <t>右女9版(ヘスティア)(LINEver)（晶エリー）</t>
  </si>
  <si>
    <t>白髪まじりの男性に出会いたい女性がLINEを待ってる</t>
  </si>
  <si>
    <t>16～31日</t>
  </si>
  <si>
    <t>ic3855</t>
  </si>
  <si>
    <t>ln_ink927</t>
  </si>
  <si>
    <t>ic3856</t>
  </si>
  <si>
    <t>ln_ink928</t>
  </si>
  <si>
    <t>LINEで出会いリクルート80歳まで応募可</t>
  </si>
  <si>
    <t>サンスポ関西</t>
  </si>
  <si>
    <t>ic3857</t>
  </si>
  <si>
    <t>ln_ink929</t>
  </si>
  <si>
    <t>ic3858</t>
  </si>
  <si>
    <t>ln_ink930</t>
  </si>
  <si>
    <t>デリヘル版3(LINEver)（晶エリー）</t>
  </si>
  <si>
    <t>LINEで出会いリクルート70歳まで応募可</t>
  </si>
  <si>
    <t>ic3859</t>
  </si>
  <si>
    <t>ln_ink931</t>
  </si>
  <si>
    <t>ic3860</t>
  </si>
  <si>
    <t>ln_ink932</t>
  </si>
  <si>
    <t>デイリースポーツ関西</t>
  </si>
  <si>
    <t>全5段・半5段つかみスライド</t>
  </si>
  <si>
    <t>6/1～</t>
  </si>
  <si>
    <t>ln_ink933</t>
  </si>
  <si>
    <t>いろいろな疑問版(LINEver)（藤井レイラ）</t>
  </si>
  <si>
    <t>登録すればわかります</t>
  </si>
  <si>
    <t>ln_ink934</t>
  </si>
  <si>
    <t>電話orライン２(LINEver)（高宮菜々子）</t>
  </si>
  <si>
    <t>出会いの力を</t>
  </si>
  <si>
    <t>ln_ink935</t>
  </si>
  <si>
    <t>雑誌版SPA(LINEver)（藤井レイラ）</t>
  </si>
  <si>
    <t>マカより効果的エロい熟女が誘ってくる魅力的なサイト</t>
  </si>
  <si>
    <t>ln_ink936</t>
  </si>
  <si>
    <t>選べる出会い版(LINEver)（藤井レイラ）</t>
  </si>
  <si>
    <t>圧倒的マッチング率</t>
  </si>
  <si>
    <t>ic3861</t>
  </si>
  <si>
    <t>(空電共通)</t>
  </si>
  <si>
    <t>ln_ink937</t>
  </si>
  <si>
    <t>右女9版(ヘスティア)(LINEver)（高宮菜々子）</t>
  </si>
  <si>
    <t>学生いませんギャルもいません熟女熟女熟女熟女(LINEver)</t>
  </si>
  <si>
    <t>スポーツ報知関西</t>
  </si>
  <si>
    <t>全5段つかみ4回</t>
  </si>
  <si>
    <t>ln_ink938</t>
  </si>
  <si>
    <t>雑誌版SPA(LINEver)（高宮菜々子）</t>
  </si>
  <si>
    <t>え?LINEでこんなに出会えんの！？ダメ元で始めたはずが</t>
  </si>
  <si>
    <t>ic3862</t>
  </si>
  <si>
    <t>デリヘル版3（高宮菜々子）</t>
  </si>
  <si>
    <t>70歳までの出会いお手伝い</t>
  </si>
  <si>
    <t>lp07</t>
  </si>
  <si>
    <t>ln_ink939</t>
  </si>
  <si>
    <t>再婚&amp;理解者版(LINEver)（晶エリー）</t>
  </si>
  <si>
    <t>再婚&amp;理解者(LINEver)</t>
  </si>
  <si>
    <t>ic3863</t>
  </si>
  <si>
    <t>ln_ink940</t>
  </si>
  <si>
    <t>スポニチ西部</t>
  </si>
  <si>
    <t>全5段つかみ20段保証</t>
  </si>
  <si>
    <t>20段保証</t>
  </si>
  <si>
    <t>ic3864</t>
  </si>
  <si>
    <t>雑誌版SPA（藤井レイラ）</t>
  </si>
  <si>
    <t>ln_ink941</t>
  </si>
  <si>
    <t>QRお股版(LINEver)（高宮菜々子）</t>
  </si>
  <si>
    <t>50歳からのパートナー探し（性生活を充実させたいのは女性も同じ）</t>
  </si>
  <si>
    <t>ln_ink942</t>
  </si>
  <si>
    <t>ic3865</t>
  </si>
  <si>
    <t>ln_ink943</t>
  </si>
  <si>
    <t>ダイヤルQ２版(LINEver)（晶エリー）</t>
  </si>
  <si>
    <t>寂しい夜をあなたと過ごしたい</t>
  </si>
  <si>
    <t>東スポ</t>
  </si>
  <si>
    <t>半2段つかみ10回</t>
  </si>
  <si>
    <t>1週目・3週目</t>
  </si>
  <si>
    <t>ln_ink944</t>
  </si>
  <si>
    <t>タイプ問いかけ版(LINEver)（複数）</t>
  </si>
  <si>
    <t>出会い求める50代以上</t>
  </si>
  <si>
    <t>2週目・4週目</t>
  </si>
  <si>
    <t>ic3866</t>
  </si>
  <si>
    <t>ln_ink945</t>
  </si>
  <si>
    <t>エロ想像(LINEver)（藤井レイラ）</t>
  </si>
  <si>
    <t>今すぐ即会いサイト</t>
  </si>
  <si>
    <t>中京スポーツ</t>
  </si>
  <si>
    <t>ln_ink946</t>
  </si>
  <si>
    <t>しちゃう？版(LINEver)（晶エリー）</t>
  </si>
  <si>
    <t>楽しみ方いろいろ</t>
  </si>
  <si>
    <t>ic3867</t>
  </si>
  <si>
    <t>ln_ink947</t>
  </si>
  <si>
    <t>寂しい女たち版(LINEver)（フリー女性②）</t>
  </si>
  <si>
    <t>私じゃダメですか尻画像</t>
  </si>
  <si>
    <t>大スポ</t>
  </si>
  <si>
    <t>ln_ink948</t>
  </si>
  <si>
    <t>ic3868</t>
  </si>
  <si>
    <t>ln_ink949</t>
  </si>
  <si>
    <t>令和最新版(LINEver)（複数）</t>
  </si>
  <si>
    <t>熟女の祭典</t>
  </si>
  <si>
    <t>九スポ</t>
  </si>
  <si>
    <t>ln_ink950</t>
  </si>
  <si>
    <t>胸の上広告版(LINEver)（藤井レイラ）</t>
  </si>
  <si>
    <t>ic3869</t>
  </si>
  <si>
    <t>ln_ink951</t>
  </si>
  <si>
    <t>密会版(LINEver)（晶エリー）</t>
  </si>
  <si>
    <t>ほぼ初体験</t>
  </si>
  <si>
    <t>アダルト面4C大雑4～5回</t>
  </si>
  <si>
    <t>6月07日(金)</t>
  </si>
  <si>
    <t>ln_ink952</t>
  </si>
  <si>
    <t>6月14日(金)</t>
  </si>
  <si>
    <t>ln_ink953</t>
  </si>
  <si>
    <t>欲におぼれた女版(LINEver)（複数）</t>
  </si>
  <si>
    <t>私を見て‼</t>
  </si>
  <si>
    <t>6月21日(金)</t>
  </si>
  <si>
    <t>ic3870</t>
  </si>
  <si>
    <t>ln_ink954</t>
  </si>
  <si>
    <t>女性会員急増!!</t>
  </si>
  <si>
    <t>アダルト面4C全3段</t>
  </si>
  <si>
    <t>6月24日(月)</t>
  </si>
  <si>
    <t>ic3871</t>
  </si>
  <si>
    <t>ln_ink955</t>
  </si>
  <si>
    <t>ヤリもく限定版(LINEver)（晶エリー）</t>
  </si>
  <si>
    <t>真面目な出会いはお断り</t>
  </si>
  <si>
    <t>ln_ink956</t>
  </si>
  <si>
    <t>熟女がエロくて版１(LINEver)（複数）</t>
  </si>
  <si>
    <t>LINE友だち登録で簡単</t>
  </si>
  <si>
    <t>ln_ink957</t>
  </si>
  <si>
    <t>即ヤリ版(LINEver)（高宮菜々子）</t>
  </si>
  <si>
    <t>魅惑の体験</t>
  </si>
  <si>
    <t>ln_ink958</t>
  </si>
  <si>
    <t>ヤリモクじゃダメですか(LINEver)（フリー女性⑧）</t>
  </si>
  <si>
    <t>高速マッチング恋愛</t>
  </si>
  <si>
    <t>6月29日(土)</t>
  </si>
  <si>
    <t>ic3872</t>
  </si>
  <si>
    <t>ln_ink959</t>
  </si>
  <si>
    <t>ln_ink960</t>
  </si>
  <si>
    <t>登録すれば恋が始まる(LINEver)（高宮菜々子）</t>
  </si>
  <si>
    <t>60歳以上の男性パートナー探し</t>
  </si>
  <si>
    <t>ln_ink961</t>
  </si>
  <si>
    <t>ln_ink962</t>
  </si>
  <si>
    <t>ic3873</t>
  </si>
  <si>
    <t>ln_ink963</t>
  </si>
  <si>
    <t>スポニチ関西</t>
  </si>
  <si>
    <t>全5段</t>
  </si>
  <si>
    <t>6月16日(日)</t>
  </si>
  <si>
    <t>ic3874</t>
  </si>
  <si>
    <t>ln_ink964</t>
  </si>
  <si>
    <t>携帯版(LINEver)（高宮菜々子）</t>
  </si>
  <si>
    <t>手間いらずのオヤジ向け出会い場！(LINEver)</t>
  </si>
  <si>
    <t>ic3875</t>
  </si>
  <si>
    <t>ln_ink965</t>
  </si>
  <si>
    <t>枯れ専女子版（LINEver)（藤井レイラ）</t>
  </si>
  <si>
    <t>日本の出会い系番付第1位に推薦します</t>
  </si>
  <si>
    <t>1C終面全5段</t>
  </si>
  <si>
    <t>6月09日(日)</t>
  </si>
  <si>
    <t>ic3876</t>
  </si>
  <si>
    <t>ic3877</t>
  </si>
  <si>
    <t>デリヘル版2（高宮菜々子）</t>
  </si>
  <si>
    <t>もう50代の熟女だけど</t>
  </si>
  <si>
    <t>6月30日(日)</t>
  </si>
  <si>
    <t>ic3878</t>
  </si>
  <si>
    <t>ln_ink966</t>
  </si>
  <si>
    <t>ニッカン関西</t>
  </si>
  <si>
    <t>6月02日(日)</t>
  </si>
  <si>
    <t>ic3879</t>
  </si>
  <si>
    <t>ln_ink967</t>
  </si>
  <si>
    <t>電話orライン１(LINEver)（複数）</t>
  </si>
  <si>
    <t>50歳以上あなたはどちらのタイプ</t>
  </si>
  <si>
    <t>6月13日(木)</t>
  </si>
  <si>
    <t>ic3880</t>
  </si>
  <si>
    <t>ic3881</t>
  </si>
  <si>
    <t>興奮版（高宮菜々子）</t>
  </si>
  <si>
    <t>学生いませんギャルもいません熟女熟女熟女熟女</t>
  </si>
  <si>
    <t>6月22日(土)</t>
  </si>
  <si>
    <t>ic3882</t>
  </si>
  <si>
    <t>ln_ink968</t>
  </si>
  <si>
    <t>ic3883</t>
  </si>
  <si>
    <t>ln_ink969</t>
  </si>
  <si>
    <t>スポーツ報知関東</t>
  </si>
  <si>
    <t>4C終面雑報</t>
  </si>
  <si>
    <t>6月08日(土)</t>
  </si>
  <si>
    <t>ic3884</t>
  </si>
  <si>
    <t>ln_ink970</t>
  </si>
  <si>
    <t>6月15日(土)</t>
  </si>
  <si>
    <t>ic3885</t>
  </si>
  <si>
    <t>ln_ink971</t>
  </si>
  <si>
    <t>男性募集版(LINEver)（高宮菜々子）</t>
  </si>
  <si>
    <t>50代以上の男性大募集(LINEver)</t>
  </si>
  <si>
    <t>ic3886</t>
  </si>
  <si>
    <t>ln_ink972</t>
  </si>
  <si>
    <t>ic3887</t>
  </si>
  <si>
    <t>新聞 TOTAL</t>
  </si>
  <si>
    <t>●雑誌 広告</t>
  </si>
  <si>
    <t>ln_ink923</t>
  </si>
  <si>
    <t>日本ジャーナル出版</t>
  </si>
  <si>
    <t>寂しい女たち版(LINEver)（フリー女性⑧）</t>
  </si>
  <si>
    <t>私じゃダメですか</t>
  </si>
  <si>
    <t>週刊実話ザ・タブー</t>
  </si>
  <si>
    <t>表4</t>
  </si>
  <si>
    <t>6月27日(木)</t>
  </si>
  <si>
    <t>za255</t>
  </si>
  <si>
    <t>ad862</t>
  </si>
  <si>
    <t>アドライヴ</t>
  </si>
  <si>
    <t>徳間書店</t>
  </si>
  <si>
    <t>DVD-袋専用セリフアレンジ黒_エロ-ヘスティア</t>
  </si>
  <si>
    <t>アサヒ芸能.1W火</t>
  </si>
  <si>
    <t>DVD袋裏4C</t>
  </si>
  <si>
    <t>6月04日(火)</t>
  </si>
  <si>
    <t>ad863</t>
  </si>
  <si>
    <t>ad864</t>
  </si>
  <si>
    <t>大洋図書</t>
  </si>
  <si>
    <t>2P逆ナンインタビュー版_ヘスティア（高宮菜々子さん）</t>
  </si>
  <si>
    <t>実話ナックルズウルトラ ストロング</t>
  </si>
  <si>
    <t>1C2P</t>
  </si>
  <si>
    <t>6月17日(月)</t>
  </si>
  <si>
    <t>ad865</t>
  </si>
  <si>
    <t>ad866</t>
  </si>
  <si>
    <t>1P記事_求む！中高年男性版_ヘスティア</t>
  </si>
  <si>
    <t>臨時増刊ラヴァーズ</t>
  </si>
  <si>
    <t>ad867</t>
  </si>
  <si>
    <t>ln_adn049</t>
  </si>
  <si>
    <t>DVD漫画きよし_袋裏用セリフアレンジ_LINE版</t>
  </si>
  <si>
    <t>アサヒ芸能.4W火</t>
  </si>
  <si>
    <t>6月25日(火)</t>
  </si>
  <si>
    <t>ad868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</si>
  <si>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</si>
  <si>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</si>
  <si>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</si>
  <si>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</si>
  <si>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</si>
  <si>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</si>
  <si>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</si>
  <si>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</si>
  <si>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6/1～6/30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</si>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</sst>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0.11470588235294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5</v>
      </c>
      <c r="P6" s="92">
        <v>0</v>
      </c>
      <c r="Q6" s="93">
        <f>O6+P6</f>
        <v>5</v>
      </c>
      <c r="R6" s="81" t="str">
        <f>IFERROR(Q6/N6,"-")</f>
        <v>-</v>
      </c>
      <c r="S6" s="80">
        <v>1</v>
      </c>
      <c r="T6" s="80">
        <v>1</v>
      </c>
      <c r="U6" s="81">
        <f>IFERROR(T6/(Q6),"-")</f>
        <v>0.2</v>
      </c>
      <c r="V6" s="82">
        <f>IFERROR(K6/SUM(Q6:Q21),"-")</f>
        <v>10303.03030303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-301000</v>
      </c>
      <c r="AC6" s="85">
        <f>SUM(Y6:Y21)/SUM(K6:K21)</f>
        <v>0.11470588235294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0.2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>
        <v>3</v>
      </c>
      <c r="BY6" s="127">
        <f>IF(Q6=0,"",IF(BX6=0,"",(BX6/Q6)))</f>
        <v>0.6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9</v>
      </c>
      <c r="M7" s="80">
        <v>8</v>
      </c>
      <c r="N7" s="80">
        <v>8</v>
      </c>
      <c r="O7" s="91">
        <v>2</v>
      </c>
      <c r="P7" s="92">
        <v>0</v>
      </c>
      <c r="Q7" s="93">
        <f>O7+P7</f>
        <v>2</v>
      </c>
      <c r="R7" s="81">
        <f>IFERROR(Q7/N7,"-")</f>
        <v>0.25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/>
      <c r="BP7" s="120">
        <f>IF(Q7=0,"",IF(BO7=0,"",(BO7/Q7)))</f>
        <v>0</v>
      </c>
      <c r="BQ7" s="121"/>
      <c r="BR7" s="122" t="str">
        <f>IFERROR(BQ7/BO7,"-")</f>
        <v>-</v>
      </c>
      <c r="BS7" s="123"/>
      <c r="BT7" s="124" t="str">
        <f>IFERROR(BS7/BO7,"-")</f>
        <v>-</v>
      </c>
      <c r="BU7" s="125"/>
      <c r="BV7" s="125"/>
      <c r="BW7" s="125"/>
      <c r="BX7" s="126">
        <v>2</v>
      </c>
      <c r="BY7" s="127">
        <f>IF(Q7=0,"",IF(BX7=0,"",(BX7/Q7)))</f>
        <v>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59</v>
      </c>
      <c r="F8" s="189" t="s">
        <v>60</v>
      </c>
      <c r="G8" s="189" t="s">
        <v>61</v>
      </c>
      <c r="H8" s="89" t="s">
        <v>62</v>
      </c>
      <c r="I8" s="89" t="s">
        <v>68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69</v>
      </c>
      <c r="C9" s="189" t="s">
        <v>58</v>
      </c>
      <c r="D9" s="189"/>
      <c r="E9" s="189" t="s">
        <v>59</v>
      </c>
      <c r="F9" s="189" t="s">
        <v>60</v>
      </c>
      <c r="G9" s="189" t="s">
        <v>66</v>
      </c>
      <c r="H9" s="89"/>
      <c r="I9" s="89"/>
      <c r="J9" s="89"/>
      <c r="K9" s="181"/>
      <c r="L9" s="80">
        <v>0</v>
      </c>
      <c r="M9" s="80">
        <v>0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70</v>
      </c>
      <c r="C10" s="189" t="s">
        <v>58</v>
      </c>
      <c r="D10" s="189"/>
      <c r="E10" s="189" t="s">
        <v>71</v>
      </c>
      <c r="F10" s="189" t="s">
        <v>72</v>
      </c>
      <c r="G10" s="189" t="s">
        <v>61</v>
      </c>
      <c r="H10" s="89" t="s">
        <v>62</v>
      </c>
      <c r="I10" s="89" t="s">
        <v>63</v>
      </c>
      <c r="J10" s="89" t="s">
        <v>73</v>
      </c>
      <c r="K10" s="181"/>
      <c r="L10" s="80">
        <v>0</v>
      </c>
      <c r="M10" s="80">
        <v>0</v>
      </c>
      <c r="N10" s="80">
        <v>0</v>
      </c>
      <c r="O10" s="91">
        <v>1</v>
      </c>
      <c r="P10" s="92">
        <v>0</v>
      </c>
      <c r="Q10" s="93">
        <f>O10+P10</f>
        <v>1</v>
      </c>
      <c r="R10" s="81" t="str">
        <f>IFERROR(Q10/N10,"-")</f>
        <v>-</v>
      </c>
      <c r="S10" s="80">
        <v>0</v>
      </c>
      <c r="T10" s="80">
        <v>0</v>
      </c>
      <c r="U10" s="81">
        <f>IFERROR(T10/(Q10),"-")</f>
        <v>0</v>
      </c>
      <c r="V10" s="82"/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>
        <v>1</v>
      </c>
      <c r="CH10" s="134">
        <f>IF(Q10=0,"",IF(CG10=0,"",(CG10/Q10)))</f>
        <v>1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74</v>
      </c>
      <c r="C11" s="189" t="s">
        <v>58</v>
      </c>
      <c r="D11" s="189"/>
      <c r="E11" s="189" t="s">
        <v>71</v>
      </c>
      <c r="F11" s="189" t="s">
        <v>72</v>
      </c>
      <c r="G11" s="189" t="s">
        <v>66</v>
      </c>
      <c r="H11" s="89"/>
      <c r="I11" s="89"/>
      <c r="J11" s="89"/>
      <c r="K11" s="181"/>
      <c r="L11" s="80">
        <v>10</v>
      </c>
      <c r="M11" s="80">
        <v>6</v>
      </c>
      <c r="N11" s="80">
        <v>6</v>
      </c>
      <c r="O11" s="91">
        <v>0</v>
      </c>
      <c r="P11" s="92">
        <v>0</v>
      </c>
      <c r="Q11" s="93">
        <f>O11+P11</f>
        <v>0</v>
      </c>
      <c r="R11" s="81">
        <f>IFERROR(Q11/N11,"-")</f>
        <v>0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75</v>
      </c>
      <c r="C12" s="189" t="s">
        <v>58</v>
      </c>
      <c r="D12" s="189"/>
      <c r="E12" s="189" t="s">
        <v>71</v>
      </c>
      <c r="F12" s="189" t="s">
        <v>72</v>
      </c>
      <c r="G12" s="189" t="s">
        <v>61</v>
      </c>
      <c r="H12" s="89" t="s">
        <v>62</v>
      </c>
      <c r="I12" s="89" t="s">
        <v>68</v>
      </c>
      <c r="J12" s="89"/>
      <c r="K12" s="181"/>
      <c r="L12" s="80">
        <v>0</v>
      </c>
      <c r="M12" s="80">
        <v>0</v>
      </c>
      <c r="N12" s="80">
        <v>0</v>
      </c>
      <c r="O12" s="91">
        <v>0</v>
      </c>
      <c r="P12" s="92">
        <v>0</v>
      </c>
      <c r="Q12" s="93">
        <f>O12+P12</f>
        <v>0</v>
      </c>
      <c r="R12" s="81" t="str">
        <f>IFERROR(Q12/N12,"-")</f>
        <v>-</v>
      </c>
      <c r="S12" s="80">
        <v>0</v>
      </c>
      <c r="T12" s="80">
        <v>0</v>
      </c>
      <c r="U12" s="81" t="str">
        <f>IFERROR(T12/(Q12),"-")</f>
        <v>-</v>
      </c>
      <c r="V12" s="82"/>
      <c r="W12" s="83">
        <v>0</v>
      </c>
      <c r="X12" s="81" t="str">
        <f>IF(Q12=0,"-",W12/Q12)</f>
        <v>-</v>
      </c>
      <c r="Y12" s="186">
        <v>0</v>
      </c>
      <c r="Z12" s="187" t="str">
        <f>IFERROR(Y12/Q12,"-")</f>
        <v>-</v>
      </c>
      <c r="AA12" s="187" t="str">
        <f>IFERROR(Y12/W12,"-")</f>
        <v>-</v>
      </c>
      <c r="AB12" s="181"/>
      <c r="AC12" s="85"/>
      <c r="AD12" s="78"/>
      <c r="AE12" s="94"/>
      <c r="AF12" s="95" t="str">
        <f>IF(Q12=0,"",IF(AE12=0,"",(AE12/Q12)))</f>
        <v/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 t="str">
        <f>IF(Q12=0,"",IF(AN12=0,"",(AN12/Q12)))</f>
        <v/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 t="str">
        <f>IF(Q12=0,"",IF(AW12=0,"",(AW12/Q12)))</f>
        <v/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 t="str">
        <f>IF(Q12=0,"",IF(BF12=0,"",(BF12/Q12)))</f>
        <v/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 t="str">
        <f>IF(Q12=0,"",IF(BO12=0,"",(BO12/Q12)))</f>
        <v/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/>
      <c r="BY12" s="127" t="str">
        <f>IF(Q12=0,"",IF(BX12=0,"",(BX12/Q12)))</f>
        <v/>
      </c>
      <c r="BZ12" s="128"/>
      <c r="CA12" s="129" t="str">
        <f>IFERROR(BZ12/BX12,"-")</f>
        <v>-</v>
      </c>
      <c r="CB12" s="130"/>
      <c r="CC12" s="131" t="str">
        <f>IFERROR(CB12/BX12,"-")</f>
        <v>-</v>
      </c>
      <c r="CD12" s="132"/>
      <c r="CE12" s="132"/>
      <c r="CF12" s="132"/>
      <c r="CG12" s="133"/>
      <c r="CH12" s="134" t="str">
        <f>IF(Q12=0,"",IF(CG12=0,"",(CG12/Q12)))</f>
        <v/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76</v>
      </c>
      <c r="C13" s="189" t="s">
        <v>58</v>
      </c>
      <c r="D13" s="189"/>
      <c r="E13" s="189" t="s">
        <v>71</v>
      </c>
      <c r="F13" s="189" t="s">
        <v>72</v>
      </c>
      <c r="G13" s="189" t="s">
        <v>66</v>
      </c>
      <c r="H13" s="89"/>
      <c r="I13" s="89"/>
      <c r="J13" s="89"/>
      <c r="K13" s="181"/>
      <c r="L13" s="80">
        <v>5</v>
      </c>
      <c r="M13" s="80">
        <v>1</v>
      </c>
      <c r="N13" s="80">
        <v>0</v>
      </c>
      <c r="O13" s="91">
        <v>0</v>
      </c>
      <c r="P13" s="92">
        <v>0</v>
      </c>
      <c r="Q13" s="93">
        <f>O13+P13</f>
        <v>0</v>
      </c>
      <c r="R13" s="81" t="str">
        <f>IFERROR(Q13/N13,"-")</f>
        <v>-</v>
      </c>
      <c r="S13" s="80">
        <v>0</v>
      </c>
      <c r="T13" s="80">
        <v>0</v>
      </c>
      <c r="U13" s="81" t="str">
        <f>IFERROR(T13/(Q13),"-")</f>
        <v>-</v>
      </c>
      <c r="V13" s="82"/>
      <c r="W13" s="83">
        <v>0</v>
      </c>
      <c r="X13" s="81" t="str">
        <f>IF(Q13=0,"-",W13/Q13)</f>
        <v>-</v>
      </c>
      <c r="Y13" s="186">
        <v>0</v>
      </c>
      <c r="Z13" s="187" t="str">
        <f>IFERROR(Y13/Q13,"-")</f>
        <v>-</v>
      </c>
      <c r="AA13" s="187" t="str">
        <f>IFERROR(Y13/W13,"-")</f>
        <v>-</v>
      </c>
      <c r="AB13" s="181"/>
      <c r="AC13" s="85"/>
      <c r="AD13" s="78"/>
      <c r="AE13" s="94"/>
      <c r="AF13" s="95" t="str">
        <f>IF(Q13=0,"",IF(AE13=0,"",(AE13/Q13)))</f>
        <v/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 t="str">
        <f>IF(Q13=0,"",IF(AN13=0,"",(AN13/Q13)))</f>
        <v/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 t="str">
        <f>IF(Q13=0,"",IF(AW13=0,"",(AW13/Q13)))</f>
        <v/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 t="str">
        <f>IF(Q13=0,"",IF(BF13=0,"",(BF13/Q13)))</f>
        <v/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 t="str">
        <f>IF(Q13=0,"",IF(BO13=0,"",(BO13/Q13)))</f>
        <v/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/>
      <c r="BY13" s="127" t="str">
        <f>IF(Q13=0,"",IF(BX13=0,"",(BX13/Q13)))</f>
        <v/>
      </c>
      <c r="BZ13" s="128"/>
      <c r="CA13" s="129" t="str">
        <f>IFERROR(BZ13/BX13,"-")</f>
        <v>-</v>
      </c>
      <c r="CB13" s="130"/>
      <c r="CC13" s="131" t="str">
        <f>IFERROR(CB13/BX13,"-")</f>
        <v>-</v>
      </c>
      <c r="CD13" s="132"/>
      <c r="CE13" s="132"/>
      <c r="CF13" s="132"/>
      <c r="CG13" s="133"/>
      <c r="CH13" s="134" t="str">
        <f>IF(Q13=0,"",IF(CG13=0,"",(CG13/Q13)))</f>
        <v/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77</v>
      </c>
      <c r="C14" s="189" t="s">
        <v>58</v>
      </c>
      <c r="D14" s="189"/>
      <c r="E14" s="189" t="s">
        <v>59</v>
      </c>
      <c r="F14" s="189" t="s">
        <v>78</v>
      </c>
      <c r="G14" s="189" t="s">
        <v>61</v>
      </c>
      <c r="H14" s="89" t="s">
        <v>79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2</v>
      </c>
      <c r="P14" s="92">
        <v>0</v>
      </c>
      <c r="Q14" s="93">
        <f>O14+P14</f>
        <v>2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1</v>
      </c>
      <c r="X14" s="81">
        <f>IF(Q14=0,"-",W14/Q14)</f>
        <v>0.5</v>
      </c>
      <c r="Y14" s="186">
        <v>3000</v>
      </c>
      <c r="Z14" s="187">
        <f>IFERROR(Y14/Q14,"-")</f>
        <v>1500</v>
      </c>
      <c r="AA14" s="187">
        <f>IFERROR(Y14/W14,"-")</f>
        <v>3000</v>
      </c>
      <c r="AB14" s="181"/>
      <c r="AC14" s="85"/>
      <c r="AD14" s="78"/>
      <c r="AE14" s="94"/>
      <c r="AF14" s="95">
        <f>IF(Q14=0,"",IF(AE14=0,"",(AE14/Q14)))</f>
        <v>0</v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>
        <f>IF(Q14=0,"",IF(AN14=0,"",(AN14/Q14)))</f>
        <v>0</v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1</v>
      </c>
      <c r="BP14" s="120">
        <f>IF(Q14=0,"",IF(BO14=0,"",(BO14/Q14)))</f>
        <v>0.5</v>
      </c>
      <c r="BQ14" s="121">
        <v>1</v>
      </c>
      <c r="BR14" s="122">
        <f>IFERROR(BQ14/BO14,"-")</f>
        <v>1</v>
      </c>
      <c r="BS14" s="123">
        <v>3000</v>
      </c>
      <c r="BT14" s="124">
        <f>IFERROR(BS14/BO14,"-")</f>
        <v>3000</v>
      </c>
      <c r="BU14" s="125">
        <v>1</v>
      </c>
      <c r="BV14" s="125"/>
      <c r="BW14" s="125"/>
      <c r="BX14" s="126"/>
      <c r="BY14" s="127">
        <f>IF(Q14=0,"",IF(BX14=0,"",(BX14/Q14)))</f>
        <v>0</v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>
        <v>1</v>
      </c>
      <c r="CH14" s="134">
        <f>IF(Q14=0,"",IF(CG14=0,"",(CG14/Q14)))</f>
        <v>0.5</v>
      </c>
      <c r="CI14" s="135"/>
      <c r="CJ14" s="136">
        <f>IFERROR(CI14/CG14,"-")</f>
        <v>0</v>
      </c>
      <c r="CK14" s="137"/>
      <c r="CL14" s="138">
        <f>IFERROR(CK14/CG14,"-")</f>
        <v>0</v>
      </c>
      <c r="CM14" s="139"/>
      <c r="CN14" s="139"/>
      <c r="CO14" s="139"/>
      <c r="CP14" s="140">
        <v>1</v>
      </c>
      <c r="CQ14" s="141">
        <v>3000</v>
      </c>
      <c r="CR14" s="141">
        <v>3000</v>
      </c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80</v>
      </c>
      <c r="C15" s="189" t="s">
        <v>58</v>
      </c>
      <c r="D15" s="189"/>
      <c r="E15" s="189" t="s">
        <v>59</v>
      </c>
      <c r="F15" s="189" t="s">
        <v>78</v>
      </c>
      <c r="G15" s="189" t="s">
        <v>66</v>
      </c>
      <c r="H15" s="89"/>
      <c r="I15" s="89"/>
      <c r="J15" s="89"/>
      <c r="K15" s="181"/>
      <c r="L15" s="80">
        <v>15</v>
      </c>
      <c r="M15" s="80">
        <v>13</v>
      </c>
      <c r="N15" s="80">
        <v>2</v>
      </c>
      <c r="O15" s="91">
        <v>2</v>
      </c>
      <c r="P15" s="92">
        <v>0</v>
      </c>
      <c r="Q15" s="93">
        <f>O15+P15</f>
        <v>2</v>
      </c>
      <c r="R15" s="81">
        <f>IFERROR(Q15/N15,"-")</f>
        <v>1</v>
      </c>
      <c r="S15" s="80">
        <v>0</v>
      </c>
      <c r="T15" s="80">
        <v>1</v>
      </c>
      <c r="U15" s="81">
        <f>IFERROR(T15/(Q15),"-")</f>
        <v>0.5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>
        <v>1</v>
      </c>
      <c r="BY15" s="127">
        <f>IF(Q15=0,"",IF(BX15=0,"",(BX15/Q15)))</f>
        <v>0.5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>
        <v>1</v>
      </c>
      <c r="CH15" s="134">
        <f>IF(Q15=0,"",IF(CG15=0,"",(CG15/Q15)))</f>
        <v>0.5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81</v>
      </c>
      <c r="C16" s="189" t="s">
        <v>58</v>
      </c>
      <c r="D16" s="189"/>
      <c r="E16" s="189" t="s">
        <v>59</v>
      </c>
      <c r="F16" s="189" t="s">
        <v>78</v>
      </c>
      <c r="G16" s="189" t="s">
        <v>61</v>
      </c>
      <c r="H16" s="89" t="s">
        <v>79</v>
      </c>
      <c r="I16" s="89" t="s">
        <v>68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82</v>
      </c>
      <c r="C17" s="189" t="s">
        <v>58</v>
      </c>
      <c r="D17" s="189"/>
      <c r="E17" s="189" t="s">
        <v>59</v>
      </c>
      <c r="F17" s="189" t="s">
        <v>78</v>
      </c>
      <c r="G17" s="189" t="s">
        <v>66</v>
      </c>
      <c r="H17" s="89"/>
      <c r="I17" s="89"/>
      <c r="J17" s="89"/>
      <c r="K17" s="181"/>
      <c r="L17" s="80">
        <v>0</v>
      </c>
      <c r="M17" s="80">
        <v>0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83</v>
      </c>
      <c r="C18" s="189" t="s">
        <v>58</v>
      </c>
      <c r="D18" s="189"/>
      <c r="E18" s="189" t="s">
        <v>84</v>
      </c>
      <c r="F18" s="189" t="s">
        <v>85</v>
      </c>
      <c r="G18" s="189" t="s">
        <v>61</v>
      </c>
      <c r="H18" s="89" t="s">
        <v>79</v>
      </c>
      <c r="I18" s="89" t="s">
        <v>63</v>
      </c>
      <c r="J18" s="89" t="s">
        <v>73</v>
      </c>
      <c r="K18" s="181"/>
      <c r="L18" s="80">
        <v>0</v>
      </c>
      <c r="M18" s="80">
        <v>0</v>
      </c>
      <c r="N18" s="80">
        <v>0</v>
      </c>
      <c r="O18" s="91">
        <v>9</v>
      </c>
      <c r="P18" s="92">
        <v>0</v>
      </c>
      <c r="Q18" s="93">
        <f>O18+P18</f>
        <v>9</v>
      </c>
      <c r="R18" s="81" t="str">
        <f>IFERROR(Q18/N18,"-")</f>
        <v>-</v>
      </c>
      <c r="S18" s="80">
        <v>1</v>
      </c>
      <c r="T18" s="80">
        <v>0</v>
      </c>
      <c r="U18" s="81">
        <f>IFERROR(T18/(Q18),"-")</f>
        <v>0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>
        <v>1</v>
      </c>
      <c r="AF18" s="95">
        <f>IF(Q18=0,"",IF(AE18=0,"",(AE18/Q18)))</f>
        <v>0.11111111111111</v>
      </c>
      <c r="AG18" s="94"/>
      <c r="AH18" s="96">
        <f>IFERROR(AG18/AE18,"-")</f>
        <v>0</v>
      </c>
      <c r="AI18" s="97"/>
      <c r="AJ18" s="98">
        <f>IFERROR(AI18/AE18,"-")</f>
        <v>0</v>
      </c>
      <c r="AK18" s="99"/>
      <c r="AL18" s="99"/>
      <c r="AM18" s="99"/>
      <c r="AN18" s="100">
        <v>2</v>
      </c>
      <c r="AO18" s="101">
        <f>IF(Q18=0,"",IF(AN18=0,"",(AN18/Q18)))</f>
        <v>0.22222222222222</v>
      </c>
      <c r="AP18" s="100"/>
      <c r="AQ18" s="102">
        <f>IFERROR(AP18/AN18,"-")</f>
        <v>0</v>
      </c>
      <c r="AR18" s="103"/>
      <c r="AS18" s="104">
        <f>IFERROR(AR18/AN18,"-")</f>
        <v>0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/>
      <c r="BG18" s="113">
        <f>IF(Q18=0,"",IF(BF18=0,"",(BF18/Q18)))</f>
        <v>0</v>
      </c>
      <c r="BH18" s="112"/>
      <c r="BI18" s="114" t="str">
        <f>IFERROR(BH18/BF18,"-")</f>
        <v>-</v>
      </c>
      <c r="BJ18" s="115"/>
      <c r="BK18" s="116" t="str">
        <f>IFERROR(BJ18/BF18,"-")</f>
        <v>-</v>
      </c>
      <c r="BL18" s="117"/>
      <c r="BM18" s="117"/>
      <c r="BN18" s="117"/>
      <c r="BO18" s="119">
        <v>3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3</v>
      </c>
      <c r="BY18" s="127">
        <f>IF(Q18=0,"",IF(BX18=0,"",(BX18/Q18)))</f>
        <v>0.33333333333333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86</v>
      </c>
      <c r="C19" s="189" t="s">
        <v>58</v>
      </c>
      <c r="D19" s="189"/>
      <c r="E19" s="189" t="s">
        <v>84</v>
      </c>
      <c r="F19" s="189" t="s">
        <v>85</v>
      </c>
      <c r="G19" s="189" t="s">
        <v>66</v>
      </c>
      <c r="H19" s="89"/>
      <c r="I19" s="89"/>
      <c r="J19" s="89"/>
      <c r="K19" s="181"/>
      <c r="L19" s="80">
        <v>7</v>
      </c>
      <c r="M19" s="80">
        <v>7</v>
      </c>
      <c r="N19" s="80">
        <v>0</v>
      </c>
      <c r="O19" s="91">
        <v>0</v>
      </c>
      <c r="P19" s="92">
        <v>0</v>
      </c>
      <c r="Q19" s="93">
        <f>O19+P19</f>
        <v>0</v>
      </c>
      <c r="R19" s="81" t="str">
        <f>IFERROR(Q19/N19,"-")</f>
        <v>-</v>
      </c>
      <c r="S19" s="80">
        <v>0</v>
      </c>
      <c r="T19" s="80">
        <v>0</v>
      </c>
      <c r="U19" s="81" t="str">
        <f>IFERROR(T19/(Q19),"-")</f>
        <v>-</v>
      </c>
      <c r="V19" s="82"/>
      <c r="W19" s="83">
        <v>0</v>
      </c>
      <c r="X19" s="81" t="str">
        <f>IF(Q19=0,"-",W19/Q19)</f>
        <v>-</v>
      </c>
      <c r="Y19" s="186">
        <v>0</v>
      </c>
      <c r="Z19" s="187" t="str">
        <f>IFERROR(Y19/Q19,"-")</f>
        <v>-</v>
      </c>
      <c r="AA19" s="187" t="str">
        <f>IFERROR(Y19/W19,"-")</f>
        <v>-</v>
      </c>
      <c r="AB19" s="181"/>
      <c r="AC19" s="85"/>
      <c r="AD19" s="78"/>
      <c r="AE19" s="94"/>
      <c r="AF19" s="95" t="str">
        <f>IF(Q19=0,"",IF(AE19=0,"",(AE19/Q19)))</f>
        <v/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 t="str">
        <f>IF(Q19=0,"",IF(AN19=0,"",(AN19/Q19)))</f>
        <v/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 t="str">
        <f>IF(Q19=0,"",IF(AW19=0,"",(AW19/Q19)))</f>
        <v/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 t="str">
        <f>IF(Q19=0,"",IF(BF19=0,"",(BF19/Q19)))</f>
        <v/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/>
      <c r="BP19" s="120" t="str">
        <f>IF(Q19=0,"",IF(BO19=0,"",(BO19/Q19)))</f>
        <v/>
      </c>
      <c r="BQ19" s="121"/>
      <c r="BR19" s="122" t="str">
        <f>IFERROR(BQ19/BO19,"-")</f>
        <v>-</v>
      </c>
      <c r="BS19" s="123"/>
      <c r="BT19" s="124" t="str">
        <f>IFERROR(BS19/BO19,"-")</f>
        <v>-</v>
      </c>
      <c r="BU19" s="125"/>
      <c r="BV19" s="125"/>
      <c r="BW19" s="125"/>
      <c r="BX19" s="126"/>
      <c r="BY19" s="127" t="str">
        <f>IF(Q19=0,"",IF(BX19=0,"",(BX19/Q19)))</f>
        <v/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/>
      <c r="CH19" s="134" t="str">
        <f>IF(Q19=0,"",IF(CG19=0,"",(CG19/Q19)))</f>
        <v/>
      </c>
      <c r="CI19" s="135"/>
      <c r="CJ19" s="136" t="str">
        <f>IFERROR(CI19/CG19,"-")</f>
        <v>-</v>
      </c>
      <c r="CK19" s="137"/>
      <c r="CL19" s="138" t="str">
        <f>IFERROR(CK19/CG19,"-")</f>
        <v>-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87</v>
      </c>
      <c r="C20" s="189" t="s">
        <v>58</v>
      </c>
      <c r="D20" s="189"/>
      <c r="E20" s="189" t="s">
        <v>84</v>
      </c>
      <c r="F20" s="189" t="s">
        <v>85</v>
      </c>
      <c r="G20" s="189" t="s">
        <v>61</v>
      </c>
      <c r="H20" s="89" t="s">
        <v>79</v>
      </c>
      <c r="I20" s="89" t="s">
        <v>68</v>
      </c>
      <c r="J20" s="89"/>
      <c r="K20" s="181"/>
      <c r="L20" s="80">
        <v>0</v>
      </c>
      <c r="M20" s="80">
        <v>0</v>
      </c>
      <c r="N20" s="80">
        <v>0</v>
      </c>
      <c r="O20" s="91">
        <v>9</v>
      </c>
      <c r="P20" s="92">
        <v>0</v>
      </c>
      <c r="Q20" s="93">
        <f>O20+P20</f>
        <v>9</v>
      </c>
      <c r="R20" s="81" t="str">
        <f>IFERROR(Q20/N20,"-")</f>
        <v>-</v>
      </c>
      <c r="S20" s="80">
        <v>1</v>
      </c>
      <c r="T20" s="80">
        <v>0</v>
      </c>
      <c r="U20" s="81">
        <f>IFERROR(T20/(Q20),"-")</f>
        <v>0</v>
      </c>
      <c r="V20" s="82"/>
      <c r="W20" s="83">
        <v>2</v>
      </c>
      <c r="X20" s="81">
        <f>IF(Q20=0,"-",W20/Q20)</f>
        <v>0.22222222222222</v>
      </c>
      <c r="Y20" s="186">
        <v>33000</v>
      </c>
      <c r="Z20" s="187">
        <f>IFERROR(Y20/Q20,"-")</f>
        <v>3666.6666666667</v>
      </c>
      <c r="AA20" s="187">
        <f>IFERROR(Y20/W20,"-")</f>
        <v>16500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>
        <v>7</v>
      </c>
      <c r="BP20" s="120">
        <f>IF(Q20=0,"",IF(BO20=0,"",(BO20/Q20)))</f>
        <v>0.77777777777778</v>
      </c>
      <c r="BQ20" s="121"/>
      <c r="BR20" s="122">
        <f>IFERROR(BQ20/BO20,"-")</f>
        <v>0</v>
      </c>
      <c r="BS20" s="123"/>
      <c r="BT20" s="124">
        <f>IFERROR(BS20/BO20,"-")</f>
        <v>0</v>
      </c>
      <c r="BU20" s="125"/>
      <c r="BV20" s="125"/>
      <c r="BW20" s="125"/>
      <c r="BX20" s="126">
        <v>2</v>
      </c>
      <c r="BY20" s="127">
        <f>IF(Q20=0,"",IF(BX20=0,"",(BX20/Q20)))</f>
        <v>0.22222222222222</v>
      </c>
      <c r="BZ20" s="128">
        <v>2</v>
      </c>
      <c r="CA20" s="129">
        <f>IFERROR(BZ20/BX20,"-")</f>
        <v>1</v>
      </c>
      <c r="CB20" s="130">
        <v>33000</v>
      </c>
      <c r="CC20" s="131">
        <f>IFERROR(CB20/BX20,"-")</f>
        <v>16500</v>
      </c>
      <c r="CD20" s="132">
        <v>1</v>
      </c>
      <c r="CE20" s="132"/>
      <c r="CF20" s="132">
        <v>1</v>
      </c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2</v>
      </c>
      <c r="CQ20" s="141">
        <v>33000</v>
      </c>
      <c r="CR20" s="141">
        <v>30000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88</v>
      </c>
      <c r="C21" s="189" t="s">
        <v>58</v>
      </c>
      <c r="D21" s="189"/>
      <c r="E21" s="189" t="s">
        <v>84</v>
      </c>
      <c r="F21" s="189" t="s">
        <v>85</v>
      </c>
      <c r="G21" s="189" t="s">
        <v>66</v>
      </c>
      <c r="H21" s="89"/>
      <c r="I21" s="89"/>
      <c r="J21" s="89"/>
      <c r="K21" s="181"/>
      <c r="L21" s="80">
        <v>7</v>
      </c>
      <c r="M21" s="80">
        <v>6</v>
      </c>
      <c r="N21" s="80">
        <v>2</v>
      </c>
      <c r="O21" s="91">
        <v>3</v>
      </c>
      <c r="P21" s="92">
        <v>0</v>
      </c>
      <c r="Q21" s="93">
        <f>O21+P21</f>
        <v>3</v>
      </c>
      <c r="R21" s="81">
        <f>IFERROR(Q21/N21,"-")</f>
        <v>1.5</v>
      </c>
      <c r="S21" s="80">
        <v>0</v>
      </c>
      <c r="T21" s="80">
        <v>0</v>
      </c>
      <c r="U21" s="81">
        <f>IFERROR(T21/(Q21),"-")</f>
        <v>0</v>
      </c>
      <c r="V21" s="82"/>
      <c r="W21" s="83">
        <v>1</v>
      </c>
      <c r="X21" s="81">
        <f>IF(Q21=0,"-",W21/Q21)</f>
        <v>0.33333333333333</v>
      </c>
      <c r="Y21" s="186">
        <v>3000</v>
      </c>
      <c r="Z21" s="187">
        <f>IFERROR(Y21/Q21,"-")</f>
        <v>1000</v>
      </c>
      <c r="AA21" s="187">
        <f>IFERROR(Y21/W21,"-")</f>
        <v>3000</v>
      </c>
      <c r="AB21" s="181"/>
      <c r="AC21" s="85"/>
      <c r="AD21" s="78"/>
      <c r="AE21" s="94"/>
      <c r="AF21" s="95">
        <f>IF(Q21=0,"",IF(AE21=0,"",(AE21/Q21)))</f>
        <v>0</v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>
        <f>IF(Q21=0,"",IF(AN21=0,"",(AN21/Q21)))</f>
        <v>0</v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>
        <f>IF(Q21=0,"",IF(AW21=0,"",(AW21/Q21)))</f>
        <v>0</v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>
        <f>IF(Q21=0,"",IF(BF21=0,"",(BF21/Q21)))</f>
        <v>0</v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>
        <v>1</v>
      </c>
      <c r="BP21" s="120">
        <f>IF(Q21=0,"",IF(BO21=0,"",(BO21/Q21)))</f>
        <v>0.33333333333333</v>
      </c>
      <c r="BQ21" s="121"/>
      <c r="BR21" s="122">
        <f>IFERROR(BQ21/BO21,"-")</f>
        <v>0</v>
      </c>
      <c r="BS21" s="123"/>
      <c r="BT21" s="124">
        <f>IFERROR(BS21/BO21,"-")</f>
        <v>0</v>
      </c>
      <c r="BU21" s="125"/>
      <c r="BV21" s="125"/>
      <c r="BW21" s="125"/>
      <c r="BX21" s="126">
        <v>1</v>
      </c>
      <c r="BY21" s="127">
        <f>IF(Q21=0,"",IF(BX21=0,"",(BX21/Q21)))</f>
        <v>0.33333333333333</v>
      </c>
      <c r="BZ21" s="128"/>
      <c r="CA21" s="129">
        <f>IFERROR(BZ21/BX21,"-")</f>
        <v>0</v>
      </c>
      <c r="CB21" s="130"/>
      <c r="CC21" s="131">
        <f>IFERROR(CB21/BX21,"-")</f>
        <v>0</v>
      </c>
      <c r="CD21" s="132"/>
      <c r="CE21" s="132"/>
      <c r="CF21" s="132"/>
      <c r="CG21" s="133">
        <v>1</v>
      </c>
      <c r="CH21" s="134">
        <f>IF(Q21=0,"",IF(CG21=0,"",(CG21/Q21)))</f>
        <v>0.33333333333333</v>
      </c>
      <c r="CI21" s="135">
        <v>1</v>
      </c>
      <c r="CJ21" s="136">
        <f>IFERROR(CI21/CG21,"-")</f>
        <v>1</v>
      </c>
      <c r="CK21" s="137">
        <v>3000</v>
      </c>
      <c r="CL21" s="138">
        <f>IFERROR(CK21/CG21,"-")</f>
        <v>3000</v>
      </c>
      <c r="CM21" s="139">
        <v>1</v>
      </c>
      <c r="CN21" s="139"/>
      <c r="CO21" s="139"/>
      <c r="CP21" s="140">
        <v>1</v>
      </c>
      <c r="CQ21" s="141">
        <v>3000</v>
      </c>
      <c r="CR21" s="141">
        <v>3000</v>
      </c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89</v>
      </c>
      <c r="C22" s="189" t="s">
        <v>58</v>
      </c>
      <c r="D22" s="189"/>
      <c r="E22" s="189" t="s">
        <v>71</v>
      </c>
      <c r="F22" s="189" t="s">
        <v>72</v>
      </c>
      <c r="G22" s="189" t="s">
        <v>61</v>
      </c>
      <c r="H22" s="89" t="s">
        <v>90</v>
      </c>
      <c r="I22" s="89" t="s">
        <v>91</v>
      </c>
      <c r="J22" s="89" t="s">
        <v>92</v>
      </c>
      <c r="K22" s="181">
        <v>200000</v>
      </c>
      <c r="L22" s="80">
        <v>0</v>
      </c>
      <c r="M22" s="80">
        <v>0</v>
      </c>
      <c r="N22" s="80">
        <v>0</v>
      </c>
      <c r="O22" s="91">
        <v>5</v>
      </c>
      <c r="P22" s="92">
        <v>0</v>
      </c>
      <c r="Q22" s="93">
        <f>O22+P22</f>
        <v>5</v>
      </c>
      <c r="R22" s="81" t="str">
        <f>IFERROR(Q22/N22,"-")</f>
        <v>-</v>
      </c>
      <c r="S22" s="80">
        <v>0</v>
      </c>
      <c r="T22" s="80">
        <v>0</v>
      </c>
      <c r="U22" s="81">
        <f>IFERROR(T22/(Q22),"-")</f>
        <v>0</v>
      </c>
      <c r="V22" s="82">
        <f>IFERROR(K22/SUM(Q22:Q27),"-")</f>
        <v>13333.333333333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SUM(Y22:Y27)-SUM(K22:K27)</f>
        <v>-200000</v>
      </c>
      <c r="AC22" s="85">
        <f>SUM(Y22:Y27)/SUM(K22:K27)</f>
        <v>0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>
        <v>2</v>
      </c>
      <c r="BP22" s="120">
        <f>IF(Q22=0,"",IF(BO22=0,"",(BO22/Q22)))</f>
        <v>0.4</v>
      </c>
      <c r="BQ22" s="121"/>
      <c r="BR22" s="122">
        <f>IFERROR(BQ22/BO22,"-")</f>
        <v>0</v>
      </c>
      <c r="BS22" s="123"/>
      <c r="BT22" s="124">
        <f>IFERROR(BS22/BO22,"-")</f>
        <v>0</v>
      </c>
      <c r="BU22" s="125"/>
      <c r="BV22" s="125"/>
      <c r="BW22" s="125"/>
      <c r="BX22" s="126">
        <v>2</v>
      </c>
      <c r="BY22" s="127">
        <f>IF(Q22=0,"",IF(BX22=0,"",(BX22/Q22)))</f>
        <v>0.4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0.2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93</v>
      </c>
      <c r="C23" s="189" t="s">
        <v>58</v>
      </c>
      <c r="D23" s="189"/>
      <c r="E23" s="189" t="s">
        <v>94</v>
      </c>
      <c r="F23" s="189" t="s">
        <v>95</v>
      </c>
      <c r="G23" s="189" t="s">
        <v>61</v>
      </c>
      <c r="H23" s="89"/>
      <c r="I23" s="89" t="s">
        <v>91</v>
      </c>
      <c r="J23" s="89"/>
      <c r="K23" s="181"/>
      <c r="L23" s="80">
        <v>0</v>
      </c>
      <c r="M23" s="80">
        <v>0</v>
      </c>
      <c r="N23" s="80">
        <v>0</v>
      </c>
      <c r="O23" s="91">
        <v>1</v>
      </c>
      <c r="P23" s="92">
        <v>1</v>
      </c>
      <c r="Q23" s="93">
        <f>O23+P23</f>
        <v>2</v>
      </c>
      <c r="R23" s="81" t="str">
        <f>IFERROR(Q23/N23,"-")</f>
        <v>-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1</v>
      </c>
      <c r="BY23" s="127">
        <f>IF(Q23=0,"",IF(BX23=0,"",(BX23/Q23)))</f>
        <v>0.5</v>
      </c>
      <c r="BZ23" s="128"/>
      <c r="CA23" s="129">
        <f>IFERROR(BZ23/BX23,"-")</f>
        <v>0</v>
      </c>
      <c r="CB23" s="130"/>
      <c r="CC23" s="131">
        <f>IFERROR(CB23/BX23,"-")</f>
        <v>0</v>
      </c>
      <c r="CD23" s="132"/>
      <c r="CE23" s="132"/>
      <c r="CF23" s="132"/>
      <c r="CG23" s="133">
        <v>1</v>
      </c>
      <c r="CH23" s="134">
        <f>IF(Q23=0,"",IF(CG23=0,"",(CG23/Q23)))</f>
        <v>0.5</v>
      </c>
      <c r="CI23" s="135"/>
      <c r="CJ23" s="136">
        <f>IFERROR(CI23/CG23,"-")</f>
        <v>0</v>
      </c>
      <c r="CK23" s="137"/>
      <c r="CL23" s="138">
        <f>IFERROR(CK23/CG23,"-")</f>
        <v>0</v>
      </c>
      <c r="CM23" s="139"/>
      <c r="CN23" s="139"/>
      <c r="CO23" s="139"/>
      <c r="CP23" s="140">
        <v>0</v>
      </c>
      <c r="CQ23" s="141">
        <v>0</v>
      </c>
      <c r="CR23" s="141"/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96</v>
      </c>
      <c r="C24" s="189" t="s">
        <v>58</v>
      </c>
      <c r="D24" s="189"/>
      <c r="E24" s="189" t="s">
        <v>97</v>
      </c>
      <c r="F24" s="189" t="s">
        <v>98</v>
      </c>
      <c r="G24" s="189" t="s">
        <v>61</v>
      </c>
      <c r="H24" s="89"/>
      <c r="I24" s="89" t="s">
        <v>91</v>
      </c>
      <c r="J24" s="89"/>
      <c r="K24" s="181"/>
      <c r="L24" s="80">
        <v>0</v>
      </c>
      <c r="M24" s="80">
        <v>0</v>
      </c>
      <c r="N24" s="80">
        <v>0</v>
      </c>
      <c r="O24" s="91">
        <v>1</v>
      </c>
      <c r="P24" s="92">
        <v>0</v>
      </c>
      <c r="Q24" s="93">
        <f>O24+P24</f>
        <v>1</v>
      </c>
      <c r="R24" s="81" t="str">
        <f>IFERROR(Q24/N24,"-")</f>
        <v>-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/>
      <c r="AX24" s="107">
        <f>IF(Q24=0,"",IF(AW24=0,"",(AW24/Q24)))</f>
        <v>0</v>
      </c>
      <c r="AY24" s="106"/>
      <c r="AZ24" s="108" t="str">
        <f>IFERROR(AY24/AW24,"-")</f>
        <v>-</v>
      </c>
      <c r="BA24" s="109"/>
      <c r="BB24" s="110" t="str">
        <f>IFERROR(BA24/AW24,"-")</f>
        <v>-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/>
      <c r="BP24" s="120">
        <f>IF(Q24=0,"",IF(BO24=0,"",(BO24/Q24)))</f>
        <v>0</v>
      </c>
      <c r="BQ24" s="121"/>
      <c r="BR24" s="122" t="str">
        <f>IFERROR(BQ24/BO24,"-")</f>
        <v>-</v>
      </c>
      <c r="BS24" s="123"/>
      <c r="BT24" s="124" t="str">
        <f>IFERROR(BS24/BO24,"-")</f>
        <v>-</v>
      </c>
      <c r="BU24" s="125"/>
      <c r="BV24" s="125"/>
      <c r="BW24" s="125"/>
      <c r="BX24" s="126">
        <v>1</v>
      </c>
      <c r="BY24" s="127">
        <f>IF(Q24=0,"",IF(BX24=0,"",(BX24/Q24)))</f>
        <v>1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99</v>
      </c>
      <c r="C25" s="189" t="s">
        <v>58</v>
      </c>
      <c r="D25" s="189"/>
      <c r="E25" s="189" t="s">
        <v>100</v>
      </c>
      <c r="F25" s="189" t="s">
        <v>101</v>
      </c>
      <c r="G25" s="189" t="s">
        <v>61</v>
      </c>
      <c r="H25" s="89"/>
      <c r="I25" s="89" t="s">
        <v>91</v>
      </c>
      <c r="J25" s="89"/>
      <c r="K25" s="181"/>
      <c r="L25" s="80">
        <v>0</v>
      </c>
      <c r="M25" s="80">
        <v>0</v>
      </c>
      <c r="N25" s="80">
        <v>0</v>
      </c>
      <c r="O25" s="91">
        <v>1</v>
      </c>
      <c r="P25" s="92">
        <v>0</v>
      </c>
      <c r="Q25" s="93">
        <f>O25+P25</f>
        <v>1</v>
      </c>
      <c r="R25" s="81" t="str">
        <f>IFERROR(Q25/N25,"-")</f>
        <v>-</v>
      </c>
      <c r="S25" s="80">
        <v>1</v>
      </c>
      <c r="T25" s="80">
        <v>0</v>
      </c>
      <c r="U25" s="81">
        <f>IFERROR(T25/(Q25),"-")</f>
        <v>0</v>
      </c>
      <c r="V25" s="82"/>
      <c r="W25" s="83">
        <v>0</v>
      </c>
      <c r="X25" s="81">
        <f>IF(Q25=0,"-",W25/Q25)</f>
        <v>0</v>
      </c>
      <c r="Y25" s="186">
        <v>0</v>
      </c>
      <c r="Z25" s="187">
        <f>IFERROR(Y25/Q25,"-")</f>
        <v>0</v>
      </c>
      <c r="AA25" s="187" t="str">
        <f>IFERROR(Y25/W25,"-")</f>
        <v>-</v>
      </c>
      <c r="AB25" s="181"/>
      <c r="AC25" s="85"/>
      <c r="AD25" s="78"/>
      <c r="AE25" s="94"/>
      <c r="AF25" s="95">
        <f>IF(Q25=0,"",IF(AE25=0,"",(AE25/Q25)))</f>
        <v>0</v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>
        <f>IF(Q25=0,"",IF(AN25=0,"",(AN25/Q25)))</f>
        <v>0</v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>
        <f>IF(Q25=0,"",IF(AW25=0,"",(AW25/Q25)))</f>
        <v>0</v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>
        <f>IF(Q25=0,"",IF(BF25=0,"",(BF25/Q25)))</f>
        <v>0</v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>
        <f>IF(Q25=0,"",IF(BO25=0,"",(BO25/Q25)))</f>
        <v>0</v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>
        <v>1</v>
      </c>
      <c r="BY25" s="127">
        <f>IF(Q25=0,"",IF(BX25=0,"",(BX25/Q25)))</f>
        <v>1</v>
      </c>
      <c r="BZ25" s="128"/>
      <c r="CA25" s="129">
        <f>IFERROR(BZ25/BX25,"-")</f>
        <v>0</v>
      </c>
      <c r="CB25" s="130"/>
      <c r="CC25" s="131">
        <f>IFERROR(CB25/BX25,"-")</f>
        <v>0</v>
      </c>
      <c r="CD25" s="132"/>
      <c r="CE25" s="132"/>
      <c r="CF25" s="132"/>
      <c r="CG25" s="133"/>
      <c r="CH25" s="134">
        <f>IF(Q25=0,"",IF(CG25=0,"",(CG25/Q25)))</f>
        <v>0</v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102</v>
      </c>
      <c r="C26" s="189" t="s">
        <v>58</v>
      </c>
      <c r="D26" s="189"/>
      <c r="E26" s="189" t="s">
        <v>103</v>
      </c>
      <c r="F26" s="189" t="s">
        <v>104</v>
      </c>
      <c r="G26" s="189" t="s">
        <v>61</v>
      </c>
      <c r="H26" s="89"/>
      <c r="I26" s="89" t="s">
        <v>91</v>
      </c>
      <c r="J26" s="89"/>
      <c r="K26" s="181"/>
      <c r="L26" s="80">
        <v>0</v>
      </c>
      <c r="M26" s="80">
        <v>0</v>
      </c>
      <c r="N26" s="80">
        <v>0</v>
      </c>
      <c r="O26" s="91">
        <v>3</v>
      </c>
      <c r="P26" s="92">
        <v>0</v>
      </c>
      <c r="Q26" s="93">
        <f>O26+P26</f>
        <v>3</v>
      </c>
      <c r="R26" s="81" t="str">
        <f>IFERROR(Q26/N26,"-")</f>
        <v>-</v>
      </c>
      <c r="S26" s="80">
        <v>0</v>
      </c>
      <c r="T26" s="80">
        <v>1</v>
      </c>
      <c r="U26" s="81">
        <f>IFERROR(T26/(Q26),"-")</f>
        <v>0.33333333333333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0.33333333333333</v>
      </c>
      <c r="AY26" s="106"/>
      <c r="AZ26" s="108">
        <f>IFERROR(AY26/AW26,"-")</f>
        <v>0</v>
      </c>
      <c r="BA26" s="109"/>
      <c r="BB26" s="110">
        <f>IFERROR(BA26/AW26,"-")</f>
        <v>0</v>
      </c>
      <c r="BC26" s="111"/>
      <c r="BD26" s="111"/>
      <c r="BE26" s="111"/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2</v>
      </c>
      <c r="BP26" s="120">
        <f>IF(Q26=0,"",IF(BO26=0,"",(BO26/Q26)))</f>
        <v>0.66666666666667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/>
      <c r="BY26" s="127">
        <f>IF(Q26=0,"",IF(BX26=0,"",(BX26/Q26)))</f>
        <v>0</v>
      </c>
      <c r="BZ26" s="128"/>
      <c r="CA26" s="129" t="str">
        <f>IFERROR(BZ26/BX26,"-")</f>
        <v>-</v>
      </c>
      <c r="CB26" s="130"/>
      <c r="CC26" s="131" t="str">
        <f>IFERROR(CB26/BX26,"-")</f>
        <v>-</v>
      </c>
      <c r="CD26" s="132"/>
      <c r="CE26" s="132"/>
      <c r="CF26" s="132"/>
      <c r="CG26" s="133"/>
      <c r="CH26" s="134">
        <f>IF(Q26=0,"",IF(CG26=0,"",(CG26/Q26)))</f>
        <v>0</v>
      </c>
      <c r="CI26" s="135"/>
      <c r="CJ26" s="136" t="str">
        <f>IFERROR(CI26/CG26,"-")</f>
        <v>-</v>
      </c>
      <c r="CK26" s="137"/>
      <c r="CL26" s="138" t="str">
        <f>IFERROR(CK26/CG26,"-")</f>
        <v>-</v>
      </c>
      <c r="CM26" s="139"/>
      <c r="CN26" s="139"/>
      <c r="CO26" s="139"/>
      <c r="CP26" s="140">
        <v>0</v>
      </c>
      <c r="CQ26" s="141">
        <v>0</v>
      </c>
      <c r="CR26" s="141"/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/>
      <c r="B27" s="189" t="s">
        <v>105</v>
      </c>
      <c r="C27" s="189" t="s">
        <v>58</v>
      </c>
      <c r="D27" s="189"/>
      <c r="E27" s="189" t="s">
        <v>106</v>
      </c>
      <c r="F27" s="189" t="s">
        <v>106</v>
      </c>
      <c r="G27" s="189" t="s">
        <v>66</v>
      </c>
      <c r="H27" s="89"/>
      <c r="I27" s="89"/>
      <c r="J27" s="89"/>
      <c r="K27" s="181"/>
      <c r="L27" s="80">
        <v>58</v>
      </c>
      <c r="M27" s="80">
        <v>21</v>
      </c>
      <c r="N27" s="80">
        <v>70</v>
      </c>
      <c r="O27" s="91">
        <v>3</v>
      </c>
      <c r="P27" s="92">
        <v>0</v>
      </c>
      <c r="Q27" s="93">
        <f>O27+P27</f>
        <v>3</v>
      </c>
      <c r="R27" s="81">
        <f>IFERROR(Q27/N27,"-")</f>
        <v>0.042857142857143</v>
      </c>
      <c r="S27" s="80">
        <v>0</v>
      </c>
      <c r="T27" s="80">
        <v>2</v>
      </c>
      <c r="U27" s="81">
        <f>IFERROR(T27/(Q27),"-")</f>
        <v>0.66666666666667</v>
      </c>
      <c r="V27" s="82"/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/>
      <c r="AC27" s="85"/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/>
      <c r="AX27" s="107">
        <f>IF(Q27=0,"",IF(AW27=0,"",(AW27/Q27)))</f>
        <v>0</v>
      </c>
      <c r="AY27" s="106"/>
      <c r="AZ27" s="108" t="str">
        <f>IFERROR(AY27/AW27,"-")</f>
        <v>-</v>
      </c>
      <c r="BA27" s="109"/>
      <c r="BB27" s="110" t="str">
        <f>IFERROR(BA27/AW27,"-")</f>
        <v>-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>
        <v>2</v>
      </c>
      <c r="BP27" s="120">
        <f>IF(Q27=0,"",IF(BO27=0,"",(BO27/Q27)))</f>
        <v>0.66666666666667</v>
      </c>
      <c r="BQ27" s="121"/>
      <c r="BR27" s="122">
        <f>IFERROR(BQ27/BO27,"-")</f>
        <v>0</v>
      </c>
      <c r="BS27" s="123"/>
      <c r="BT27" s="124">
        <f>IFERROR(BS27/BO27,"-")</f>
        <v>0</v>
      </c>
      <c r="BU27" s="125"/>
      <c r="BV27" s="125"/>
      <c r="BW27" s="125"/>
      <c r="BX27" s="126"/>
      <c r="BY27" s="127">
        <f>IF(Q27=0,"",IF(BX27=0,"",(BX27/Q27)))</f>
        <v>0</v>
      </c>
      <c r="BZ27" s="128"/>
      <c r="CA27" s="129" t="str">
        <f>IFERROR(BZ27/BX27,"-")</f>
        <v>-</v>
      </c>
      <c r="CB27" s="130"/>
      <c r="CC27" s="131" t="str">
        <f>IFERROR(CB27/BX27,"-")</f>
        <v>-</v>
      </c>
      <c r="CD27" s="132"/>
      <c r="CE27" s="132"/>
      <c r="CF27" s="132"/>
      <c r="CG27" s="133">
        <v>1</v>
      </c>
      <c r="CH27" s="134">
        <f>IF(Q27=0,"",IF(CG27=0,"",(CG27/Q27)))</f>
        <v>0.33333333333333</v>
      </c>
      <c r="CI27" s="135"/>
      <c r="CJ27" s="136">
        <f>IFERROR(CI27/CG27,"-")</f>
        <v>0</v>
      </c>
      <c r="CK27" s="137"/>
      <c r="CL27" s="138">
        <f>IFERROR(CK27/CG27,"-")</f>
        <v>0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>
        <f>AC28</f>
        <v>0.010714285714286</v>
      </c>
      <c r="B28" s="189" t="s">
        <v>107</v>
      </c>
      <c r="C28" s="189" t="s">
        <v>58</v>
      </c>
      <c r="D28" s="189"/>
      <c r="E28" s="189" t="s">
        <v>108</v>
      </c>
      <c r="F28" s="189" t="s">
        <v>109</v>
      </c>
      <c r="G28" s="189" t="s">
        <v>61</v>
      </c>
      <c r="H28" s="89" t="s">
        <v>110</v>
      </c>
      <c r="I28" s="89" t="s">
        <v>111</v>
      </c>
      <c r="J28" s="89"/>
      <c r="K28" s="181">
        <v>280000</v>
      </c>
      <c r="L28" s="80">
        <v>0</v>
      </c>
      <c r="M28" s="80">
        <v>0</v>
      </c>
      <c r="N28" s="80">
        <v>0</v>
      </c>
      <c r="O28" s="91">
        <v>3</v>
      </c>
      <c r="P28" s="92">
        <v>0</v>
      </c>
      <c r="Q28" s="93">
        <f>O28+P28</f>
        <v>3</v>
      </c>
      <c r="R28" s="81" t="str">
        <f>IFERROR(Q28/N28,"-")</f>
        <v>-</v>
      </c>
      <c r="S28" s="80">
        <v>0</v>
      </c>
      <c r="T28" s="80">
        <v>2</v>
      </c>
      <c r="U28" s="81">
        <f>IFERROR(T28/(Q28),"-")</f>
        <v>0.66666666666667</v>
      </c>
      <c r="V28" s="82">
        <f>IFERROR(K28/SUM(Q28:Q32),"-")</f>
        <v>23333.333333333</v>
      </c>
      <c r="W28" s="83">
        <v>1</v>
      </c>
      <c r="X28" s="81">
        <f>IF(Q28=0,"-",W28/Q28)</f>
        <v>0.33333333333333</v>
      </c>
      <c r="Y28" s="186">
        <v>0</v>
      </c>
      <c r="Z28" s="187">
        <f>IFERROR(Y28/Q28,"-")</f>
        <v>0</v>
      </c>
      <c r="AA28" s="187">
        <f>IFERROR(Y28/W28,"-")</f>
        <v>0</v>
      </c>
      <c r="AB28" s="181">
        <f>SUM(Y28:Y32)-SUM(K28:K32)</f>
        <v>-277000</v>
      </c>
      <c r="AC28" s="85">
        <f>SUM(Y28:Y32)/SUM(K28:K32)</f>
        <v>0.010714285714286</v>
      </c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/>
      <c r="BG28" s="113">
        <f>IF(Q28=0,"",IF(BF28=0,"",(BF28/Q28)))</f>
        <v>0</v>
      </c>
      <c r="BH28" s="112"/>
      <c r="BI28" s="114" t="str">
        <f>IFERROR(BH28/BF28,"-")</f>
        <v>-</v>
      </c>
      <c r="BJ28" s="115"/>
      <c r="BK28" s="116" t="str">
        <f>IFERROR(BJ28/BF28,"-")</f>
        <v>-</v>
      </c>
      <c r="BL28" s="117"/>
      <c r="BM28" s="117"/>
      <c r="BN28" s="117"/>
      <c r="BO28" s="119">
        <v>2</v>
      </c>
      <c r="BP28" s="120">
        <f>IF(Q28=0,"",IF(BO28=0,"",(BO28/Q28)))</f>
        <v>0.66666666666667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>
        <v>1</v>
      </c>
      <c r="BY28" s="127">
        <f>IF(Q28=0,"",IF(BX28=0,"",(BX28/Q28)))</f>
        <v>0.33333333333333</v>
      </c>
      <c r="BZ28" s="128">
        <v>1</v>
      </c>
      <c r="CA28" s="129">
        <f>IFERROR(BZ28/BX28,"-")</f>
        <v>1</v>
      </c>
      <c r="CB28" s="130">
        <v>87000</v>
      </c>
      <c r="CC28" s="131">
        <f>IFERROR(CB28/BX28,"-")</f>
        <v>87000</v>
      </c>
      <c r="CD28" s="132"/>
      <c r="CE28" s="132"/>
      <c r="CF28" s="132">
        <v>1</v>
      </c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1</v>
      </c>
      <c r="CQ28" s="141">
        <v>0</v>
      </c>
      <c r="CR28" s="141">
        <v>87000</v>
      </c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112</v>
      </c>
      <c r="C29" s="189" t="s">
        <v>58</v>
      </c>
      <c r="D29" s="189"/>
      <c r="E29" s="189" t="s">
        <v>113</v>
      </c>
      <c r="F29" s="189" t="s">
        <v>114</v>
      </c>
      <c r="G29" s="189" t="s">
        <v>61</v>
      </c>
      <c r="H29" s="89"/>
      <c r="I29" s="89" t="s">
        <v>111</v>
      </c>
      <c r="J29" s="89"/>
      <c r="K29" s="181"/>
      <c r="L29" s="80">
        <v>0</v>
      </c>
      <c r="M29" s="80">
        <v>0</v>
      </c>
      <c r="N29" s="80">
        <v>0</v>
      </c>
      <c r="O29" s="91">
        <v>3</v>
      </c>
      <c r="P29" s="92">
        <v>0</v>
      </c>
      <c r="Q29" s="93">
        <f>O29+P29</f>
        <v>3</v>
      </c>
      <c r="R29" s="81" t="str">
        <f>IFERROR(Q29/N29,"-")</f>
        <v>-</v>
      </c>
      <c r="S29" s="80">
        <v>0</v>
      </c>
      <c r="T29" s="80">
        <v>1</v>
      </c>
      <c r="U29" s="81">
        <f>IFERROR(T29/(Q29),"-")</f>
        <v>0.33333333333333</v>
      </c>
      <c r="V29" s="82"/>
      <c r="W29" s="83">
        <v>1</v>
      </c>
      <c r="X29" s="81">
        <f>IF(Q29=0,"-",W29/Q29)</f>
        <v>0.33333333333333</v>
      </c>
      <c r="Y29" s="186">
        <v>3000</v>
      </c>
      <c r="Z29" s="187">
        <f>IFERROR(Y29/Q29,"-")</f>
        <v>1000</v>
      </c>
      <c r="AA29" s="187">
        <f>IFERROR(Y29/W29,"-")</f>
        <v>3000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/>
      <c r="AO29" s="101">
        <f>IF(Q29=0,"",IF(AN29=0,"",(AN29/Q29)))</f>
        <v>0</v>
      </c>
      <c r="AP29" s="100"/>
      <c r="AQ29" s="102" t="str">
        <f>IFERROR(AP29/AN29,"-")</f>
        <v>-</v>
      </c>
      <c r="AR29" s="103"/>
      <c r="AS29" s="104" t="str">
        <f>IFERROR(AR29/AN29,"-")</f>
        <v>-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>
        <v>1</v>
      </c>
      <c r="BG29" s="113">
        <f>IF(Q29=0,"",IF(BF29=0,"",(BF29/Q29)))</f>
        <v>0.33333333333333</v>
      </c>
      <c r="BH29" s="112"/>
      <c r="BI29" s="114">
        <f>IFERROR(BH29/BF29,"-")</f>
        <v>0</v>
      </c>
      <c r="BJ29" s="115"/>
      <c r="BK29" s="116">
        <f>IFERROR(BJ29/BF29,"-")</f>
        <v>0</v>
      </c>
      <c r="BL29" s="117"/>
      <c r="BM29" s="117"/>
      <c r="BN29" s="117"/>
      <c r="BO29" s="119">
        <v>1</v>
      </c>
      <c r="BP29" s="120">
        <f>IF(Q29=0,"",IF(BO29=0,"",(BO29/Q29)))</f>
        <v>0.33333333333333</v>
      </c>
      <c r="BQ29" s="121"/>
      <c r="BR29" s="122">
        <f>IFERROR(BQ29/BO29,"-")</f>
        <v>0</v>
      </c>
      <c r="BS29" s="123"/>
      <c r="BT29" s="124">
        <f>IFERROR(BS29/BO29,"-")</f>
        <v>0</v>
      </c>
      <c r="BU29" s="125"/>
      <c r="BV29" s="125"/>
      <c r="BW29" s="125"/>
      <c r="BX29" s="126"/>
      <c r="BY29" s="127">
        <f>IF(Q29=0,"",IF(BX29=0,"",(BX29/Q29)))</f>
        <v>0</v>
      </c>
      <c r="BZ29" s="128"/>
      <c r="CA29" s="129" t="str">
        <f>IFERROR(BZ29/BX29,"-")</f>
        <v>-</v>
      </c>
      <c r="CB29" s="130"/>
      <c r="CC29" s="131" t="str">
        <f>IFERROR(CB29/BX29,"-")</f>
        <v>-</v>
      </c>
      <c r="CD29" s="132"/>
      <c r="CE29" s="132"/>
      <c r="CF29" s="132"/>
      <c r="CG29" s="133">
        <v>1</v>
      </c>
      <c r="CH29" s="134">
        <f>IF(Q29=0,"",IF(CG29=0,"",(CG29/Q29)))</f>
        <v>0.33333333333333</v>
      </c>
      <c r="CI29" s="135">
        <v>1</v>
      </c>
      <c r="CJ29" s="136">
        <f>IFERROR(CI29/CG29,"-")</f>
        <v>1</v>
      </c>
      <c r="CK29" s="137">
        <v>6000</v>
      </c>
      <c r="CL29" s="138">
        <f>IFERROR(CK29/CG29,"-")</f>
        <v>6000</v>
      </c>
      <c r="CM29" s="139"/>
      <c r="CN29" s="139">
        <v>1</v>
      </c>
      <c r="CO29" s="139"/>
      <c r="CP29" s="140">
        <v>1</v>
      </c>
      <c r="CQ29" s="141">
        <v>3000</v>
      </c>
      <c r="CR29" s="141">
        <v>6000</v>
      </c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115</v>
      </c>
      <c r="C30" s="189" t="s">
        <v>58</v>
      </c>
      <c r="D30" s="189"/>
      <c r="E30" s="189" t="s">
        <v>116</v>
      </c>
      <c r="F30" s="189" t="s">
        <v>117</v>
      </c>
      <c r="G30" s="189" t="s">
        <v>118</v>
      </c>
      <c r="H30" s="89"/>
      <c r="I30" s="89" t="s">
        <v>111</v>
      </c>
      <c r="J30" s="89"/>
      <c r="K30" s="181"/>
      <c r="L30" s="80">
        <v>5</v>
      </c>
      <c r="M30" s="80">
        <v>0</v>
      </c>
      <c r="N30" s="80">
        <v>20</v>
      </c>
      <c r="O30" s="91">
        <v>2</v>
      </c>
      <c r="P30" s="92">
        <v>0</v>
      </c>
      <c r="Q30" s="93">
        <f>O30+P30</f>
        <v>2</v>
      </c>
      <c r="R30" s="81">
        <f>IFERROR(Q30/N30,"-")</f>
        <v>0.1</v>
      </c>
      <c r="S30" s="80">
        <v>0</v>
      </c>
      <c r="T30" s="80">
        <v>0</v>
      </c>
      <c r="U30" s="81">
        <f>IFERROR(T30/(Q30),"-")</f>
        <v>0</v>
      </c>
      <c r="V30" s="82"/>
      <c r="W30" s="83">
        <v>0</v>
      </c>
      <c r="X30" s="81">
        <f>IF(Q30=0,"-",W30/Q30)</f>
        <v>0</v>
      </c>
      <c r="Y30" s="186">
        <v>0</v>
      </c>
      <c r="Z30" s="187">
        <f>IFERROR(Y30/Q30,"-")</f>
        <v>0</v>
      </c>
      <c r="AA30" s="187" t="str">
        <f>IFERROR(Y30/W30,"-")</f>
        <v>-</v>
      </c>
      <c r="AB30" s="181"/>
      <c r="AC30" s="85"/>
      <c r="AD30" s="78"/>
      <c r="AE30" s="94"/>
      <c r="AF30" s="95">
        <f>IF(Q30=0,"",IF(AE30=0,"",(AE30/Q30)))</f>
        <v>0</v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>
        <f>IF(Q30=0,"",IF(AN30=0,"",(AN30/Q30)))</f>
        <v>0</v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>
        <f>IF(Q30=0,"",IF(AW30=0,"",(AW30/Q30)))</f>
        <v>0</v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>
        <f>IF(Q30=0,"",IF(BF30=0,"",(BF30/Q30)))</f>
        <v>0</v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>
        <v>1</v>
      </c>
      <c r="BP30" s="120">
        <f>IF(Q30=0,"",IF(BO30=0,"",(BO30/Q30)))</f>
        <v>0.5</v>
      </c>
      <c r="BQ30" s="121"/>
      <c r="BR30" s="122">
        <f>IFERROR(BQ30/BO30,"-")</f>
        <v>0</v>
      </c>
      <c r="BS30" s="123"/>
      <c r="BT30" s="124">
        <f>IFERROR(BS30/BO30,"-")</f>
        <v>0</v>
      </c>
      <c r="BU30" s="125"/>
      <c r="BV30" s="125"/>
      <c r="BW30" s="125"/>
      <c r="BX30" s="126">
        <v>1</v>
      </c>
      <c r="BY30" s="127">
        <f>IF(Q30=0,"",IF(BX30=0,"",(BX30/Q30)))</f>
        <v>0.5</v>
      </c>
      <c r="BZ30" s="128"/>
      <c r="CA30" s="129">
        <f>IFERROR(BZ30/BX30,"-")</f>
        <v>0</v>
      </c>
      <c r="CB30" s="130"/>
      <c r="CC30" s="131">
        <f>IFERROR(CB30/BX30,"-")</f>
        <v>0</v>
      </c>
      <c r="CD30" s="132"/>
      <c r="CE30" s="132"/>
      <c r="CF30" s="132"/>
      <c r="CG30" s="133"/>
      <c r="CH30" s="134">
        <f>IF(Q30=0,"",IF(CG30=0,"",(CG30/Q30)))</f>
        <v>0</v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119</v>
      </c>
      <c r="C31" s="189" t="s">
        <v>58</v>
      </c>
      <c r="D31" s="189"/>
      <c r="E31" s="189" t="s">
        <v>120</v>
      </c>
      <c r="F31" s="189" t="s">
        <v>121</v>
      </c>
      <c r="G31" s="189" t="s">
        <v>61</v>
      </c>
      <c r="H31" s="89"/>
      <c r="I31" s="89" t="s">
        <v>111</v>
      </c>
      <c r="J31" s="89"/>
      <c r="K31" s="181"/>
      <c r="L31" s="80">
        <v>0</v>
      </c>
      <c r="M31" s="80">
        <v>0</v>
      </c>
      <c r="N31" s="80">
        <v>0</v>
      </c>
      <c r="O31" s="91">
        <v>1</v>
      </c>
      <c r="P31" s="92">
        <v>0</v>
      </c>
      <c r="Q31" s="93">
        <f>O31+P31</f>
        <v>1</v>
      </c>
      <c r="R31" s="81" t="str">
        <f>IFERROR(Q31/N31,"-")</f>
        <v>-</v>
      </c>
      <c r="S31" s="80">
        <v>0</v>
      </c>
      <c r="T31" s="80">
        <v>0</v>
      </c>
      <c r="U31" s="81">
        <f>IFERROR(T31/(Q31),"-")</f>
        <v>0</v>
      </c>
      <c r="V31" s="82"/>
      <c r="W31" s="83">
        <v>0</v>
      </c>
      <c r="X31" s="81">
        <f>IF(Q31=0,"-",W31/Q31)</f>
        <v>0</v>
      </c>
      <c r="Y31" s="186">
        <v>0</v>
      </c>
      <c r="Z31" s="187">
        <f>IFERROR(Y31/Q31,"-")</f>
        <v>0</v>
      </c>
      <c r="AA31" s="187" t="str">
        <f>IFERROR(Y31/W31,"-")</f>
        <v>-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/>
      <c r="BP31" s="120">
        <f>IF(Q31=0,"",IF(BO31=0,"",(BO31/Q31)))</f>
        <v>0</v>
      </c>
      <c r="BQ31" s="121"/>
      <c r="BR31" s="122" t="str">
        <f>IFERROR(BQ31/BO31,"-")</f>
        <v>-</v>
      </c>
      <c r="BS31" s="123"/>
      <c r="BT31" s="124" t="str">
        <f>IFERROR(BS31/BO31,"-")</f>
        <v>-</v>
      </c>
      <c r="BU31" s="125"/>
      <c r="BV31" s="125"/>
      <c r="BW31" s="125"/>
      <c r="BX31" s="126">
        <v>1</v>
      </c>
      <c r="BY31" s="127">
        <f>IF(Q31=0,"",IF(BX31=0,"",(BX31/Q31)))</f>
        <v>1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/>
      <c r="CH31" s="134">
        <f>IF(Q31=0,"",IF(CG31=0,"",(CG31/Q31)))</f>
        <v>0</v>
      </c>
      <c r="CI31" s="135"/>
      <c r="CJ31" s="136" t="str">
        <f>IFERROR(CI31/CG31,"-")</f>
        <v>-</v>
      </c>
      <c r="CK31" s="137"/>
      <c r="CL31" s="138" t="str">
        <f>IFERROR(CK31/CG31,"-")</f>
        <v>-</v>
      </c>
      <c r="CM31" s="139"/>
      <c r="CN31" s="139"/>
      <c r="CO31" s="139"/>
      <c r="CP31" s="140">
        <v>0</v>
      </c>
      <c r="CQ31" s="141">
        <v>0</v>
      </c>
      <c r="CR31" s="141"/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/>
      <c r="B32" s="189" t="s">
        <v>122</v>
      </c>
      <c r="C32" s="189" t="s">
        <v>58</v>
      </c>
      <c r="D32" s="189"/>
      <c r="E32" s="189" t="s">
        <v>106</v>
      </c>
      <c r="F32" s="189" t="s">
        <v>106</v>
      </c>
      <c r="G32" s="189" t="s">
        <v>66</v>
      </c>
      <c r="H32" s="89"/>
      <c r="I32" s="89"/>
      <c r="J32" s="89"/>
      <c r="K32" s="181"/>
      <c r="L32" s="80">
        <v>33</v>
      </c>
      <c r="M32" s="80">
        <v>22</v>
      </c>
      <c r="N32" s="80">
        <v>20</v>
      </c>
      <c r="O32" s="91">
        <v>3</v>
      </c>
      <c r="P32" s="92">
        <v>0</v>
      </c>
      <c r="Q32" s="93">
        <f>O32+P32</f>
        <v>3</v>
      </c>
      <c r="R32" s="81">
        <f>IFERROR(Q32/N32,"-")</f>
        <v>0.15</v>
      </c>
      <c r="S32" s="80">
        <v>1</v>
      </c>
      <c r="T32" s="80">
        <v>0</v>
      </c>
      <c r="U32" s="81">
        <f>IFERROR(T32/(Q32),"-")</f>
        <v>0</v>
      </c>
      <c r="V32" s="82"/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/>
      <c r="AC32" s="85"/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0.33333333333333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0.33333333333333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>
        <v>1</v>
      </c>
      <c r="CH32" s="134">
        <f>IF(Q32=0,"",IF(CG32=0,"",(CG32/Q32)))</f>
        <v>0.33333333333333</v>
      </c>
      <c r="CI32" s="135"/>
      <c r="CJ32" s="136">
        <f>IFERROR(CI32/CG32,"-")</f>
        <v>0</v>
      </c>
      <c r="CK32" s="137"/>
      <c r="CL32" s="138">
        <f>IFERROR(CK32/CG32,"-")</f>
        <v>0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>
        <f>AC33</f>
        <v>0.53666666666667</v>
      </c>
      <c r="B33" s="189" t="s">
        <v>123</v>
      </c>
      <c r="C33" s="189" t="s">
        <v>58</v>
      </c>
      <c r="D33" s="189"/>
      <c r="E33" s="189" t="s">
        <v>97</v>
      </c>
      <c r="F33" s="189" t="s">
        <v>98</v>
      </c>
      <c r="G33" s="189" t="s">
        <v>61</v>
      </c>
      <c r="H33" s="89" t="s">
        <v>124</v>
      </c>
      <c r="I33" s="89" t="s">
        <v>125</v>
      </c>
      <c r="J33" s="89" t="s">
        <v>126</v>
      </c>
      <c r="K33" s="181">
        <v>300000</v>
      </c>
      <c r="L33" s="80">
        <v>0</v>
      </c>
      <c r="M33" s="80">
        <v>0</v>
      </c>
      <c r="N33" s="80">
        <v>0</v>
      </c>
      <c r="O33" s="91">
        <v>1</v>
      </c>
      <c r="P33" s="92">
        <v>0</v>
      </c>
      <c r="Q33" s="93">
        <f>O33+P33</f>
        <v>1</v>
      </c>
      <c r="R33" s="81" t="str">
        <f>IFERROR(Q33/N33,"-")</f>
        <v>-</v>
      </c>
      <c r="S33" s="80">
        <v>0</v>
      </c>
      <c r="T33" s="80">
        <v>0</v>
      </c>
      <c r="U33" s="81">
        <f>IFERROR(T33/(Q33),"-")</f>
        <v>0</v>
      </c>
      <c r="V33" s="82">
        <f>IFERROR(K33/SUM(Q33:Q37),"-")</f>
        <v>27272.727272727</v>
      </c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>
        <f>SUM(Y33:Y37)-SUM(K33:K37)</f>
        <v>-139000</v>
      </c>
      <c r="AC33" s="85">
        <f>SUM(Y33:Y37)/SUM(K33:K37)</f>
        <v>0.53666666666667</v>
      </c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>
        <v>1</v>
      </c>
      <c r="BP33" s="120">
        <f>IF(Q33=0,"",IF(BO33=0,"",(BO33/Q33)))</f>
        <v>1</v>
      </c>
      <c r="BQ33" s="121"/>
      <c r="BR33" s="122">
        <f>IFERROR(BQ33/BO33,"-")</f>
        <v>0</v>
      </c>
      <c r="BS33" s="123"/>
      <c r="BT33" s="124">
        <f>IFERROR(BS33/BO33,"-")</f>
        <v>0</v>
      </c>
      <c r="BU33" s="125"/>
      <c r="BV33" s="125"/>
      <c r="BW33" s="125"/>
      <c r="BX33" s="126"/>
      <c r="BY33" s="127">
        <f>IF(Q33=0,"",IF(BX33=0,"",(BX33/Q33)))</f>
        <v>0</v>
      </c>
      <c r="BZ33" s="128"/>
      <c r="CA33" s="129" t="str">
        <f>IFERROR(BZ33/BX33,"-")</f>
        <v>-</v>
      </c>
      <c r="CB33" s="130"/>
      <c r="CC33" s="131" t="str">
        <f>IFERROR(CB33/BX33,"-")</f>
        <v>-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127</v>
      </c>
      <c r="C34" s="189" t="s">
        <v>58</v>
      </c>
      <c r="D34" s="189"/>
      <c r="E34" s="189" t="s">
        <v>128</v>
      </c>
      <c r="F34" s="189" t="s">
        <v>101</v>
      </c>
      <c r="G34" s="189" t="s">
        <v>118</v>
      </c>
      <c r="H34" s="89"/>
      <c r="I34" s="89" t="s">
        <v>125</v>
      </c>
      <c r="J34" s="89"/>
      <c r="K34" s="181"/>
      <c r="L34" s="80">
        <v>0</v>
      </c>
      <c r="M34" s="80">
        <v>0</v>
      </c>
      <c r="N34" s="80">
        <v>11</v>
      </c>
      <c r="O34" s="91">
        <v>0</v>
      </c>
      <c r="P34" s="92">
        <v>0</v>
      </c>
      <c r="Q34" s="93">
        <f>O34+P34</f>
        <v>0</v>
      </c>
      <c r="R34" s="81">
        <f>IFERROR(Q34/N34,"-")</f>
        <v>0</v>
      </c>
      <c r="S34" s="80">
        <v>0</v>
      </c>
      <c r="T34" s="80">
        <v>0</v>
      </c>
      <c r="U34" s="81" t="str">
        <f>IFERROR(T34/(Q34),"-")</f>
        <v>-</v>
      </c>
      <c r="V34" s="82"/>
      <c r="W34" s="83">
        <v>0</v>
      </c>
      <c r="X34" s="81" t="str">
        <f>IF(Q34=0,"-",W34/Q34)</f>
        <v>-</v>
      </c>
      <c r="Y34" s="186">
        <v>0</v>
      </c>
      <c r="Z34" s="187" t="str">
        <f>IFERROR(Y34/Q34,"-")</f>
        <v>-</v>
      </c>
      <c r="AA34" s="187" t="str">
        <f>IFERROR(Y34/W34,"-")</f>
        <v>-</v>
      </c>
      <c r="AB34" s="181"/>
      <c r="AC34" s="85"/>
      <c r="AD34" s="78"/>
      <c r="AE34" s="94"/>
      <c r="AF34" s="95" t="str">
        <f>IF(Q34=0,"",IF(AE34=0,"",(AE34/Q34)))</f>
        <v/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 t="str">
        <f>IF(Q34=0,"",IF(AN34=0,"",(AN34/Q34)))</f>
        <v/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 t="str">
        <f>IF(Q34=0,"",IF(AW34=0,"",(AW34/Q34)))</f>
        <v/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 t="str">
        <f>IF(Q34=0,"",IF(BF34=0,"",(BF34/Q34)))</f>
        <v/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 t="str">
        <f>IF(Q34=0,"",IF(BO34=0,"",(BO34/Q34)))</f>
        <v/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/>
      <c r="BY34" s="127" t="str">
        <f>IF(Q34=0,"",IF(BX34=0,"",(BX34/Q34)))</f>
        <v/>
      </c>
      <c r="BZ34" s="128"/>
      <c r="CA34" s="129" t="str">
        <f>IFERROR(BZ34/BX34,"-")</f>
        <v>-</v>
      </c>
      <c r="CB34" s="130"/>
      <c r="CC34" s="131" t="str">
        <f>IFERROR(CB34/BX34,"-")</f>
        <v>-</v>
      </c>
      <c r="CD34" s="132"/>
      <c r="CE34" s="132"/>
      <c r="CF34" s="132"/>
      <c r="CG34" s="133"/>
      <c r="CH34" s="134" t="str">
        <f>IF(Q34=0,"",IF(CG34=0,"",(CG34/Q34)))</f>
        <v/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129</v>
      </c>
      <c r="C35" s="189" t="s">
        <v>58</v>
      </c>
      <c r="D35" s="189"/>
      <c r="E35" s="189" t="s">
        <v>130</v>
      </c>
      <c r="F35" s="189" t="s">
        <v>131</v>
      </c>
      <c r="G35" s="189" t="s">
        <v>61</v>
      </c>
      <c r="H35" s="89"/>
      <c r="I35" s="89" t="s">
        <v>125</v>
      </c>
      <c r="J35" s="89"/>
      <c r="K35" s="181"/>
      <c r="L35" s="80">
        <v>0</v>
      </c>
      <c r="M35" s="80">
        <v>0</v>
      </c>
      <c r="N35" s="80">
        <v>0</v>
      </c>
      <c r="O35" s="91">
        <v>9</v>
      </c>
      <c r="P35" s="92">
        <v>0</v>
      </c>
      <c r="Q35" s="93">
        <f>O35+P35</f>
        <v>9</v>
      </c>
      <c r="R35" s="81" t="str">
        <f>IFERROR(Q35/N35,"-")</f>
        <v>-</v>
      </c>
      <c r="S35" s="80">
        <v>1</v>
      </c>
      <c r="T35" s="80">
        <v>3</v>
      </c>
      <c r="U35" s="81">
        <f>IFERROR(T35/(Q35),"-")</f>
        <v>0.33333333333333</v>
      </c>
      <c r="V35" s="82"/>
      <c r="W35" s="83">
        <v>3</v>
      </c>
      <c r="X35" s="81">
        <f>IF(Q35=0,"-",W35/Q35)</f>
        <v>0.33333333333333</v>
      </c>
      <c r="Y35" s="186">
        <v>161000</v>
      </c>
      <c r="Z35" s="187">
        <f>IFERROR(Y35/Q35,"-")</f>
        <v>17888.888888889</v>
      </c>
      <c r="AA35" s="187">
        <f>IFERROR(Y35/W35,"-")</f>
        <v>53666.666666667</v>
      </c>
      <c r="AB35" s="181"/>
      <c r="AC35" s="85"/>
      <c r="AD35" s="78"/>
      <c r="AE35" s="94"/>
      <c r="AF35" s="95">
        <f>IF(Q35=0,"",IF(AE35=0,"",(AE35/Q35)))</f>
        <v>0</v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>
        <v>1</v>
      </c>
      <c r="AO35" s="101">
        <f>IF(Q35=0,"",IF(AN35=0,"",(AN35/Q35)))</f>
        <v>0.11111111111111</v>
      </c>
      <c r="AP35" s="100"/>
      <c r="AQ35" s="102">
        <f>IFERROR(AP35/AN35,"-")</f>
        <v>0</v>
      </c>
      <c r="AR35" s="103"/>
      <c r="AS35" s="104">
        <f>IFERROR(AR35/AN35,"-")</f>
        <v>0</v>
      </c>
      <c r="AT35" s="105"/>
      <c r="AU35" s="105"/>
      <c r="AV35" s="105"/>
      <c r="AW35" s="106"/>
      <c r="AX35" s="107">
        <f>IF(Q35=0,"",IF(AW35=0,"",(AW35/Q35)))</f>
        <v>0</v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>
        <f>IF(Q35=0,"",IF(BF35=0,"",(BF35/Q35)))</f>
        <v>0</v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>
        <v>5</v>
      </c>
      <c r="BP35" s="120">
        <f>IF(Q35=0,"",IF(BO35=0,"",(BO35/Q35)))</f>
        <v>0.55555555555556</v>
      </c>
      <c r="BQ35" s="121">
        <v>2</v>
      </c>
      <c r="BR35" s="122">
        <f>IFERROR(BQ35/BO35,"-")</f>
        <v>0.4</v>
      </c>
      <c r="BS35" s="123">
        <v>125000</v>
      </c>
      <c r="BT35" s="124">
        <f>IFERROR(BS35/BO35,"-")</f>
        <v>25000</v>
      </c>
      <c r="BU35" s="125">
        <v>1</v>
      </c>
      <c r="BV35" s="125"/>
      <c r="BW35" s="125">
        <v>1</v>
      </c>
      <c r="BX35" s="126"/>
      <c r="BY35" s="127">
        <f>IF(Q35=0,"",IF(BX35=0,"",(BX35/Q35)))</f>
        <v>0</v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>
        <v>3</v>
      </c>
      <c r="CH35" s="134">
        <f>IF(Q35=0,"",IF(CG35=0,"",(CG35/Q35)))</f>
        <v>0.33333333333333</v>
      </c>
      <c r="CI35" s="135">
        <v>1</v>
      </c>
      <c r="CJ35" s="136">
        <f>IFERROR(CI35/CG35,"-")</f>
        <v>0.33333333333333</v>
      </c>
      <c r="CK35" s="137">
        <v>36000</v>
      </c>
      <c r="CL35" s="138">
        <f>IFERROR(CK35/CG35,"-")</f>
        <v>12000</v>
      </c>
      <c r="CM35" s="139"/>
      <c r="CN35" s="139"/>
      <c r="CO35" s="139">
        <v>1</v>
      </c>
      <c r="CP35" s="140">
        <v>3</v>
      </c>
      <c r="CQ35" s="141">
        <v>161000</v>
      </c>
      <c r="CR35" s="141">
        <v>115000</v>
      </c>
      <c r="CS35" s="141"/>
      <c r="CT35" s="142" t="str">
        <f>IF(AND(CR35=0,CS35=0),"",IF(AND(CR35&lt;=100000,CS35&lt;=100000),"",IF(CR35/CQ35&gt;0.7,"男高",IF(CS35/CQ35&gt;0.7,"女高",""))))</f>
        <v>男高</v>
      </c>
    </row>
    <row r="36" spans="1:99">
      <c r="A36" s="79"/>
      <c r="B36" s="189" t="s">
        <v>132</v>
      </c>
      <c r="C36" s="189" t="s">
        <v>58</v>
      </c>
      <c r="D36" s="189"/>
      <c r="E36" s="189" t="s">
        <v>71</v>
      </c>
      <c r="F36" s="189" t="s">
        <v>72</v>
      </c>
      <c r="G36" s="189" t="s">
        <v>61</v>
      </c>
      <c r="H36" s="89"/>
      <c r="I36" s="89" t="s">
        <v>125</v>
      </c>
      <c r="J36" s="89"/>
      <c r="K36" s="181"/>
      <c r="L36" s="80">
        <v>0</v>
      </c>
      <c r="M36" s="80">
        <v>0</v>
      </c>
      <c r="N36" s="80">
        <v>0</v>
      </c>
      <c r="O36" s="91">
        <v>1</v>
      </c>
      <c r="P36" s="92">
        <v>0</v>
      </c>
      <c r="Q36" s="93">
        <f>O36+P36</f>
        <v>1</v>
      </c>
      <c r="R36" s="81" t="str">
        <f>IFERROR(Q36/N36,"-")</f>
        <v>-</v>
      </c>
      <c r="S36" s="80">
        <v>0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/>
      <c r="BP36" s="120">
        <f>IF(Q36=0,"",IF(BO36=0,"",(BO36/Q36)))</f>
        <v>0</v>
      </c>
      <c r="BQ36" s="121"/>
      <c r="BR36" s="122" t="str">
        <f>IFERROR(BQ36/BO36,"-")</f>
        <v>-</v>
      </c>
      <c r="BS36" s="123"/>
      <c r="BT36" s="124" t="str">
        <f>IFERROR(BS36/BO36,"-")</f>
        <v>-</v>
      </c>
      <c r="BU36" s="125"/>
      <c r="BV36" s="125"/>
      <c r="BW36" s="125"/>
      <c r="BX36" s="126">
        <v>1</v>
      </c>
      <c r="BY36" s="127">
        <f>IF(Q36=0,"",IF(BX36=0,"",(BX36/Q36)))</f>
        <v>1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/>
      <c r="B37" s="189" t="s">
        <v>133</v>
      </c>
      <c r="C37" s="189" t="s">
        <v>58</v>
      </c>
      <c r="D37" s="189"/>
      <c r="E37" s="189" t="s">
        <v>106</v>
      </c>
      <c r="F37" s="189" t="s">
        <v>106</v>
      </c>
      <c r="G37" s="189" t="s">
        <v>66</v>
      </c>
      <c r="H37" s="89"/>
      <c r="I37" s="89"/>
      <c r="J37" s="89"/>
      <c r="K37" s="181"/>
      <c r="L37" s="80">
        <v>36</v>
      </c>
      <c r="M37" s="80">
        <v>22</v>
      </c>
      <c r="N37" s="80">
        <v>8</v>
      </c>
      <c r="O37" s="91">
        <v>0</v>
      </c>
      <c r="P37" s="92">
        <v>0</v>
      </c>
      <c r="Q37" s="93">
        <f>O37+P37</f>
        <v>0</v>
      </c>
      <c r="R37" s="81">
        <f>IFERROR(Q37/N37,"-")</f>
        <v>0</v>
      </c>
      <c r="S37" s="80">
        <v>0</v>
      </c>
      <c r="T37" s="80">
        <v>0</v>
      </c>
      <c r="U37" s="81" t="str">
        <f>IFERROR(T37/(Q37),"-")</f>
        <v>-</v>
      </c>
      <c r="V37" s="82"/>
      <c r="W37" s="83">
        <v>0</v>
      </c>
      <c r="X37" s="81" t="str">
        <f>IF(Q37=0,"-",W37/Q37)</f>
        <v>-</v>
      </c>
      <c r="Y37" s="186">
        <v>0</v>
      </c>
      <c r="Z37" s="187" t="str">
        <f>IFERROR(Y37/Q37,"-")</f>
        <v>-</v>
      </c>
      <c r="AA37" s="187" t="str">
        <f>IFERROR(Y37/W37,"-")</f>
        <v>-</v>
      </c>
      <c r="AB37" s="181"/>
      <c r="AC37" s="85"/>
      <c r="AD37" s="78"/>
      <c r="AE37" s="94"/>
      <c r="AF37" s="95" t="str">
        <f>IF(Q37=0,"",IF(AE37=0,"",(AE37/Q37)))</f>
        <v/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 t="str">
        <f>IF(Q37=0,"",IF(AN37=0,"",(AN37/Q37)))</f>
        <v/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 t="str">
        <f>IF(Q37=0,"",IF(AW37=0,"",(AW37/Q37)))</f>
        <v/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 t="str">
        <f>IF(Q37=0,"",IF(BF37=0,"",(BF37/Q37)))</f>
        <v/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 t="str">
        <f>IF(Q37=0,"",IF(BO37=0,"",(BO37/Q37)))</f>
        <v/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/>
      <c r="BY37" s="127" t="str">
        <f>IF(Q37=0,"",IF(BX37=0,"",(BX37/Q37)))</f>
        <v/>
      </c>
      <c r="BZ37" s="128"/>
      <c r="CA37" s="129" t="str">
        <f>IFERROR(BZ37/BX37,"-")</f>
        <v>-</v>
      </c>
      <c r="CB37" s="130"/>
      <c r="CC37" s="131" t="str">
        <f>IFERROR(CB37/BX37,"-")</f>
        <v>-</v>
      </c>
      <c r="CD37" s="132"/>
      <c r="CE37" s="132"/>
      <c r="CF37" s="132"/>
      <c r="CG37" s="133"/>
      <c r="CH37" s="134" t="str">
        <f>IF(Q37=0,"",IF(CG37=0,"",(CG37/Q37)))</f>
        <v/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>
        <f>AC38</f>
        <v>0.32666666666667</v>
      </c>
      <c r="B38" s="189" t="s">
        <v>134</v>
      </c>
      <c r="C38" s="189" t="s">
        <v>58</v>
      </c>
      <c r="D38" s="189"/>
      <c r="E38" s="189" t="s">
        <v>135</v>
      </c>
      <c r="F38" s="189" t="s">
        <v>136</v>
      </c>
      <c r="G38" s="189" t="s">
        <v>61</v>
      </c>
      <c r="H38" s="89" t="s">
        <v>137</v>
      </c>
      <c r="I38" s="89" t="s">
        <v>138</v>
      </c>
      <c r="J38" s="89" t="s">
        <v>139</v>
      </c>
      <c r="K38" s="181">
        <v>300000</v>
      </c>
      <c r="L38" s="80">
        <v>0</v>
      </c>
      <c r="M38" s="80">
        <v>0</v>
      </c>
      <c r="N38" s="80">
        <v>0</v>
      </c>
      <c r="O38" s="91">
        <v>1</v>
      </c>
      <c r="P38" s="92">
        <v>0</v>
      </c>
      <c r="Q38" s="93">
        <f>O38+P38</f>
        <v>1</v>
      </c>
      <c r="R38" s="81" t="str">
        <f>IFERROR(Q38/N38,"-")</f>
        <v>-</v>
      </c>
      <c r="S38" s="80">
        <v>0</v>
      </c>
      <c r="T38" s="80">
        <v>0</v>
      </c>
      <c r="U38" s="81">
        <f>IFERROR(T38/(Q38),"-")</f>
        <v>0</v>
      </c>
      <c r="V38" s="82">
        <f>IFERROR(K38/SUM(Q38:Q49),"-")</f>
        <v>11538.461538462</v>
      </c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>
        <f>SUM(Y38:Y49)-SUM(K38:K49)</f>
        <v>-202000</v>
      </c>
      <c r="AC38" s="85">
        <f>SUM(Y38:Y49)/SUM(K38:K49)</f>
        <v>0.32666666666667</v>
      </c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>
        <v>1</v>
      </c>
      <c r="AX38" s="107">
        <f>IF(Q38=0,"",IF(AW38=0,"",(AW38/Q38)))</f>
        <v>1</v>
      </c>
      <c r="AY38" s="106"/>
      <c r="AZ38" s="108">
        <f>IFERROR(AY38/AW38,"-")</f>
        <v>0</v>
      </c>
      <c r="BA38" s="109"/>
      <c r="BB38" s="110">
        <f>IFERROR(BA38/AW38,"-")</f>
        <v>0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/>
      <c r="BP38" s="120">
        <f>IF(Q38=0,"",IF(BO38=0,"",(BO38/Q38)))</f>
        <v>0</v>
      </c>
      <c r="BQ38" s="121"/>
      <c r="BR38" s="122" t="str">
        <f>IFERROR(BQ38/BO38,"-")</f>
        <v>-</v>
      </c>
      <c r="BS38" s="123"/>
      <c r="BT38" s="124" t="str">
        <f>IFERROR(BS38/BO38,"-")</f>
        <v>-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140</v>
      </c>
      <c r="C39" s="189" t="s">
        <v>58</v>
      </c>
      <c r="D39" s="189"/>
      <c r="E39" s="189" t="s">
        <v>141</v>
      </c>
      <c r="F39" s="189" t="s">
        <v>142</v>
      </c>
      <c r="G39" s="189" t="s">
        <v>61</v>
      </c>
      <c r="H39" s="89"/>
      <c r="I39" s="89" t="s">
        <v>138</v>
      </c>
      <c r="J39" s="89" t="s">
        <v>143</v>
      </c>
      <c r="K39" s="181"/>
      <c r="L39" s="80">
        <v>0</v>
      </c>
      <c r="M39" s="80">
        <v>0</v>
      </c>
      <c r="N39" s="80">
        <v>0</v>
      </c>
      <c r="O39" s="91">
        <v>7</v>
      </c>
      <c r="P39" s="92">
        <v>0</v>
      </c>
      <c r="Q39" s="93">
        <f>O39+P39</f>
        <v>7</v>
      </c>
      <c r="R39" s="81" t="str">
        <f>IFERROR(Q39/N39,"-")</f>
        <v>-</v>
      </c>
      <c r="S39" s="80">
        <v>0</v>
      </c>
      <c r="T39" s="80">
        <v>3</v>
      </c>
      <c r="U39" s="81">
        <f>IFERROR(T39/(Q39),"-")</f>
        <v>0.42857142857143</v>
      </c>
      <c r="V39" s="82"/>
      <c r="W39" s="83">
        <v>1</v>
      </c>
      <c r="X39" s="81">
        <f>IF(Q39=0,"-",W39/Q39)</f>
        <v>0.14285714285714</v>
      </c>
      <c r="Y39" s="186">
        <v>18000</v>
      </c>
      <c r="Z39" s="187">
        <f>IFERROR(Y39/Q39,"-")</f>
        <v>2571.4285714286</v>
      </c>
      <c r="AA39" s="187">
        <f>IFERROR(Y39/W39,"-")</f>
        <v>18000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>
        <v>1</v>
      </c>
      <c r="BG39" s="113">
        <f>IF(Q39=0,"",IF(BF39=0,"",(BF39/Q39)))</f>
        <v>0.14285714285714</v>
      </c>
      <c r="BH39" s="112"/>
      <c r="BI39" s="114">
        <f>IFERROR(BH39/BF39,"-")</f>
        <v>0</v>
      </c>
      <c r="BJ39" s="115"/>
      <c r="BK39" s="116">
        <f>IFERROR(BJ39/BF39,"-")</f>
        <v>0</v>
      </c>
      <c r="BL39" s="117"/>
      <c r="BM39" s="117"/>
      <c r="BN39" s="117"/>
      <c r="BO39" s="119">
        <v>5</v>
      </c>
      <c r="BP39" s="120">
        <f>IF(Q39=0,"",IF(BO39=0,"",(BO39/Q39)))</f>
        <v>0.71428571428571</v>
      </c>
      <c r="BQ39" s="121">
        <v>1</v>
      </c>
      <c r="BR39" s="122">
        <f>IFERROR(BQ39/BO39,"-")</f>
        <v>0.2</v>
      </c>
      <c r="BS39" s="123">
        <v>18000</v>
      </c>
      <c r="BT39" s="124">
        <f>IFERROR(BS39/BO39,"-")</f>
        <v>3600</v>
      </c>
      <c r="BU39" s="125"/>
      <c r="BV39" s="125"/>
      <c r="BW39" s="125">
        <v>1</v>
      </c>
      <c r="BX39" s="126">
        <v>1</v>
      </c>
      <c r="BY39" s="127">
        <f>IF(Q39=0,"",IF(BX39=0,"",(BX39/Q39)))</f>
        <v>0.14285714285714</v>
      </c>
      <c r="BZ39" s="128"/>
      <c r="CA39" s="129">
        <f>IFERROR(BZ39/BX39,"-")</f>
        <v>0</v>
      </c>
      <c r="CB39" s="130"/>
      <c r="CC39" s="131">
        <f>IFERROR(CB39/BX39,"-")</f>
        <v>0</v>
      </c>
      <c r="CD39" s="132"/>
      <c r="CE39" s="132"/>
      <c r="CF39" s="132"/>
      <c r="CG39" s="133"/>
      <c r="CH39" s="134">
        <f>IF(Q39=0,"",IF(CG39=0,"",(CG39/Q39)))</f>
        <v>0</v>
      </c>
      <c r="CI39" s="135"/>
      <c r="CJ39" s="136" t="str">
        <f>IFERROR(CI39/CG39,"-")</f>
        <v>-</v>
      </c>
      <c r="CK39" s="137"/>
      <c r="CL39" s="138" t="str">
        <f>IFERROR(CK39/CG39,"-")</f>
        <v>-</v>
      </c>
      <c r="CM39" s="139"/>
      <c r="CN39" s="139"/>
      <c r="CO39" s="139"/>
      <c r="CP39" s="140">
        <v>1</v>
      </c>
      <c r="CQ39" s="141">
        <v>18000</v>
      </c>
      <c r="CR39" s="141">
        <v>18000</v>
      </c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144</v>
      </c>
      <c r="C40" s="189" t="s">
        <v>58</v>
      </c>
      <c r="D40" s="189"/>
      <c r="E40" s="189" t="s">
        <v>106</v>
      </c>
      <c r="F40" s="189" t="s">
        <v>106</v>
      </c>
      <c r="G40" s="189" t="s">
        <v>66</v>
      </c>
      <c r="H40" s="89"/>
      <c r="I40" s="89"/>
      <c r="J40" s="89"/>
      <c r="K40" s="181"/>
      <c r="L40" s="80">
        <v>20</v>
      </c>
      <c r="M40" s="80">
        <v>14</v>
      </c>
      <c r="N40" s="80">
        <v>7</v>
      </c>
      <c r="O40" s="91">
        <v>1</v>
      </c>
      <c r="P40" s="92">
        <v>0</v>
      </c>
      <c r="Q40" s="93">
        <f>O40+P40</f>
        <v>1</v>
      </c>
      <c r="R40" s="81">
        <f>IFERROR(Q40/N40,"-")</f>
        <v>0.14285714285714</v>
      </c>
      <c r="S40" s="80">
        <v>1</v>
      </c>
      <c r="T40" s="80">
        <v>0</v>
      </c>
      <c r="U40" s="81">
        <f>IFERROR(T40/(Q40),"-")</f>
        <v>0</v>
      </c>
      <c r="V40" s="82"/>
      <c r="W40" s="83">
        <v>0</v>
      </c>
      <c r="X40" s="81">
        <f>IF(Q40=0,"-",W40/Q40)</f>
        <v>0</v>
      </c>
      <c r="Y40" s="186">
        <v>0</v>
      </c>
      <c r="Z40" s="187">
        <f>IFERROR(Y40/Q40,"-")</f>
        <v>0</v>
      </c>
      <c r="AA40" s="187" t="str">
        <f>IFERROR(Y40/W40,"-")</f>
        <v>-</v>
      </c>
      <c r="AB40" s="181"/>
      <c r="AC40" s="85"/>
      <c r="AD40" s="78"/>
      <c r="AE40" s="94"/>
      <c r="AF40" s="95">
        <f>IF(Q40=0,"",IF(AE40=0,"",(AE40/Q40)))</f>
        <v>0</v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>
        <f>IF(Q40=0,"",IF(AN40=0,"",(AN40/Q40)))</f>
        <v>0</v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>
        <f>IF(Q40=0,"",IF(AW40=0,"",(AW40/Q40)))</f>
        <v>0</v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>
        <f>IF(Q40=0,"",IF(BF40=0,"",(BF40/Q40)))</f>
        <v>0</v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>
        <f>IF(Q40=0,"",IF(BO40=0,"",(BO40/Q40)))</f>
        <v>0</v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>
        <f>IF(Q40=0,"",IF(BX40=0,"",(BX40/Q40)))</f>
        <v>0</v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>
        <v>1</v>
      </c>
      <c r="CH40" s="134">
        <f>IF(Q40=0,"",IF(CG40=0,"",(CG40/Q40)))</f>
        <v>1</v>
      </c>
      <c r="CI40" s="135"/>
      <c r="CJ40" s="136">
        <f>IFERROR(CI40/CG40,"-")</f>
        <v>0</v>
      </c>
      <c r="CK40" s="137"/>
      <c r="CL40" s="138">
        <f>IFERROR(CK40/CG40,"-")</f>
        <v>0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/>
      <c r="B41" s="189" t="s">
        <v>145</v>
      </c>
      <c r="C41" s="189" t="s">
        <v>58</v>
      </c>
      <c r="D41" s="189"/>
      <c r="E41" s="189" t="s">
        <v>146</v>
      </c>
      <c r="F41" s="189" t="s">
        <v>147</v>
      </c>
      <c r="G41" s="189" t="s">
        <v>61</v>
      </c>
      <c r="H41" s="89" t="s">
        <v>148</v>
      </c>
      <c r="I41" s="89" t="s">
        <v>138</v>
      </c>
      <c r="J41" s="89" t="s">
        <v>139</v>
      </c>
      <c r="K41" s="181"/>
      <c r="L41" s="80">
        <v>0</v>
      </c>
      <c r="M41" s="80">
        <v>0</v>
      </c>
      <c r="N41" s="80">
        <v>0</v>
      </c>
      <c r="O41" s="91">
        <v>4</v>
      </c>
      <c r="P41" s="92">
        <v>0</v>
      </c>
      <c r="Q41" s="93">
        <f>O41+P41</f>
        <v>4</v>
      </c>
      <c r="R41" s="81" t="str">
        <f>IFERROR(Q41/N41,"-")</f>
        <v>-</v>
      </c>
      <c r="S41" s="80">
        <v>1</v>
      </c>
      <c r="T41" s="80">
        <v>1</v>
      </c>
      <c r="U41" s="81">
        <f>IFERROR(T41/(Q41),"-")</f>
        <v>0.25</v>
      </c>
      <c r="V41" s="82"/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/>
      <c r="AC41" s="85"/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>
        <v>2</v>
      </c>
      <c r="BG41" s="113">
        <f>IF(Q41=0,"",IF(BF41=0,"",(BF41/Q41)))</f>
        <v>0.5</v>
      </c>
      <c r="BH41" s="112"/>
      <c r="BI41" s="114">
        <f>IFERROR(BH41/BF41,"-")</f>
        <v>0</v>
      </c>
      <c r="BJ41" s="115"/>
      <c r="BK41" s="116">
        <f>IFERROR(BJ41/BF41,"-")</f>
        <v>0</v>
      </c>
      <c r="BL41" s="117"/>
      <c r="BM41" s="117"/>
      <c r="BN41" s="117"/>
      <c r="BO41" s="119">
        <v>1</v>
      </c>
      <c r="BP41" s="120">
        <f>IF(Q41=0,"",IF(BO41=0,"",(BO41/Q41)))</f>
        <v>0.25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>
        <v>1</v>
      </c>
      <c r="BY41" s="127">
        <f>IF(Q41=0,"",IF(BX41=0,"",(BX41/Q41)))</f>
        <v>0.25</v>
      </c>
      <c r="BZ41" s="128"/>
      <c r="CA41" s="129">
        <f>IFERROR(BZ41/BX41,"-")</f>
        <v>0</v>
      </c>
      <c r="CB41" s="130"/>
      <c r="CC41" s="131">
        <f>IFERROR(CB41/BX41,"-")</f>
        <v>0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149</v>
      </c>
      <c r="C42" s="189" t="s">
        <v>58</v>
      </c>
      <c r="D42" s="189"/>
      <c r="E42" s="189" t="s">
        <v>150</v>
      </c>
      <c r="F42" s="189" t="s">
        <v>151</v>
      </c>
      <c r="G42" s="189" t="s">
        <v>61</v>
      </c>
      <c r="H42" s="89"/>
      <c r="I42" s="89" t="s">
        <v>138</v>
      </c>
      <c r="J42" s="89" t="s">
        <v>143</v>
      </c>
      <c r="K42" s="181"/>
      <c r="L42" s="80">
        <v>0</v>
      </c>
      <c r="M42" s="80">
        <v>0</v>
      </c>
      <c r="N42" s="80">
        <v>0</v>
      </c>
      <c r="O42" s="91">
        <v>4</v>
      </c>
      <c r="P42" s="92">
        <v>0</v>
      </c>
      <c r="Q42" s="93">
        <f>O42+P42</f>
        <v>4</v>
      </c>
      <c r="R42" s="81" t="str">
        <f>IFERROR(Q42/N42,"-")</f>
        <v>-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>
        <v>1</v>
      </c>
      <c r="BG42" s="113">
        <f>IF(Q42=0,"",IF(BF42=0,"",(BF42/Q42)))</f>
        <v>0.25</v>
      </c>
      <c r="BH42" s="112"/>
      <c r="BI42" s="114">
        <f>IFERROR(BH42/BF42,"-")</f>
        <v>0</v>
      </c>
      <c r="BJ42" s="115"/>
      <c r="BK42" s="116">
        <f>IFERROR(BJ42/BF42,"-")</f>
        <v>0</v>
      </c>
      <c r="BL42" s="117"/>
      <c r="BM42" s="117"/>
      <c r="BN42" s="117"/>
      <c r="BO42" s="119">
        <v>2</v>
      </c>
      <c r="BP42" s="120">
        <f>IF(Q42=0,"",IF(BO42=0,"",(BO42/Q42)))</f>
        <v>0.5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>
        <v>1</v>
      </c>
      <c r="CH42" s="134">
        <f>IF(Q42=0,"",IF(CG42=0,"",(CG42/Q42)))</f>
        <v>0.25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152</v>
      </c>
      <c r="C43" s="189" t="s">
        <v>58</v>
      </c>
      <c r="D43" s="189"/>
      <c r="E43" s="189" t="s">
        <v>106</v>
      </c>
      <c r="F43" s="189" t="s">
        <v>106</v>
      </c>
      <c r="G43" s="189" t="s">
        <v>66</v>
      </c>
      <c r="H43" s="89"/>
      <c r="I43" s="89"/>
      <c r="J43" s="89"/>
      <c r="K43" s="181"/>
      <c r="L43" s="80">
        <v>39</v>
      </c>
      <c r="M43" s="80">
        <v>9</v>
      </c>
      <c r="N43" s="80">
        <v>9</v>
      </c>
      <c r="O43" s="91">
        <v>2</v>
      </c>
      <c r="P43" s="92">
        <v>0</v>
      </c>
      <c r="Q43" s="93">
        <f>O43+P43</f>
        <v>2</v>
      </c>
      <c r="R43" s="81">
        <f>IFERROR(Q43/N43,"-")</f>
        <v>0.22222222222222</v>
      </c>
      <c r="S43" s="80">
        <v>1</v>
      </c>
      <c r="T43" s="80">
        <v>0</v>
      </c>
      <c r="U43" s="81">
        <f>IFERROR(T43/(Q43),"-")</f>
        <v>0</v>
      </c>
      <c r="V43" s="82"/>
      <c r="W43" s="83">
        <v>1</v>
      </c>
      <c r="X43" s="81">
        <f>IF(Q43=0,"-",W43/Q43)</f>
        <v>0.5</v>
      </c>
      <c r="Y43" s="186">
        <v>10000</v>
      </c>
      <c r="Z43" s="187">
        <f>IFERROR(Y43/Q43,"-")</f>
        <v>5000</v>
      </c>
      <c r="AA43" s="187">
        <f>IFERROR(Y43/W43,"-")</f>
        <v>10000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0.5</v>
      </c>
      <c r="BQ43" s="121">
        <v>1</v>
      </c>
      <c r="BR43" s="122">
        <f>IFERROR(BQ43/BO43,"-")</f>
        <v>1</v>
      </c>
      <c r="BS43" s="123">
        <v>20000</v>
      </c>
      <c r="BT43" s="124">
        <f>IFERROR(BS43/BO43,"-")</f>
        <v>20000</v>
      </c>
      <c r="BU43" s="125"/>
      <c r="BV43" s="125"/>
      <c r="BW43" s="125">
        <v>1</v>
      </c>
      <c r="BX43" s="126">
        <v>1</v>
      </c>
      <c r="BY43" s="127">
        <f>IF(Q43=0,"",IF(BX43=0,"",(BX43/Q43)))</f>
        <v>0.5</v>
      </c>
      <c r="BZ43" s="128"/>
      <c r="CA43" s="129">
        <f>IFERROR(BZ43/BX43,"-")</f>
        <v>0</v>
      </c>
      <c r="CB43" s="130"/>
      <c r="CC43" s="131">
        <f>IFERROR(CB43/BX43,"-")</f>
        <v>0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1</v>
      </c>
      <c r="CQ43" s="141">
        <v>10000</v>
      </c>
      <c r="CR43" s="141">
        <v>20000</v>
      </c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153</v>
      </c>
      <c r="C44" s="189" t="s">
        <v>58</v>
      </c>
      <c r="D44" s="189"/>
      <c r="E44" s="189" t="s">
        <v>154</v>
      </c>
      <c r="F44" s="189" t="s">
        <v>155</v>
      </c>
      <c r="G44" s="189" t="s">
        <v>61</v>
      </c>
      <c r="H44" s="89" t="s">
        <v>156</v>
      </c>
      <c r="I44" s="89" t="s">
        <v>138</v>
      </c>
      <c r="J44" s="89" t="s">
        <v>139</v>
      </c>
      <c r="K44" s="181"/>
      <c r="L44" s="80">
        <v>0</v>
      </c>
      <c r="M44" s="80">
        <v>0</v>
      </c>
      <c r="N44" s="80">
        <v>0</v>
      </c>
      <c r="O44" s="91">
        <v>1</v>
      </c>
      <c r="P44" s="92">
        <v>0</v>
      </c>
      <c r="Q44" s="93">
        <f>O44+P44</f>
        <v>1</v>
      </c>
      <c r="R44" s="81" t="str">
        <f>IFERROR(Q44/N44,"-")</f>
        <v>-</v>
      </c>
      <c r="S44" s="80">
        <v>0</v>
      </c>
      <c r="T44" s="80">
        <v>1</v>
      </c>
      <c r="U44" s="81">
        <f>IFERROR(T44/(Q44),"-")</f>
        <v>1</v>
      </c>
      <c r="V44" s="82"/>
      <c r="W44" s="83">
        <v>1</v>
      </c>
      <c r="X44" s="81">
        <f>IF(Q44=0,"-",W44/Q44)</f>
        <v>1</v>
      </c>
      <c r="Y44" s="186">
        <v>70000</v>
      </c>
      <c r="Z44" s="187">
        <f>IFERROR(Y44/Q44,"-")</f>
        <v>70000</v>
      </c>
      <c r="AA44" s="187">
        <f>IFERROR(Y44/W44,"-")</f>
        <v>70000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1</v>
      </c>
      <c r="BQ44" s="121">
        <v>1</v>
      </c>
      <c r="BR44" s="122">
        <f>IFERROR(BQ44/BO44,"-")</f>
        <v>1</v>
      </c>
      <c r="BS44" s="123">
        <v>70000</v>
      </c>
      <c r="BT44" s="124">
        <f>IFERROR(BS44/BO44,"-")</f>
        <v>70000</v>
      </c>
      <c r="BU44" s="125"/>
      <c r="BV44" s="125"/>
      <c r="BW44" s="125">
        <v>1</v>
      </c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70000</v>
      </c>
      <c r="CR44" s="141">
        <v>70000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157</v>
      </c>
      <c r="C45" s="189" t="s">
        <v>58</v>
      </c>
      <c r="D45" s="189"/>
      <c r="E45" s="189" t="s">
        <v>135</v>
      </c>
      <c r="F45" s="189" t="s">
        <v>136</v>
      </c>
      <c r="G45" s="189" t="s">
        <v>61</v>
      </c>
      <c r="H45" s="89"/>
      <c r="I45" s="89" t="s">
        <v>138</v>
      </c>
      <c r="J45" s="89" t="s">
        <v>143</v>
      </c>
      <c r="K45" s="181"/>
      <c r="L45" s="80">
        <v>0</v>
      </c>
      <c r="M45" s="80">
        <v>0</v>
      </c>
      <c r="N45" s="80">
        <v>0</v>
      </c>
      <c r="O45" s="91">
        <v>2</v>
      </c>
      <c r="P45" s="92">
        <v>0</v>
      </c>
      <c r="Q45" s="93">
        <f>O45+P45</f>
        <v>2</v>
      </c>
      <c r="R45" s="81" t="str">
        <f>IFERROR(Q45/N45,"-")</f>
        <v>-</v>
      </c>
      <c r="S45" s="80">
        <v>0</v>
      </c>
      <c r="T45" s="80">
        <v>0</v>
      </c>
      <c r="U45" s="81">
        <f>IFERROR(T45/(Q45),"-")</f>
        <v>0</v>
      </c>
      <c r="V45" s="82"/>
      <c r="W45" s="83">
        <v>0</v>
      </c>
      <c r="X45" s="81">
        <f>IF(Q45=0,"-",W45/Q45)</f>
        <v>0</v>
      </c>
      <c r="Y45" s="186">
        <v>0</v>
      </c>
      <c r="Z45" s="187">
        <f>IFERROR(Y45/Q45,"-")</f>
        <v>0</v>
      </c>
      <c r="AA45" s="187" t="str">
        <f>IFERROR(Y45/W45,"-")</f>
        <v>-</v>
      </c>
      <c r="AB45" s="181"/>
      <c r="AC45" s="85"/>
      <c r="AD45" s="78"/>
      <c r="AE45" s="94"/>
      <c r="AF45" s="95">
        <f>IF(Q45=0,"",IF(AE45=0,"",(AE45/Q45)))</f>
        <v>0</v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>
        <f>IF(Q45=0,"",IF(AN45=0,"",(AN45/Q45)))</f>
        <v>0</v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>
        <f>IF(Q45=0,"",IF(AW45=0,"",(AW45/Q45)))</f>
        <v>0</v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>
        <f>IF(Q45=0,"",IF(BF45=0,"",(BF45/Q45)))</f>
        <v>0</v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>
        <v>1</v>
      </c>
      <c r="BP45" s="120">
        <f>IF(Q45=0,"",IF(BO45=0,"",(BO45/Q45)))</f>
        <v>0.5</v>
      </c>
      <c r="BQ45" s="121"/>
      <c r="BR45" s="122">
        <f>IFERROR(BQ45/BO45,"-")</f>
        <v>0</v>
      </c>
      <c r="BS45" s="123"/>
      <c r="BT45" s="124">
        <f>IFERROR(BS45/BO45,"-")</f>
        <v>0</v>
      </c>
      <c r="BU45" s="125"/>
      <c r="BV45" s="125"/>
      <c r="BW45" s="125"/>
      <c r="BX45" s="126"/>
      <c r="BY45" s="127">
        <f>IF(Q45=0,"",IF(BX45=0,"",(BX45/Q45)))</f>
        <v>0</v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>
        <v>1</v>
      </c>
      <c r="CH45" s="134">
        <f>IF(Q45=0,"",IF(CG45=0,"",(CG45/Q45)))</f>
        <v>0.5</v>
      </c>
      <c r="CI45" s="135"/>
      <c r="CJ45" s="136">
        <f>IFERROR(CI45/CG45,"-")</f>
        <v>0</v>
      </c>
      <c r="CK45" s="137"/>
      <c r="CL45" s="138">
        <f>IFERROR(CK45/CG45,"-")</f>
        <v>0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158</v>
      </c>
      <c r="C46" s="189" t="s">
        <v>58</v>
      </c>
      <c r="D46" s="189"/>
      <c r="E46" s="189" t="s">
        <v>106</v>
      </c>
      <c r="F46" s="189" t="s">
        <v>106</v>
      </c>
      <c r="G46" s="189" t="s">
        <v>66</v>
      </c>
      <c r="H46" s="89"/>
      <c r="I46" s="89"/>
      <c r="J46" s="89"/>
      <c r="K46" s="181"/>
      <c r="L46" s="80">
        <v>10</v>
      </c>
      <c r="M46" s="80">
        <v>8</v>
      </c>
      <c r="N46" s="80">
        <v>2</v>
      </c>
      <c r="O46" s="91">
        <v>1</v>
      </c>
      <c r="P46" s="92">
        <v>0</v>
      </c>
      <c r="Q46" s="93">
        <f>O46+P46</f>
        <v>1</v>
      </c>
      <c r="R46" s="81">
        <f>IFERROR(Q46/N46,"-")</f>
        <v>0.5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>
        <v>1</v>
      </c>
      <c r="AF46" s="95">
        <f>IF(Q46=0,"",IF(AE46=0,"",(AE46/Q46)))</f>
        <v>1</v>
      </c>
      <c r="AG46" s="94"/>
      <c r="AH46" s="96">
        <f>IFERROR(AG46/AE46,"-")</f>
        <v>0</v>
      </c>
      <c r="AI46" s="97"/>
      <c r="AJ46" s="98">
        <f>IFERROR(AI46/AE46,"-")</f>
        <v>0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/>
      <c r="BY46" s="127">
        <f>IF(Q46=0,"",IF(BX46=0,"",(BX46/Q46)))</f>
        <v>0</v>
      </c>
      <c r="BZ46" s="128"/>
      <c r="CA46" s="129" t="str">
        <f>IFERROR(BZ46/BX46,"-")</f>
        <v>-</v>
      </c>
      <c r="CB46" s="130"/>
      <c r="CC46" s="131" t="str">
        <f>IFERROR(CB46/BX46,"-")</f>
        <v>-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159</v>
      </c>
      <c r="C47" s="189" t="s">
        <v>58</v>
      </c>
      <c r="D47" s="189"/>
      <c r="E47" s="189" t="s">
        <v>160</v>
      </c>
      <c r="F47" s="189" t="s">
        <v>161</v>
      </c>
      <c r="G47" s="189" t="s">
        <v>61</v>
      </c>
      <c r="H47" s="89" t="s">
        <v>162</v>
      </c>
      <c r="I47" s="89" t="s">
        <v>138</v>
      </c>
      <c r="J47" s="89" t="s">
        <v>139</v>
      </c>
      <c r="K47" s="181"/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0</v>
      </c>
      <c r="T47" s="80">
        <v>1</v>
      </c>
      <c r="U47" s="81">
        <f>IFERROR(T47/(Q47),"-")</f>
        <v>1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>
        <v>1</v>
      </c>
      <c r="AO47" s="101">
        <f>IF(Q47=0,"",IF(AN47=0,"",(AN47/Q47)))</f>
        <v>1</v>
      </c>
      <c r="AP47" s="100"/>
      <c r="AQ47" s="102">
        <f>IFERROR(AP47/AN47,"-")</f>
        <v>0</v>
      </c>
      <c r="AR47" s="103"/>
      <c r="AS47" s="104">
        <f>IFERROR(AR47/AN47,"-")</f>
        <v>0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/>
      <c r="BP47" s="120">
        <f>IF(Q47=0,"",IF(BO47=0,"",(BO47/Q47)))</f>
        <v>0</v>
      </c>
      <c r="BQ47" s="121"/>
      <c r="BR47" s="122" t="str">
        <f>IFERROR(BQ47/BO47,"-")</f>
        <v>-</v>
      </c>
      <c r="BS47" s="123"/>
      <c r="BT47" s="124" t="str">
        <f>IFERROR(BS47/BO47,"-")</f>
        <v>-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163</v>
      </c>
      <c r="C48" s="189" t="s">
        <v>58</v>
      </c>
      <c r="D48" s="189"/>
      <c r="E48" s="189" t="s">
        <v>164</v>
      </c>
      <c r="F48" s="189" t="s">
        <v>117</v>
      </c>
      <c r="G48" s="189" t="s">
        <v>61</v>
      </c>
      <c r="H48" s="89"/>
      <c r="I48" s="89" t="s">
        <v>138</v>
      </c>
      <c r="J48" s="89" t="s">
        <v>143</v>
      </c>
      <c r="K48" s="181"/>
      <c r="L48" s="80">
        <v>0</v>
      </c>
      <c r="M48" s="80">
        <v>0</v>
      </c>
      <c r="N48" s="80">
        <v>0</v>
      </c>
      <c r="O48" s="91">
        <v>0</v>
      </c>
      <c r="P48" s="92">
        <v>0</v>
      </c>
      <c r="Q48" s="93">
        <f>O48+P48</f>
        <v>0</v>
      </c>
      <c r="R48" s="81" t="str">
        <f>IFERROR(Q48/N48,"-")</f>
        <v>-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165</v>
      </c>
      <c r="C49" s="189" t="s">
        <v>58</v>
      </c>
      <c r="D49" s="189"/>
      <c r="E49" s="189" t="s">
        <v>106</v>
      </c>
      <c r="F49" s="189" t="s">
        <v>106</v>
      </c>
      <c r="G49" s="189" t="s">
        <v>66</v>
      </c>
      <c r="H49" s="89"/>
      <c r="I49" s="89"/>
      <c r="J49" s="89"/>
      <c r="K49" s="181"/>
      <c r="L49" s="80">
        <v>13</v>
      </c>
      <c r="M49" s="80">
        <v>12</v>
      </c>
      <c r="N49" s="80">
        <v>5</v>
      </c>
      <c r="O49" s="91">
        <v>2</v>
      </c>
      <c r="P49" s="92">
        <v>0</v>
      </c>
      <c r="Q49" s="93">
        <f>O49+P49</f>
        <v>2</v>
      </c>
      <c r="R49" s="81">
        <f>IFERROR(Q49/N49,"-")</f>
        <v>0.4</v>
      </c>
      <c r="S49" s="80">
        <v>0</v>
      </c>
      <c r="T49" s="80">
        <v>0</v>
      </c>
      <c r="U49" s="81">
        <f>IFERROR(T49/(Q49),"-")</f>
        <v>0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>
        <v>1</v>
      </c>
      <c r="BG49" s="113">
        <f>IF(Q49=0,"",IF(BF49=0,"",(BF49/Q49)))</f>
        <v>0.5</v>
      </c>
      <c r="BH49" s="112"/>
      <c r="BI49" s="114">
        <f>IFERROR(BH49/BF49,"-")</f>
        <v>0</v>
      </c>
      <c r="BJ49" s="115"/>
      <c r="BK49" s="116">
        <f>IFERROR(BJ49/BF49,"-")</f>
        <v>0</v>
      </c>
      <c r="BL49" s="117"/>
      <c r="BM49" s="117"/>
      <c r="BN49" s="117"/>
      <c r="BO49" s="119">
        <v>1</v>
      </c>
      <c r="BP49" s="120">
        <f>IF(Q49=0,"",IF(BO49=0,"",(BO49/Q49)))</f>
        <v>0.5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/>
      <c r="BY49" s="127">
        <f>IF(Q49=0,"",IF(BX49=0,"",(BX49/Q49)))</f>
        <v>0</v>
      </c>
      <c r="BZ49" s="128"/>
      <c r="CA49" s="129" t="str">
        <f>IFERROR(BZ49/BX49,"-")</f>
        <v>-</v>
      </c>
      <c r="CB49" s="130"/>
      <c r="CC49" s="131" t="str">
        <f>IFERROR(CB49/BX49,"-")</f>
        <v>-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>
        <f>AC50</f>
        <v>0.084615384615385</v>
      </c>
      <c r="B50" s="189" t="s">
        <v>166</v>
      </c>
      <c r="C50" s="189" t="s">
        <v>58</v>
      </c>
      <c r="D50" s="189"/>
      <c r="E50" s="189" t="s">
        <v>167</v>
      </c>
      <c r="F50" s="189" t="s">
        <v>168</v>
      </c>
      <c r="G50" s="189" t="s">
        <v>61</v>
      </c>
      <c r="H50" s="89" t="s">
        <v>137</v>
      </c>
      <c r="I50" s="89" t="s">
        <v>169</v>
      </c>
      <c r="J50" s="89" t="s">
        <v>170</v>
      </c>
      <c r="K50" s="181">
        <v>130000</v>
      </c>
      <c r="L50" s="80">
        <v>0</v>
      </c>
      <c r="M50" s="80">
        <v>0</v>
      </c>
      <c r="N50" s="80">
        <v>0</v>
      </c>
      <c r="O50" s="91">
        <v>2</v>
      </c>
      <c r="P50" s="92">
        <v>0</v>
      </c>
      <c r="Q50" s="93">
        <f>O50+P50</f>
        <v>2</v>
      </c>
      <c r="R50" s="81" t="str">
        <f>IFERROR(Q50/N50,"-")</f>
        <v>-</v>
      </c>
      <c r="S50" s="80">
        <v>0</v>
      </c>
      <c r="T50" s="80">
        <v>0</v>
      </c>
      <c r="U50" s="81">
        <f>IFERROR(T50/(Q50),"-")</f>
        <v>0</v>
      </c>
      <c r="V50" s="82">
        <f>IFERROR(K50/SUM(Q50:Q65),"-")</f>
        <v>4642.8571428571</v>
      </c>
      <c r="W50" s="83">
        <v>0</v>
      </c>
      <c r="X50" s="81">
        <f>IF(Q50=0,"-",W50/Q50)</f>
        <v>0</v>
      </c>
      <c r="Y50" s="186">
        <v>0</v>
      </c>
      <c r="Z50" s="187">
        <f>IFERROR(Y50/Q50,"-")</f>
        <v>0</v>
      </c>
      <c r="AA50" s="187" t="str">
        <f>IFERROR(Y50/W50,"-")</f>
        <v>-</v>
      </c>
      <c r="AB50" s="181">
        <f>SUM(Y50:Y65)-SUM(K50:K65)</f>
        <v>-119000</v>
      </c>
      <c r="AC50" s="85">
        <f>SUM(Y50:Y65)/SUM(K50:K65)</f>
        <v>0.084615384615385</v>
      </c>
      <c r="AD50" s="78"/>
      <c r="AE50" s="94"/>
      <c r="AF50" s="95">
        <f>IF(Q50=0,"",IF(AE50=0,"",(AE50/Q50)))</f>
        <v>0</v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>
        <f>IF(Q50=0,"",IF(AN50=0,"",(AN50/Q50)))</f>
        <v>0</v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>
        <v>1</v>
      </c>
      <c r="AX50" s="107">
        <f>IF(Q50=0,"",IF(AW50=0,"",(AW50/Q50)))</f>
        <v>0.5</v>
      </c>
      <c r="AY50" s="106"/>
      <c r="AZ50" s="108">
        <f>IFERROR(AY50/AW50,"-")</f>
        <v>0</v>
      </c>
      <c r="BA50" s="109"/>
      <c r="BB50" s="110">
        <f>IFERROR(BA50/AW50,"-")</f>
        <v>0</v>
      </c>
      <c r="BC50" s="111"/>
      <c r="BD50" s="111"/>
      <c r="BE50" s="111"/>
      <c r="BF50" s="112">
        <v>1</v>
      </c>
      <c r="BG50" s="113">
        <f>IF(Q50=0,"",IF(BF50=0,"",(BF50/Q50)))</f>
        <v>0.5</v>
      </c>
      <c r="BH50" s="112"/>
      <c r="BI50" s="114">
        <f>IFERROR(BH50/BF50,"-")</f>
        <v>0</v>
      </c>
      <c r="BJ50" s="115"/>
      <c r="BK50" s="116">
        <f>IFERROR(BJ50/BF50,"-")</f>
        <v>0</v>
      </c>
      <c r="BL50" s="117"/>
      <c r="BM50" s="117"/>
      <c r="BN50" s="117"/>
      <c r="BO50" s="119"/>
      <c r="BP50" s="120">
        <f>IF(Q50=0,"",IF(BO50=0,"",(BO50/Q50)))</f>
        <v>0</v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>
        <f>IF(Q50=0,"",IF(BX50=0,"",(BX50/Q50)))</f>
        <v>0</v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>
        <f>IF(Q50=0,"",IF(CG50=0,"",(CG50/Q50)))</f>
        <v>0</v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171</v>
      </c>
      <c r="C51" s="189" t="s">
        <v>58</v>
      </c>
      <c r="D51" s="189"/>
      <c r="E51" s="189" t="s">
        <v>154</v>
      </c>
      <c r="F51" s="189" t="s">
        <v>155</v>
      </c>
      <c r="G51" s="189" t="s">
        <v>61</v>
      </c>
      <c r="H51" s="89"/>
      <c r="I51" s="89" t="s">
        <v>169</v>
      </c>
      <c r="J51" s="89" t="s">
        <v>172</v>
      </c>
      <c r="K51" s="181"/>
      <c r="L51" s="80">
        <v>0</v>
      </c>
      <c r="M51" s="80">
        <v>0</v>
      </c>
      <c r="N51" s="80">
        <v>0</v>
      </c>
      <c r="O51" s="91">
        <v>3</v>
      </c>
      <c r="P51" s="92">
        <v>0</v>
      </c>
      <c r="Q51" s="93">
        <f>O51+P51</f>
        <v>3</v>
      </c>
      <c r="R51" s="81" t="str">
        <f>IFERROR(Q51/N51,"-")</f>
        <v>-</v>
      </c>
      <c r="S51" s="80">
        <v>0</v>
      </c>
      <c r="T51" s="80">
        <v>0</v>
      </c>
      <c r="U51" s="81">
        <f>IFERROR(T51/(Q51),"-")</f>
        <v>0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/>
      <c r="BG51" s="113">
        <f>IF(Q51=0,"",IF(BF51=0,"",(BF51/Q51)))</f>
        <v>0</v>
      </c>
      <c r="BH51" s="112"/>
      <c r="BI51" s="114" t="str">
        <f>IFERROR(BH51/BF51,"-")</f>
        <v>-</v>
      </c>
      <c r="BJ51" s="115"/>
      <c r="BK51" s="116" t="str">
        <f>IFERROR(BJ51/BF51,"-")</f>
        <v>-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>
        <v>2</v>
      </c>
      <c r="BY51" s="127">
        <f>IF(Q51=0,"",IF(BX51=0,"",(BX51/Q51)))</f>
        <v>0.66666666666667</v>
      </c>
      <c r="BZ51" s="128"/>
      <c r="CA51" s="129">
        <f>IFERROR(BZ51/BX51,"-")</f>
        <v>0</v>
      </c>
      <c r="CB51" s="130"/>
      <c r="CC51" s="131">
        <f>IFERROR(CB51/BX51,"-")</f>
        <v>0</v>
      </c>
      <c r="CD51" s="132"/>
      <c r="CE51" s="132"/>
      <c r="CF51" s="132"/>
      <c r="CG51" s="133">
        <v>1</v>
      </c>
      <c r="CH51" s="134">
        <f>IF(Q51=0,"",IF(CG51=0,"",(CG51/Q51)))</f>
        <v>0.33333333333333</v>
      </c>
      <c r="CI51" s="135"/>
      <c r="CJ51" s="136">
        <f>IFERROR(CI51/CG51,"-")</f>
        <v>0</v>
      </c>
      <c r="CK51" s="137"/>
      <c r="CL51" s="138">
        <f>IFERROR(CK51/CG51,"-")</f>
        <v>0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173</v>
      </c>
      <c r="C52" s="189" t="s">
        <v>58</v>
      </c>
      <c r="D52" s="189"/>
      <c r="E52" s="189" t="s">
        <v>174</v>
      </c>
      <c r="F52" s="189" t="s">
        <v>175</v>
      </c>
      <c r="G52" s="189" t="s">
        <v>61</v>
      </c>
      <c r="H52" s="89"/>
      <c r="I52" s="89" t="s">
        <v>169</v>
      </c>
      <c r="J52" s="89" t="s">
        <v>176</v>
      </c>
      <c r="K52" s="181"/>
      <c r="L52" s="80">
        <v>0</v>
      </c>
      <c r="M52" s="80">
        <v>0</v>
      </c>
      <c r="N52" s="80">
        <v>0</v>
      </c>
      <c r="O52" s="91">
        <v>0</v>
      </c>
      <c r="P52" s="92">
        <v>0</v>
      </c>
      <c r="Q52" s="93">
        <f>O52+P52</f>
        <v>0</v>
      </c>
      <c r="R52" s="81" t="str">
        <f>IFERROR(Q52/N52,"-")</f>
        <v>-</v>
      </c>
      <c r="S52" s="80">
        <v>0</v>
      </c>
      <c r="T52" s="80">
        <v>0</v>
      </c>
      <c r="U52" s="81" t="str">
        <f>IFERROR(T52/(Q52),"-")</f>
        <v>-</v>
      </c>
      <c r="V52" s="82"/>
      <c r="W52" s="83">
        <v>0</v>
      </c>
      <c r="X52" s="81" t="str">
        <f>IF(Q52=0,"-",W52/Q52)</f>
        <v>-</v>
      </c>
      <c r="Y52" s="186">
        <v>0</v>
      </c>
      <c r="Z52" s="187" t="str">
        <f>IFERROR(Y52/Q52,"-")</f>
        <v>-</v>
      </c>
      <c r="AA52" s="187" t="str">
        <f>IFERROR(Y52/W52,"-")</f>
        <v>-</v>
      </c>
      <c r="AB52" s="181"/>
      <c r="AC52" s="85"/>
      <c r="AD52" s="78"/>
      <c r="AE52" s="94"/>
      <c r="AF52" s="95" t="str">
        <f>IF(Q52=0,"",IF(AE52=0,"",(AE52/Q52)))</f>
        <v/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/>
      <c r="AO52" s="101" t="str">
        <f>IF(Q52=0,"",IF(AN52=0,"",(AN52/Q52)))</f>
        <v/>
      </c>
      <c r="AP52" s="100"/>
      <c r="AQ52" s="102" t="str">
        <f>IFERROR(AP52/AN52,"-")</f>
        <v>-</v>
      </c>
      <c r="AR52" s="103"/>
      <c r="AS52" s="104" t="str">
        <f>IFERROR(AR52/AN52,"-")</f>
        <v>-</v>
      </c>
      <c r="AT52" s="105"/>
      <c r="AU52" s="105"/>
      <c r="AV52" s="105"/>
      <c r="AW52" s="106"/>
      <c r="AX52" s="107" t="str">
        <f>IF(Q52=0,"",IF(AW52=0,"",(AW52/Q52)))</f>
        <v/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 t="str">
        <f>IF(Q52=0,"",IF(BF52=0,"",(BF52/Q52)))</f>
        <v/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 t="str">
        <f>IF(Q52=0,"",IF(BO52=0,"",(BO52/Q52)))</f>
        <v/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 t="str">
        <f>IF(Q52=0,"",IF(BX52=0,"",(BX52/Q52)))</f>
        <v/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 t="str">
        <f>IF(Q52=0,"",IF(CG52=0,"",(CG52/Q52)))</f>
        <v/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177</v>
      </c>
      <c r="C53" s="189" t="s">
        <v>58</v>
      </c>
      <c r="D53" s="189"/>
      <c r="E53" s="189" t="s">
        <v>106</v>
      </c>
      <c r="F53" s="189" t="s">
        <v>106</v>
      </c>
      <c r="G53" s="189" t="s">
        <v>66</v>
      </c>
      <c r="H53" s="89"/>
      <c r="I53" s="89"/>
      <c r="J53" s="89"/>
      <c r="K53" s="181"/>
      <c r="L53" s="80">
        <v>8</v>
      </c>
      <c r="M53" s="80">
        <v>6</v>
      </c>
      <c r="N53" s="80">
        <v>1</v>
      </c>
      <c r="O53" s="91">
        <v>0</v>
      </c>
      <c r="P53" s="92">
        <v>0</v>
      </c>
      <c r="Q53" s="93">
        <f>O53+P53</f>
        <v>0</v>
      </c>
      <c r="R53" s="81">
        <f>IFERROR(Q53/N53,"-")</f>
        <v>0</v>
      </c>
      <c r="S53" s="80">
        <v>0</v>
      </c>
      <c r="T53" s="80">
        <v>0</v>
      </c>
      <c r="U53" s="81" t="str">
        <f>IFERROR(T53/(Q53),"-")</f>
        <v>-</v>
      </c>
      <c r="V53" s="82"/>
      <c r="W53" s="83">
        <v>0</v>
      </c>
      <c r="X53" s="81" t="str">
        <f>IF(Q53=0,"-",W53/Q53)</f>
        <v>-</v>
      </c>
      <c r="Y53" s="186">
        <v>0</v>
      </c>
      <c r="Z53" s="187" t="str">
        <f>IFERROR(Y53/Q53,"-")</f>
        <v>-</v>
      </c>
      <c r="AA53" s="187" t="str">
        <f>IFERROR(Y53/W53,"-")</f>
        <v>-</v>
      </c>
      <c r="AB53" s="181"/>
      <c r="AC53" s="85"/>
      <c r="AD53" s="78"/>
      <c r="AE53" s="94"/>
      <c r="AF53" s="95" t="str">
        <f>IF(Q53=0,"",IF(AE53=0,"",(AE53/Q53)))</f>
        <v/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/>
      <c r="AO53" s="101" t="str">
        <f>IF(Q53=0,"",IF(AN53=0,"",(AN53/Q53)))</f>
        <v/>
      </c>
      <c r="AP53" s="100"/>
      <c r="AQ53" s="102" t="str">
        <f>IFERROR(AP53/AN53,"-")</f>
        <v>-</v>
      </c>
      <c r="AR53" s="103"/>
      <c r="AS53" s="104" t="str">
        <f>IFERROR(AR53/AN53,"-")</f>
        <v>-</v>
      </c>
      <c r="AT53" s="105"/>
      <c r="AU53" s="105"/>
      <c r="AV53" s="105"/>
      <c r="AW53" s="106"/>
      <c r="AX53" s="107" t="str">
        <f>IF(Q53=0,"",IF(AW53=0,"",(AW53/Q53)))</f>
        <v/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 t="str">
        <f>IF(Q53=0,"",IF(BF53=0,"",(BF53/Q53)))</f>
        <v/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 t="str">
        <f>IF(Q53=0,"",IF(BO53=0,"",(BO53/Q53)))</f>
        <v/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/>
      <c r="BY53" s="127" t="str">
        <f>IF(Q53=0,"",IF(BX53=0,"",(BX53/Q53)))</f>
        <v/>
      </c>
      <c r="BZ53" s="128"/>
      <c r="CA53" s="129" t="str">
        <f>IFERROR(BZ53/BX53,"-")</f>
        <v>-</v>
      </c>
      <c r="CB53" s="130"/>
      <c r="CC53" s="131" t="str">
        <f>IFERROR(CB53/BX53,"-")</f>
        <v>-</v>
      </c>
      <c r="CD53" s="132"/>
      <c r="CE53" s="132"/>
      <c r="CF53" s="132"/>
      <c r="CG53" s="133"/>
      <c r="CH53" s="134" t="str">
        <f>IF(Q53=0,"",IF(CG53=0,"",(CG53/Q53)))</f>
        <v/>
      </c>
      <c r="CI53" s="135"/>
      <c r="CJ53" s="136" t="str">
        <f>IFERROR(CI53/CG53,"-")</f>
        <v>-</v>
      </c>
      <c r="CK53" s="137"/>
      <c r="CL53" s="138" t="str">
        <f>IFERROR(CK53/CG53,"-")</f>
        <v>-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178</v>
      </c>
      <c r="C54" s="189" t="s">
        <v>58</v>
      </c>
      <c r="D54" s="189"/>
      <c r="E54" s="189" t="s">
        <v>130</v>
      </c>
      <c r="F54" s="189" t="s">
        <v>179</v>
      </c>
      <c r="G54" s="189" t="s">
        <v>61</v>
      </c>
      <c r="H54" s="89" t="s">
        <v>137</v>
      </c>
      <c r="I54" s="89" t="s">
        <v>180</v>
      </c>
      <c r="J54" s="89" t="s">
        <v>181</v>
      </c>
      <c r="K54" s="181"/>
      <c r="L54" s="80">
        <v>0</v>
      </c>
      <c r="M54" s="80">
        <v>0</v>
      </c>
      <c r="N54" s="80">
        <v>0</v>
      </c>
      <c r="O54" s="91">
        <v>1</v>
      </c>
      <c r="P54" s="92">
        <v>0</v>
      </c>
      <c r="Q54" s="93">
        <f>O54+P54</f>
        <v>1</v>
      </c>
      <c r="R54" s="81" t="str">
        <f>IFERROR(Q54/N54,"-")</f>
        <v>-</v>
      </c>
      <c r="S54" s="80">
        <v>0</v>
      </c>
      <c r="T54" s="80">
        <v>1</v>
      </c>
      <c r="U54" s="81">
        <f>IFERROR(T54/(Q54),"-")</f>
        <v>1</v>
      </c>
      <c r="V54" s="82"/>
      <c r="W54" s="83">
        <v>1</v>
      </c>
      <c r="X54" s="81">
        <f>IF(Q54=0,"-",W54/Q54)</f>
        <v>1</v>
      </c>
      <c r="Y54" s="186">
        <v>0</v>
      </c>
      <c r="Z54" s="187">
        <f>IFERROR(Y54/Q54,"-")</f>
        <v>0</v>
      </c>
      <c r="AA54" s="187">
        <f>IFERROR(Y54/W54,"-")</f>
        <v>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/>
      <c r="AO54" s="101">
        <f>IF(Q54=0,"",IF(AN54=0,"",(AN54/Q54)))</f>
        <v>0</v>
      </c>
      <c r="AP54" s="100"/>
      <c r="AQ54" s="102" t="str">
        <f>IFERROR(AP54/AN54,"-")</f>
        <v>-</v>
      </c>
      <c r="AR54" s="103"/>
      <c r="AS54" s="104" t="str">
        <f>IFERROR(AR54/AN54,"-")</f>
        <v>-</v>
      </c>
      <c r="AT54" s="105"/>
      <c r="AU54" s="105"/>
      <c r="AV54" s="105"/>
      <c r="AW54" s="106"/>
      <c r="AX54" s="107">
        <f>IF(Q54=0,"",IF(AW54=0,"",(AW54/Q54)))</f>
        <v>0</v>
      </c>
      <c r="AY54" s="106"/>
      <c r="AZ54" s="108" t="str">
        <f>IFERROR(AY54/AW54,"-")</f>
        <v>-</v>
      </c>
      <c r="BA54" s="109"/>
      <c r="BB54" s="110" t="str">
        <f>IFERROR(BA54/AW54,"-")</f>
        <v>-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1</v>
      </c>
      <c r="BP54" s="120">
        <f>IF(Q54=0,"",IF(BO54=0,"",(BO54/Q54)))</f>
        <v>1</v>
      </c>
      <c r="BQ54" s="121">
        <v>1</v>
      </c>
      <c r="BR54" s="122">
        <f>IFERROR(BQ54/BO54,"-")</f>
        <v>1</v>
      </c>
      <c r="BS54" s="123">
        <v>9000</v>
      </c>
      <c r="BT54" s="124">
        <f>IFERROR(BS54/BO54,"-")</f>
        <v>9000</v>
      </c>
      <c r="BU54" s="125"/>
      <c r="BV54" s="125"/>
      <c r="BW54" s="125">
        <v>1</v>
      </c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0</v>
      </c>
      <c r="CR54" s="141">
        <v>9000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182</v>
      </c>
      <c r="C55" s="189" t="s">
        <v>58</v>
      </c>
      <c r="D55" s="189"/>
      <c r="E55" s="189" t="s">
        <v>130</v>
      </c>
      <c r="F55" s="189" t="s">
        <v>179</v>
      </c>
      <c r="G55" s="189" t="s">
        <v>66</v>
      </c>
      <c r="H55" s="89"/>
      <c r="I55" s="89"/>
      <c r="J55" s="89"/>
      <c r="K55" s="181"/>
      <c r="L55" s="80">
        <v>3</v>
      </c>
      <c r="M55" s="80">
        <v>1</v>
      </c>
      <c r="N55" s="80">
        <v>0</v>
      </c>
      <c r="O55" s="91">
        <v>0</v>
      </c>
      <c r="P55" s="92">
        <v>0</v>
      </c>
      <c r="Q55" s="93">
        <f>O55+P55</f>
        <v>0</v>
      </c>
      <c r="R55" s="81" t="str">
        <f>IFERROR(Q55/N55,"-")</f>
        <v>-</v>
      </c>
      <c r="S55" s="80">
        <v>0</v>
      </c>
      <c r="T55" s="80">
        <v>0</v>
      </c>
      <c r="U55" s="81" t="str">
        <f>IFERROR(T55/(Q55),"-")</f>
        <v>-</v>
      </c>
      <c r="V55" s="82"/>
      <c r="W55" s="83">
        <v>0</v>
      </c>
      <c r="X55" s="81" t="str">
        <f>IF(Q55=0,"-",W55/Q55)</f>
        <v>-</v>
      </c>
      <c r="Y55" s="186">
        <v>0</v>
      </c>
      <c r="Z55" s="187" t="str">
        <f>IFERROR(Y55/Q55,"-")</f>
        <v>-</v>
      </c>
      <c r="AA55" s="187" t="str">
        <f>IFERROR(Y55/W55,"-")</f>
        <v>-</v>
      </c>
      <c r="AB55" s="181"/>
      <c r="AC55" s="85"/>
      <c r="AD55" s="78"/>
      <c r="AE55" s="94"/>
      <c r="AF55" s="95" t="str">
        <f>IF(Q55=0,"",IF(AE55=0,"",(AE55/Q55)))</f>
        <v/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 t="str">
        <f>IF(Q55=0,"",IF(AN55=0,"",(AN55/Q55)))</f>
        <v/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 t="str">
        <f>IF(Q55=0,"",IF(AW55=0,"",(AW55/Q55)))</f>
        <v/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 t="str">
        <f>IF(Q55=0,"",IF(BF55=0,"",(BF55/Q55)))</f>
        <v/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/>
      <c r="BP55" s="120" t="str">
        <f>IF(Q55=0,"",IF(BO55=0,"",(BO55/Q55)))</f>
        <v/>
      </c>
      <c r="BQ55" s="121"/>
      <c r="BR55" s="122" t="str">
        <f>IFERROR(BQ55/BO55,"-")</f>
        <v>-</v>
      </c>
      <c r="BS55" s="123"/>
      <c r="BT55" s="124" t="str">
        <f>IFERROR(BS55/BO55,"-")</f>
        <v>-</v>
      </c>
      <c r="BU55" s="125"/>
      <c r="BV55" s="125"/>
      <c r="BW55" s="125"/>
      <c r="BX55" s="126"/>
      <c r="BY55" s="127" t="str">
        <f>IF(Q55=0,"",IF(BX55=0,"",(BX55/Q55)))</f>
        <v/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 t="str">
        <f>IF(Q55=0,"",IF(CG55=0,"",(CG55/Q55)))</f>
        <v/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183</v>
      </c>
      <c r="C56" s="189" t="s">
        <v>58</v>
      </c>
      <c r="D56" s="189"/>
      <c r="E56" s="189" t="s">
        <v>184</v>
      </c>
      <c r="F56" s="189" t="s">
        <v>185</v>
      </c>
      <c r="G56" s="189" t="s">
        <v>61</v>
      </c>
      <c r="H56" s="89" t="s">
        <v>148</v>
      </c>
      <c r="I56" s="89" t="s">
        <v>169</v>
      </c>
      <c r="J56" s="89" t="s">
        <v>170</v>
      </c>
      <c r="K56" s="181"/>
      <c r="L56" s="80">
        <v>0</v>
      </c>
      <c r="M56" s="80">
        <v>0</v>
      </c>
      <c r="N56" s="80">
        <v>0</v>
      </c>
      <c r="O56" s="91">
        <v>1</v>
      </c>
      <c r="P56" s="92">
        <v>0</v>
      </c>
      <c r="Q56" s="93">
        <f>O56+P56</f>
        <v>1</v>
      </c>
      <c r="R56" s="81" t="str">
        <f>IFERROR(Q56/N56,"-")</f>
        <v>-</v>
      </c>
      <c r="S56" s="80">
        <v>0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>
        <v>1</v>
      </c>
      <c r="BG56" s="113">
        <f>IF(Q56=0,"",IF(BF56=0,"",(BF56/Q56)))</f>
        <v>1</v>
      </c>
      <c r="BH56" s="112"/>
      <c r="BI56" s="114">
        <f>IFERROR(BH56/BF56,"-")</f>
        <v>0</v>
      </c>
      <c r="BJ56" s="115"/>
      <c r="BK56" s="116">
        <f>IFERROR(BJ56/BF56,"-")</f>
        <v>0</v>
      </c>
      <c r="BL56" s="117"/>
      <c r="BM56" s="117"/>
      <c r="BN56" s="117"/>
      <c r="BO56" s="119"/>
      <c r="BP56" s="120">
        <f>IF(Q56=0,"",IF(BO56=0,"",(BO56/Q56)))</f>
        <v>0</v>
      </c>
      <c r="BQ56" s="121"/>
      <c r="BR56" s="122" t="str">
        <f>IFERROR(BQ56/BO56,"-")</f>
        <v>-</v>
      </c>
      <c r="BS56" s="123"/>
      <c r="BT56" s="124" t="str">
        <f>IFERROR(BS56/BO56,"-")</f>
        <v>-</v>
      </c>
      <c r="BU56" s="125"/>
      <c r="BV56" s="125"/>
      <c r="BW56" s="125"/>
      <c r="BX56" s="126"/>
      <c r="BY56" s="127">
        <f>IF(Q56=0,"",IF(BX56=0,"",(BX56/Q56)))</f>
        <v>0</v>
      </c>
      <c r="BZ56" s="128"/>
      <c r="CA56" s="129" t="str">
        <f>IFERROR(BZ56/BX56,"-")</f>
        <v>-</v>
      </c>
      <c r="CB56" s="130"/>
      <c r="CC56" s="131" t="str">
        <f>IFERROR(CB56/BX56,"-")</f>
        <v>-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/>
      <c r="B57" s="189" t="s">
        <v>186</v>
      </c>
      <c r="C57" s="189" t="s">
        <v>58</v>
      </c>
      <c r="D57" s="189"/>
      <c r="E57" s="189" t="s">
        <v>187</v>
      </c>
      <c r="F57" s="189" t="s">
        <v>188</v>
      </c>
      <c r="G57" s="189" t="s">
        <v>61</v>
      </c>
      <c r="H57" s="89"/>
      <c r="I57" s="89" t="s">
        <v>169</v>
      </c>
      <c r="J57" s="89" t="s">
        <v>172</v>
      </c>
      <c r="K57" s="181"/>
      <c r="L57" s="80">
        <v>0</v>
      </c>
      <c r="M57" s="80">
        <v>0</v>
      </c>
      <c r="N57" s="80">
        <v>0</v>
      </c>
      <c r="O57" s="91">
        <v>2</v>
      </c>
      <c r="P57" s="92">
        <v>0</v>
      </c>
      <c r="Q57" s="93">
        <f>O57+P57</f>
        <v>2</v>
      </c>
      <c r="R57" s="81" t="str">
        <f>IFERROR(Q57/N57,"-")</f>
        <v>-</v>
      </c>
      <c r="S57" s="80">
        <v>0</v>
      </c>
      <c r="T57" s="80">
        <v>1</v>
      </c>
      <c r="U57" s="81">
        <f>IFERROR(T57/(Q57),"-")</f>
        <v>0.5</v>
      </c>
      <c r="V57" s="82"/>
      <c r="W57" s="83">
        <v>0</v>
      </c>
      <c r="X57" s="81">
        <f>IF(Q57=0,"-",W57/Q57)</f>
        <v>0</v>
      </c>
      <c r="Y57" s="186">
        <v>0</v>
      </c>
      <c r="Z57" s="187">
        <f>IFERROR(Y57/Q57,"-")</f>
        <v>0</v>
      </c>
      <c r="AA57" s="187" t="str">
        <f>IFERROR(Y57/W57,"-")</f>
        <v>-</v>
      </c>
      <c r="AB57" s="181"/>
      <c r="AC57" s="85"/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/>
      <c r="AO57" s="101">
        <f>IF(Q57=0,"",IF(AN57=0,"",(AN57/Q57)))</f>
        <v>0</v>
      </c>
      <c r="AP57" s="100"/>
      <c r="AQ57" s="102" t="str">
        <f>IFERROR(AP57/AN57,"-")</f>
        <v>-</v>
      </c>
      <c r="AR57" s="103"/>
      <c r="AS57" s="104" t="str">
        <f>IFERROR(AR57/AN57,"-")</f>
        <v>-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0.5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/>
      <c r="BP57" s="120">
        <f>IF(Q57=0,"",IF(BO57=0,"",(BO57/Q57)))</f>
        <v>0</v>
      </c>
      <c r="BQ57" s="121"/>
      <c r="BR57" s="122" t="str">
        <f>IFERROR(BQ57/BO57,"-")</f>
        <v>-</v>
      </c>
      <c r="BS57" s="123"/>
      <c r="BT57" s="124" t="str">
        <f>IFERROR(BS57/BO57,"-")</f>
        <v>-</v>
      </c>
      <c r="BU57" s="125"/>
      <c r="BV57" s="125"/>
      <c r="BW57" s="125"/>
      <c r="BX57" s="126">
        <v>1</v>
      </c>
      <c r="BY57" s="127">
        <f>IF(Q57=0,"",IF(BX57=0,"",(BX57/Q57)))</f>
        <v>0.5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/>
      <c r="CH57" s="134">
        <f>IF(Q57=0,"",IF(CG57=0,"",(CG57/Q57)))</f>
        <v>0</v>
      </c>
      <c r="CI57" s="135"/>
      <c r="CJ57" s="136" t="str">
        <f>IFERROR(CI57/CG57,"-")</f>
        <v>-</v>
      </c>
      <c r="CK57" s="137"/>
      <c r="CL57" s="138" t="str">
        <f>IFERROR(CK57/CG57,"-")</f>
        <v>-</v>
      </c>
      <c r="CM57" s="139"/>
      <c r="CN57" s="139"/>
      <c r="CO57" s="139"/>
      <c r="CP57" s="140">
        <v>0</v>
      </c>
      <c r="CQ57" s="141">
        <v>0</v>
      </c>
      <c r="CR57" s="141"/>
      <c r="CS57" s="141"/>
      <c r="CT57" s="142" t="str">
        <f>IF(AND(CR57=0,CS57=0),"",IF(AND(CR57&lt;=100000,CS57&lt;=100000),"",IF(CR57/CQ57&gt;0.7,"男高",IF(CS57/CQ57&gt;0.7,"女高",""))))</f>
        <v/>
      </c>
    </row>
    <row r="58" spans="1:99">
      <c r="A58" s="79"/>
      <c r="B58" s="189" t="s">
        <v>189</v>
      </c>
      <c r="C58" s="189" t="s">
        <v>58</v>
      </c>
      <c r="D58" s="189"/>
      <c r="E58" s="189" t="s">
        <v>190</v>
      </c>
      <c r="F58" s="189" t="s">
        <v>191</v>
      </c>
      <c r="G58" s="189" t="s">
        <v>61</v>
      </c>
      <c r="H58" s="89"/>
      <c r="I58" s="89" t="s">
        <v>169</v>
      </c>
      <c r="J58" s="89" t="s">
        <v>176</v>
      </c>
      <c r="K58" s="181"/>
      <c r="L58" s="80">
        <v>0</v>
      </c>
      <c r="M58" s="80">
        <v>0</v>
      </c>
      <c r="N58" s="80">
        <v>0</v>
      </c>
      <c r="O58" s="91">
        <v>1</v>
      </c>
      <c r="P58" s="92">
        <v>0</v>
      </c>
      <c r="Q58" s="93">
        <f>O58+P58</f>
        <v>1</v>
      </c>
      <c r="R58" s="81" t="str">
        <f>IFERROR(Q58/N58,"-")</f>
        <v>-</v>
      </c>
      <c r="S58" s="80">
        <v>0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>
        <v>1</v>
      </c>
      <c r="BG58" s="113">
        <f>IF(Q58=0,"",IF(BF58=0,"",(BF58/Q58)))</f>
        <v>1</v>
      </c>
      <c r="BH58" s="112"/>
      <c r="BI58" s="114">
        <f>IFERROR(BH58/BF58,"-")</f>
        <v>0</v>
      </c>
      <c r="BJ58" s="115"/>
      <c r="BK58" s="116">
        <f>IFERROR(BJ58/BF58,"-")</f>
        <v>0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/>
      <c r="BY58" s="127">
        <f>IF(Q58=0,"",IF(BX58=0,"",(BX58/Q58)))</f>
        <v>0</v>
      </c>
      <c r="BZ58" s="128"/>
      <c r="CA58" s="129" t="str">
        <f>IFERROR(BZ58/BX58,"-")</f>
        <v>-</v>
      </c>
      <c r="CB58" s="130"/>
      <c r="CC58" s="131" t="str">
        <f>IFERROR(CB58/BX58,"-")</f>
        <v>-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/>
      <c r="B59" s="189" t="s">
        <v>192</v>
      </c>
      <c r="C59" s="189" t="s">
        <v>58</v>
      </c>
      <c r="D59" s="189"/>
      <c r="E59" s="189" t="s">
        <v>193</v>
      </c>
      <c r="F59" s="189" t="s">
        <v>194</v>
      </c>
      <c r="G59" s="189" t="s">
        <v>61</v>
      </c>
      <c r="H59" s="89"/>
      <c r="I59" s="89" t="s">
        <v>169</v>
      </c>
      <c r="J59" s="190" t="s">
        <v>195</v>
      </c>
      <c r="K59" s="181"/>
      <c r="L59" s="80">
        <v>0</v>
      </c>
      <c r="M59" s="80">
        <v>0</v>
      </c>
      <c r="N59" s="80">
        <v>0</v>
      </c>
      <c r="O59" s="91">
        <v>1</v>
      </c>
      <c r="P59" s="92">
        <v>0</v>
      </c>
      <c r="Q59" s="93">
        <f>O59+P59</f>
        <v>1</v>
      </c>
      <c r="R59" s="81" t="str">
        <f>IFERROR(Q59/N59,"-")</f>
        <v>-</v>
      </c>
      <c r="S59" s="80">
        <v>0</v>
      </c>
      <c r="T59" s="80">
        <v>1</v>
      </c>
      <c r="U59" s="81">
        <f>IFERROR(T59/(Q59),"-")</f>
        <v>1</v>
      </c>
      <c r="V59" s="82"/>
      <c r="W59" s="83">
        <v>0</v>
      </c>
      <c r="X59" s="81">
        <f>IF(Q59=0,"-",W59/Q59)</f>
        <v>0</v>
      </c>
      <c r="Y59" s="186">
        <v>0</v>
      </c>
      <c r="Z59" s="187">
        <f>IFERROR(Y59/Q59,"-")</f>
        <v>0</v>
      </c>
      <c r="AA59" s="187" t="str">
        <f>IFERROR(Y59/W59,"-")</f>
        <v>-</v>
      </c>
      <c r="AB59" s="181"/>
      <c r="AC59" s="85"/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>
        <v>1</v>
      </c>
      <c r="BG59" s="113">
        <f>IF(Q59=0,"",IF(BF59=0,"",(BF59/Q59)))</f>
        <v>1</v>
      </c>
      <c r="BH59" s="112"/>
      <c r="BI59" s="114">
        <f>IFERROR(BH59/BF59,"-")</f>
        <v>0</v>
      </c>
      <c r="BJ59" s="115"/>
      <c r="BK59" s="116">
        <f>IFERROR(BJ59/BF59,"-")</f>
        <v>0</v>
      </c>
      <c r="BL59" s="117"/>
      <c r="BM59" s="117"/>
      <c r="BN59" s="117"/>
      <c r="BO59" s="119"/>
      <c r="BP59" s="120">
        <f>IF(Q59=0,"",IF(BO59=0,"",(BO59/Q59)))</f>
        <v>0</v>
      </c>
      <c r="BQ59" s="121"/>
      <c r="BR59" s="122" t="str">
        <f>IFERROR(BQ59/BO59,"-")</f>
        <v>-</v>
      </c>
      <c r="BS59" s="123"/>
      <c r="BT59" s="124" t="str">
        <f>IFERROR(BS59/BO59,"-")</f>
        <v>-</v>
      </c>
      <c r="BU59" s="125"/>
      <c r="BV59" s="125"/>
      <c r="BW59" s="125"/>
      <c r="BX59" s="126"/>
      <c r="BY59" s="127">
        <f>IF(Q59=0,"",IF(BX59=0,"",(BX59/Q59)))</f>
        <v>0</v>
      </c>
      <c r="BZ59" s="128"/>
      <c r="CA59" s="129" t="str">
        <f>IFERROR(BZ59/BX59,"-")</f>
        <v>-</v>
      </c>
      <c r="CB59" s="130"/>
      <c r="CC59" s="131" t="str">
        <f>IFERROR(CB59/BX59,"-")</f>
        <v>-</v>
      </c>
      <c r="CD59" s="132"/>
      <c r="CE59" s="132"/>
      <c r="CF59" s="132"/>
      <c r="CG59" s="133"/>
      <c r="CH59" s="134">
        <f>IF(Q59=0,"",IF(CG59=0,"",(CG59/Q59)))</f>
        <v>0</v>
      </c>
      <c r="CI59" s="135"/>
      <c r="CJ59" s="136" t="str">
        <f>IFERROR(CI59/CG59,"-")</f>
        <v>-</v>
      </c>
      <c r="CK59" s="137"/>
      <c r="CL59" s="138" t="str">
        <f>IFERROR(CK59/CG59,"-")</f>
        <v>-</v>
      </c>
      <c r="CM59" s="139"/>
      <c r="CN59" s="139"/>
      <c r="CO59" s="139"/>
      <c r="CP59" s="140">
        <v>0</v>
      </c>
      <c r="CQ59" s="141">
        <v>0</v>
      </c>
      <c r="CR59" s="141"/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196</v>
      </c>
      <c r="C60" s="189" t="s">
        <v>58</v>
      </c>
      <c r="D60" s="189"/>
      <c r="E60" s="189" t="s">
        <v>106</v>
      </c>
      <c r="F60" s="189" t="s">
        <v>106</v>
      </c>
      <c r="G60" s="189" t="s">
        <v>66</v>
      </c>
      <c r="H60" s="89"/>
      <c r="I60" s="89"/>
      <c r="J60" s="89"/>
      <c r="K60" s="181"/>
      <c r="L60" s="80">
        <v>42</v>
      </c>
      <c r="M60" s="80">
        <v>22</v>
      </c>
      <c r="N60" s="80">
        <v>7</v>
      </c>
      <c r="O60" s="91">
        <v>7</v>
      </c>
      <c r="P60" s="92">
        <v>0</v>
      </c>
      <c r="Q60" s="93">
        <f>O60+P60</f>
        <v>7</v>
      </c>
      <c r="R60" s="81">
        <f>IFERROR(Q60/N60,"-")</f>
        <v>1</v>
      </c>
      <c r="S60" s="80">
        <v>1</v>
      </c>
      <c r="T60" s="80">
        <v>1</v>
      </c>
      <c r="U60" s="81">
        <f>IFERROR(T60/(Q60),"-")</f>
        <v>0.14285714285714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>
        <v>1</v>
      </c>
      <c r="AX60" s="107">
        <f>IF(Q60=0,"",IF(AW60=0,"",(AW60/Q60)))</f>
        <v>0.14285714285714</v>
      </c>
      <c r="AY60" s="106"/>
      <c r="AZ60" s="108">
        <f>IFERROR(AY60/AW60,"-")</f>
        <v>0</v>
      </c>
      <c r="BA60" s="109"/>
      <c r="BB60" s="110">
        <f>IFERROR(BA60/AW60,"-")</f>
        <v>0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5</v>
      </c>
      <c r="BP60" s="120">
        <f>IF(Q60=0,"",IF(BO60=0,"",(BO60/Q60)))</f>
        <v>0.71428571428571</v>
      </c>
      <c r="BQ60" s="121">
        <v>1</v>
      </c>
      <c r="BR60" s="122">
        <f>IFERROR(BQ60/BO60,"-")</f>
        <v>0.2</v>
      </c>
      <c r="BS60" s="123">
        <v>41450</v>
      </c>
      <c r="BT60" s="124">
        <f>IFERROR(BS60/BO60,"-")</f>
        <v>8290</v>
      </c>
      <c r="BU60" s="125"/>
      <c r="BV60" s="125"/>
      <c r="BW60" s="125">
        <v>1</v>
      </c>
      <c r="BX60" s="126">
        <v>1</v>
      </c>
      <c r="BY60" s="127">
        <f>IF(Q60=0,"",IF(BX60=0,"",(BX60/Q60)))</f>
        <v>0.14285714285714</v>
      </c>
      <c r="BZ60" s="128"/>
      <c r="CA60" s="129">
        <f>IFERROR(BZ60/BX60,"-")</f>
        <v>0</v>
      </c>
      <c r="CB60" s="130"/>
      <c r="CC60" s="131">
        <f>IFERROR(CB60/BX60,"-")</f>
        <v>0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>
        <v>41450</v>
      </c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79"/>
      <c r="B61" s="189" t="s">
        <v>197</v>
      </c>
      <c r="C61" s="189" t="s">
        <v>58</v>
      </c>
      <c r="D61" s="189"/>
      <c r="E61" s="189" t="s">
        <v>184</v>
      </c>
      <c r="F61" s="189" t="s">
        <v>185</v>
      </c>
      <c r="G61" s="189" t="s">
        <v>61</v>
      </c>
      <c r="H61" s="89" t="s">
        <v>156</v>
      </c>
      <c r="I61" s="89" t="s">
        <v>169</v>
      </c>
      <c r="J61" s="89" t="s">
        <v>170</v>
      </c>
      <c r="K61" s="181"/>
      <c r="L61" s="80">
        <v>0</v>
      </c>
      <c r="M61" s="80">
        <v>0</v>
      </c>
      <c r="N61" s="80">
        <v>0</v>
      </c>
      <c r="O61" s="91">
        <v>4</v>
      </c>
      <c r="P61" s="92">
        <v>0</v>
      </c>
      <c r="Q61" s="93">
        <f>O61+P61</f>
        <v>4</v>
      </c>
      <c r="R61" s="81" t="str">
        <f>IFERROR(Q61/N61,"-")</f>
        <v>-</v>
      </c>
      <c r="S61" s="80">
        <v>0</v>
      </c>
      <c r="T61" s="80">
        <v>1</v>
      </c>
      <c r="U61" s="81">
        <f>IFERROR(T61/(Q61),"-")</f>
        <v>0.25</v>
      </c>
      <c r="V61" s="82"/>
      <c r="W61" s="83">
        <v>1</v>
      </c>
      <c r="X61" s="81">
        <f>IF(Q61=0,"-",W61/Q61)</f>
        <v>0.25</v>
      </c>
      <c r="Y61" s="186">
        <v>8000</v>
      </c>
      <c r="Z61" s="187">
        <f>IFERROR(Y61/Q61,"-")</f>
        <v>2000</v>
      </c>
      <c r="AA61" s="187">
        <f>IFERROR(Y61/W61,"-")</f>
        <v>8000</v>
      </c>
      <c r="AB61" s="181"/>
      <c r="AC61" s="85"/>
      <c r="AD61" s="78"/>
      <c r="AE61" s="94"/>
      <c r="AF61" s="95">
        <f>IF(Q61=0,"",IF(AE61=0,"",(AE61/Q61)))</f>
        <v>0</v>
      </c>
      <c r="AG61" s="94"/>
      <c r="AH61" s="96" t="str">
        <f>IFERROR(AG61/AE61,"-")</f>
        <v>-</v>
      </c>
      <c r="AI61" s="97"/>
      <c r="AJ61" s="98" t="str">
        <f>IFERROR(AI61/AE61,"-")</f>
        <v>-</v>
      </c>
      <c r="AK61" s="99"/>
      <c r="AL61" s="99"/>
      <c r="AM61" s="99"/>
      <c r="AN61" s="100"/>
      <c r="AO61" s="101">
        <f>IF(Q61=0,"",IF(AN61=0,"",(AN61/Q61)))</f>
        <v>0</v>
      </c>
      <c r="AP61" s="100"/>
      <c r="AQ61" s="102" t="str">
        <f>IFERROR(AP61/AN61,"-")</f>
        <v>-</v>
      </c>
      <c r="AR61" s="103"/>
      <c r="AS61" s="104" t="str">
        <f>IFERROR(AR61/AN61,"-")</f>
        <v>-</v>
      </c>
      <c r="AT61" s="105"/>
      <c r="AU61" s="105"/>
      <c r="AV61" s="105"/>
      <c r="AW61" s="106">
        <v>3</v>
      </c>
      <c r="AX61" s="107">
        <f>IF(Q61=0,"",IF(AW61=0,"",(AW61/Q61)))</f>
        <v>0.75</v>
      </c>
      <c r="AY61" s="106">
        <v>1</v>
      </c>
      <c r="AZ61" s="108">
        <f>IFERROR(AY61/AW61,"-")</f>
        <v>0.33333333333333</v>
      </c>
      <c r="BA61" s="109">
        <v>8000</v>
      </c>
      <c r="BB61" s="110">
        <f>IFERROR(BA61/AW61,"-")</f>
        <v>2666.6666666667</v>
      </c>
      <c r="BC61" s="111"/>
      <c r="BD61" s="111">
        <v>1</v>
      </c>
      <c r="BE61" s="111"/>
      <c r="BF61" s="112"/>
      <c r="BG61" s="113">
        <f>IF(Q61=0,"",IF(BF61=0,"",(BF61/Q61)))</f>
        <v>0</v>
      </c>
      <c r="BH61" s="112"/>
      <c r="BI61" s="114" t="str">
        <f>IFERROR(BH61/BF61,"-")</f>
        <v>-</v>
      </c>
      <c r="BJ61" s="115"/>
      <c r="BK61" s="116" t="str">
        <f>IFERROR(BJ61/BF61,"-")</f>
        <v>-</v>
      </c>
      <c r="BL61" s="117"/>
      <c r="BM61" s="117"/>
      <c r="BN61" s="117"/>
      <c r="BO61" s="119"/>
      <c r="BP61" s="120">
        <f>IF(Q61=0,"",IF(BO61=0,"",(BO61/Q61)))</f>
        <v>0</v>
      </c>
      <c r="BQ61" s="121"/>
      <c r="BR61" s="122" t="str">
        <f>IFERROR(BQ61/BO61,"-")</f>
        <v>-</v>
      </c>
      <c r="BS61" s="123"/>
      <c r="BT61" s="124" t="str">
        <f>IFERROR(BS61/BO61,"-")</f>
        <v>-</v>
      </c>
      <c r="BU61" s="125"/>
      <c r="BV61" s="125"/>
      <c r="BW61" s="125"/>
      <c r="BX61" s="126">
        <v>1</v>
      </c>
      <c r="BY61" s="127">
        <f>IF(Q61=0,"",IF(BX61=0,"",(BX61/Q61)))</f>
        <v>0.25</v>
      </c>
      <c r="BZ61" s="128"/>
      <c r="CA61" s="129">
        <f>IFERROR(BZ61/BX61,"-")</f>
        <v>0</v>
      </c>
      <c r="CB61" s="130"/>
      <c r="CC61" s="131">
        <f>IFERROR(CB61/BX61,"-")</f>
        <v>0</v>
      </c>
      <c r="CD61" s="132"/>
      <c r="CE61" s="132"/>
      <c r="CF61" s="132"/>
      <c r="CG61" s="133"/>
      <c r="CH61" s="134">
        <f>IF(Q61=0,"",IF(CG61=0,"",(CG61/Q61)))</f>
        <v>0</v>
      </c>
      <c r="CI61" s="135"/>
      <c r="CJ61" s="136" t="str">
        <f>IFERROR(CI61/CG61,"-")</f>
        <v>-</v>
      </c>
      <c r="CK61" s="137"/>
      <c r="CL61" s="138" t="str">
        <f>IFERROR(CK61/CG61,"-")</f>
        <v>-</v>
      </c>
      <c r="CM61" s="139"/>
      <c r="CN61" s="139"/>
      <c r="CO61" s="139"/>
      <c r="CP61" s="140">
        <v>1</v>
      </c>
      <c r="CQ61" s="141">
        <v>8000</v>
      </c>
      <c r="CR61" s="141">
        <v>8000</v>
      </c>
      <c r="CS61" s="141"/>
      <c r="CT61" s="142" t="str">
        <f>IF(AND(CR61=0,CS61=0),"",IF(AND(CR61&lt;=100000,CS61&lt;=100000),"",IF(CR61/CQ61&gt;0.7,"男高",IF(CS61/CQ61&gt;0.7,"女高",""))))</f>
        <v/>
      </c>
    </row>
    <row r="62" spans="1:99">
      <c r="A62" s="79"/>
      <c r="B62" s="189" t="s">
        <v>198</v>
      </c>
      <c r="C62" s="189" t="s">
        <v>58</v>
      </c>
      <c r="D62" s="189"/>
      <c r="E62" s="189" t="s">
        <v>199</v>
      </c>
      <c r="F62" s="189" t="s">
        <v>200</v>
      </c>
      <c r="G62" s="189" t="s">
        <v>61</v>
      </c>
      <c r="H62" s="89"/>
      <c r="I62" s="89" t="s">
        <v>169</v>
      </c>
      <c r="J62" s="89" t="s">
        <v>172</v>
      </c>
      <c r="K62" s="181"/>
      <c r="L62" s="80">
        <v>0</v>
      </c>
      <c r="M62" s="80">
        <v>0</v>
      </c>
      <c r="N62" s="80">
        <v>0</v>
      </c>
      <c r="O62" s="91">
        <v>1</v>
      </c>
      <c r="P62" s="92">
        <v>0</v>
      </c>
      <c r="Q62" s="93">
        <f>O62+P62</f>
        <v>1</v>
      </c>
      <c r="R62" s="81" t="str">
        <f>IFERROR(Q62/N62,"-")</f>
        <v>-</v>
      </c>
      <c r="S62" s="80">
        <v>0</v>
      </c>
      <c r="T62" s="80">
        <v>0</v>
      </c>
      <c r="U62" s="81">
        <f>IFERROR(T62/(Q62),"-")</f>
        <v>0</v>
      </c>
      <c r="V62" s="82"/>
      <c r="W62" s="83">
        <v>1</v>
      </c>
      <c r="X62" s="81">
        <f>IF(Q62=0,"-",W62/Q62)</f>
        <v>1</v>
      </c>
      <c r="Y62" s="186">
        <v>3000</v>
      </c>
      <c r="Z62" s="187">
        <f>IFERROR(Y62/Q62,"-")</f>
        <v>3000</v>
      </c>
      <c r="AA62" s="187">
        <f>IFERROR(Y62/W62,"-")</f>
        <v>3000</v>
      </c>
      <c r="AB62" s="181"/>
      <c r="AC62" s="85"/>
      <c r="AD62" s="78"/>
      <c r="AE62" s="94"/>
      <c r="AF62" s="95">
        <f>IF(Q62=0,"",IF(AE62=0,"",(AE62/Q62)))</f>
        <v>0</v>
      </c>
      <c r="AG62" s="94"/>
      <c r="AH62" s="96" t="str">
        <f>IFERROR(AG62/AE62,"-")</f>
        <v>-</v>
      </c>
      <c r="AI62" s="97"/>
      <c r="AJ62" s="98" t="str">
        <f>IFERROR(AI62/AE62,"-")</f>
        <v>-</v>
      </c>
      <c r="AK62" s="99"/>
      <c r="AL62" s="99"/>
      <c r="AM62" s="99"/>
      <c r="AN62" s="100"/>
      <c r="AO62" s="101">
        <f>IF(Q62=0,"",IF(AN62=0,"",(AN62/Q62)))</f>
        <v>0</v>
      </c>
      <c r="AP62" s="100"/>
      <c r="AQ62" s="102" t="str">
        <f>IFERROR(AP62/AN62,"-")</f>
        <v>-</v>
      </c>
      <c r="AR62" s="103"/>
      <c r="AS62" s="104" t="str">
        <f>IFERROR(AR62/AN62,"-")</f>
        <v>-</v>
      </c>
      <c r="AT62" s="105"/>
      <c r="AU62" s="105"/>
      <c r="AV62" s="105"/>
      <c r="AW62" s="106"/>
      <c r="AX62" s="107">
        <f>IF(Q62=0,"",IF(AW62=0,"",(AW62/Q62)))</f>
        <v>0</v>
      </c>
      <c r="AY62" s="106"/>
      <c r="AZ62" s="108" t="str">
        <f>IFERROR(AY62/AW62,"-")</f>
        <v>-</v>
      </c>
      <c r="BA62" s="109"/>
      <c r="BB62" s="110" t="str">
        <f>IFERROR(BA62/AW62,"-")</f>
        <v>-</v>
      </c>
      <c r="BC62" s="111"/>
      <c r="BD62" s="111"/>
      <c r="BE62" s="111"/>
      <c r="BF62" s="112"/>
      <c r="BG62" s="113">
        <f>IF(Q62=0,"",IF(BF62=0,"",(BF62/Q62)))</f>
        <v>0</v>
      </c>
      <c r="BH62" s="112"/>
      <c r="BI62" s="114" t="str">
        <f>IFERROR(BH62/BF62,"-")</f>
        <v>-</v>
      </c>
      <c r="BJ62" s="115"/>
      <c r="BK62" s="116" t="str">
        <f>IFERROR(BJ62/BF62,"-")</f>
        <v>-</v>
      </c>
      <c r="BL62" s="117"/>
      <c r="BM62" s="117"/>
      <c r="BN62" s="117"/>
      <c r="BO62" s="119"/>
      <c r="BP62" s="120">
        <f>IF(Q62=0,"",IF(BO62=0,"",(BO62/Q62)))</f>
        <v>0</v>
      </c>
      <c r="BQ62" s="121"/>
      <c r="BR62" s="122" t="str">
        <f>IFERROR(BQ62/BO62,"-")</f>
        <v>-</v>
      </c>
      <c r="BS62" s="123"/>
      <c r="BT62" s="124" t="str">
        <f>IFERROR(BS62/BO62,"-")</f>
        <v>-</v>
      </c>
      <c r="BU62" s="125"/>
      <c r="BV62" s="125"/>
      <c r="BW62" s="125"/>
      <c r="BX62" s="126"/>
      <c r="BY62" s="127">
        <f>IF(Q62=0,"",IF(BX62=0,"",(BX62/Q62)))</f>
        <v>0</v>
      </c>
      <c r="BZ62" s="128"/>
      <c r="CA62" s="129" t="str">
        <f>IFERROR(BZ62/BX62,"-")</f>
        <v>-</v>
      </c>
      <c r="CB62" s="130"/>
      <c r="CC62" s="131" t="str">
        <f>IFERROR(CB62/BX62,"-")</f>
        <v>-</v>
      </c>
      <c r="CD62" s="132"/>
      <c r="CE62" s="132"/>
      <c r="CF62" s="132"/>
      <c r="CG62" s="133">
        <v>1</v>
      </c>
      <c r="CH62" s="134">
        <f>IF(Q62=0,"",IF(CG62=0,"",(CG62/Q62)))</f>
        <v>1</v>
      </c>
      <c r="CI62" s="135">
        <v>1</v>
      </c>
      <c r="CJ62" s="136">
        <f>IFERROR(CI62/CG62,"-")</f>
        <v>1</v>
      </c>
      <c r="CK62" s="137">
        <v>3000</v>
      </c>
      <c r="CL62" s="138">
        <f>IFERROR(CK62/CG62,"-")</f>
        <v>3000</v>
      </c>
      <c r="CM62" s="139">
        <v>1</v>
      </c>
      <c r="CN62" s="139"/>
      <c r="CO62" s="139"/>
      <c r="CP62" s="140">
        <v>1</v>
      </c>
      <c r="CQ62" s="141">
        <v>3000</v>
      </c>
      <c r="CR62" s="141">
        <v>3000</v>
      </c>
      <c r="CS62" s="141"/>
      <c r="CT62" s="142" t="str">
        <f>IF(AND(CR62=0,CS62=0),"",IF(AND(CR62&lt;=100000,CS62&lt;=100000),"",IF(CR62/CQ62&gt;0.7,"男高",IF(CS62/CQ62&gt;0.7,"女高",""))))</f>
        <v/>
      </c>
    </row>
    <row r="63" spans="1:99">
      <c r="A63" s="79"/>
      <c r="B63" s="189" t="s">
        <v>201</v>
      </c>
      <c r="C63" s="189" t="s">
        <v>58</v>
      </c>
      <c r="D63" s="189"/>
      <c r="E63" s="189" t="s">
        <v>160</v>
      </c>
      <c r="F63" s="189" t="s">
        <v>161</v>
      </c>
      <c r="G63" s="189" t="s">
        <v>61</v>
      </c>
      <c r="H63" s="89"/>
      <c r="I63" s="89" t="s">
        <v>169</v>
      </c>
      <c r="J63" s="89" t="s">
        <v>176</v>
      </c>
      <c r="K63" s="181"/>
      <c r="L63" s="80">
        <v>0</v>
      </c>
      <c r="M63" s="80">
        <v>0</v>
      </c>
      <c r="N63" s="80">
        <v>0</v>
      </c>
      <c r="O63" s="91">
        <v>2</v>
      </c>
      <c r="P63" s="92">
        <v>0</v>
      </c>
      <c r="Q63" s="93">
        <f>O63+P63</f>
        <v>2</v>
      </c>
      <c r="R63" s="81" t="str">
        <f>IFERROR(Q63/N63,"-")</f>
        <v>-</v>
      </c>
      <c r="S63" s="80">
        <v>0</v>
      </c>
      <c r="T63" s="80">
        <v>0</v>
      </c>
      <c r="U63" s="81">
        <f>IFERROR(T63/(Q63),"-")</f>
        <v>0</v>
      </c>
      <c r="V63" s="82"/>
      <c r="W63" s="83">
        <v>0</v>
      </c>
      <c r="X63" s="81">
        <f>IF(Q63=0,"-",W63/Q63)</f>
        <v>0</v>
      </c>
      <c r="Y63" s="186">
        <v>0</v>
      </c>
      <c r="Z63" s="187">
        <f>IFERROR(Y63/Q63,"-")</f>
        <v>0</v>
      </c>
      <c r="AA63" s="187" t="str">
        <f>IFERROR(Y63/W63,"-")</f>
        <v>-</v>
      </c>
      <c r="AB63" s="181"/>
      <c r="AC63" s="85"/>
      <c r="AD63" s="78"/>
      <c r="AE63" s="94"/>
      <c r="AF63" s="95">
        <f>IF(Q63=0,"",IF(AE63=0,"",(AE63/Q63)))</f>
        <v>0</v>
      </c>
      <c r="AG63" s="94"/>
      <c r="AH63" s="96" t="str">
        <f>IFERROR(AG63/AE63,"-")</f>
        <v>-</v>
      </c>
      <c r="AI63" s="97"/>
      <c r="AJ63" s="98" t="str">
        <f>IFERROR(AI63/AE63,"-")</f>
        <v>-</v>
      </c>
      <c r="AK63" s="99"/>
      <c r="AL63" s="99"/>
      <c r="AM63" s="99"/>
      <c r="AN63" s="100"/>
      <c r="AO63" s="101">
        <f>IF(Q63=0,"",IF(AN63=0,"",(AN63/Q63)))</f>
        <v>0</v>
      </c>
      <c r="AP63" s="100"/>
      <c r="AQ63" s="102" t="str">
        <f>IFERROR(AP63/AN63,"-")</f>
        <v>-</v>
      </c>
      <c r="AR63" s="103"/>
      <c r="AS63" s="104" t="str">
        <f>IFERROR(AR63/AN63,"-")</f>
        <v>-</v>
      </c>
      <c r="AT63" s="105"/>
      <c r="AU63" s="105"/>
      <c r="AV63" s="105"/>
      <c r="AW63" s="106"/>
      <c r="AX63" s="107">
        <f>IF(Q63=0,"",IF(AW63=0,"",(AW63/Q63)))</f>
        <v>0</v>
      </c>
      <c r="AY63" s="106"/>
      <c r="AZ63" s="108" t="str">
        <f>IFERROR(AY63/AW63,"-")</f>
        <v>-</v>
      </c>
      <c r="BA63" s="109"/>
      <c r="BB63" s="110" t="str">
        <f>IFERROR(BA63/AW63,"-")</f>
        <v>-</v>
      </c>
      <c r="BC63" s="111"/>
      <c r="BD63" s="111"/>
      <c r="BE63" s="111"/>
      <c r="BF63" s="112">
        <v>1</v>
      </c>
      <c r="BG63" s="113">
        <f>IF(Q63=0,"",IF(BF63=0,"",(BF63/Q63)))</f>
        <v>0.5</v>
      </c>
      <c r="BH63" s="112"/>
      <c r="BI63" s="114">
        <f>IFERROR(BH63/BF63,"-")</f>
        <v>0</v>
      </c>
      <c r="BJ63" s="115"/>
      <c r="BK63" s="116">
        <f>IFERROR(BJ63/BF63,"-")</f>
        <v>0</v>
      </c>
      <c r="BL63" s="117"/>
      <c r="BM63" s="117"/>
      <c r="BN63" s="117"/>
      <c r="BO63" s="119">
        <v>1</v>
      </c>
      <c r="BP63" s="120">
        <f>IF(Q63=0,"",IF(BO63=0,"",(BO63/Q63)))</f>
        <v>0.5</v>
      </c>
      <c r="BQ63" s="121"/>
      <c r="BR63" s="122">
        <f>IFERROR(BQ63/BO63,"-")</f>
        <v>0</v>
      </c>
      <c r="BS63" s="123"/>
      <c r="BT63" s="124">
        <f>IFERROR(BS63/BO63,"-")</f>
        <v>0</v>
      </c>
      <c r="BU63" s="125"/>
      <c r="BV63" s="125"/>
      <c r="BW63" s="125"/>
      <c r="BX63" s="126"/>
      <c r="BY63" s="127">
        <f>IF(Q63=0,"",IF(BX63=0,"",(BX63/Q63)))</f>
        <v>0</v>
      </c>
      <c r="BZ63" s="128"/>
      <c r="CA63" s="129" t="str">
        <f>IFERROR(BZ63/BX63,"-")</f>
        <v>-</v>
      </c>
      <c r="CB63" s="130"/>
      <c r="CC63" s="131" t="str">
        <f>IFERROR(CB63/BX63,"-")</f>
        <v>-</v>
      </c>
      <c r="CD63" s="132"/>
      <c r="CE63" s="132"/>
      <c r="CF63" s="132"/>
      <c r="CG63" s="133"/>
      <c r="CH63" s="134">
        <f>IF(Q63=0,"",IF(CG63=0,"",(CG63/Q63)))</f>
        <v>0</v>
      </c>
      <c r="CI63" s="135"/>
      <c r="CJ63" s="136" t="str">
        <f>IFERROR(CI63/CG63,"-")</f>
        <v>-</v>
      </c>
      <c r="CK63" s="137"/>
      <c r="CL63" s="138" t="str">
        <f>IFERROR(CK63/CG63,"-")</f>
        <v>-</v>
      </c>
      <c r="CM63" s="139"/>
      <c r="CN63" s="139"/>
      <c r="CO63" s="139"/>
      <c r="CP63" s="140">
        <v>0</v>
      </c>
      <c r="CQ63" s="141">
        <v>0</v>
      </c>
      <c r="CR63" s="141"/>
      <c r="CS63" s="141"/>
      <c r="CT63" s="142" t="str">
        <f>IF(AND(CR63=0,CS63=0),"",IF(AND(CR63&lt;=100000,CS63&lt;=100000),"",IF(CR63/CQ63&gt;0.7,"男高",IF(CS63/CQ63&gt;0.7,"女高",""))))</f>
        <v/>
      </c>
    </row>
    <row r="64" spans="1:99">
      <c r="A64" s="79"/>
      <c r="B64" s="189" t="s">
        <v>202</v>
      </c>
      <c r="C64" s="189" t="s">
        <v>58</v>
      </c>
      <c r="D64" s="189"/>
      <c r="E64" s="189" t="s">
        <v>193</v>
      </c>
      <c r="F64" s="189" t="s">
        <v>194</v>
      </c>
      <c r="G64" s="189" t="s">
        <v>61</v>
      </c>
      <c r="H64" s="89"/>
      <c r="I64" s="89" t="s">
        <v>169</v>
      </c>
      <c r="J64" s="190" t="s">
        <v>195</v>
      </c>
      <c r="K64" s="181"/>
      <c r="L64" s="80">
        <v>0</v>
      </c>
      <c r="M64" s="80">
        <v>0</v>
      </c>
      <c r="N64" s="80">
        <v>0</v>
      </c>
      <c r="O64" s="91">
        <v>3</v>
      </c>
      <c r="P64" s="92">
        <v>0</v>
      </c>
      <c r="Q64" s="93">
        <f>O64+P64</f>
        <v>3</v>
      </c>
      <c r="R64" s="81" t="str">
        <f>IFERROR(Q64/N64,"-")</f>
        <v>-</v>
      </c>
      <c r="S64" s="80">
        <v>0</v>
      </c>
      <c r="T64" s="80">
        <v>0</v>
      </c>
      <c r="U64" s="81">
        <f>IFERROR(T64/(Q64),"-")</f>
        <v>0</v>
      </c>
      <c r="V64" s="82"/>
      <c r="W64" s="83">
        <v>0</v>
      </c>
      <c r="X64" s="81">
        <f>IF(Q64=0,"-",W64/Q64)</f>
        <v>0</v>
      </c>
      <c r="Y64" s="186">
        <v>0</v>
      </c>
      <c r="Z64" s="187">
        <f>IFERROR(Y64/Q64,"-")</f>
        <v>0</v>
      </c>
      <c r="AA64" s="187" t="str">
        <f>IFERROR(Y64/W64,"-")</f>
        <v>-</v>
      </c>
      <c r="AB64" s="181"/>
      <c r="AC64" s="85"/>
      <c r="AD64" s="78"/>
      <c r="AE64" s="94"/>
      <c r="AF64" s="95">
        <f>IF(Q64=0,"",IF(AE64=0,"",(AE64/Q64)))</f>
        <v>0</v>
      </c>
      <c r="AG64" s="94"/>
      <c r="AH64" s="96" t="str">
        <f>IFERROR(AG64/AE64,"-")</f>
        <v>-</v>
      </c>
      <c r="AI64" s="97"/>
      <c r="AJ64" s="98" t="str">
        <f>IFERROR(AI64/AE64,"-")</f>
        <v>-</v>
      </c>
      <c r="AK64" s="99"/>
      <c r="AL64" s="99"/>
      <c r="AM64" s="99"/>
      <c r="AN64" s="100">
        <v>1</v>
      </c>
      <c r="AO64" s="101">
        <f>IF(Q64=0,"",IF(AN64=0,"",(AN64/Q64)))</f>
        <v>0.33333333333333</v>
      </c>
      <c r="AP64" s="100"/>
      <c r="AQ64" s="102">
        <f>IFERROR(AP64/AN64,"-")</f>
        <v>0</v>
      </c>
      <c r="AR64" s="103"/>
      <c r="AS64" s="104">
        <f>IFERROR(AR64/AN64,"-")</f>
        <v>0</v>
      </c>
      <c r="AT64" s="105"/>
      <c r="AU64" s="105"/>
      <c r="AV64" s="105"/>
      <c r="AW64" s="106"/>
      <c r="AX64" s="107">
        <f>IF(Q64=0,"",IF(AW64=0,"",(AW64/Q64)))</f>
        <v>0</v>
      </c>
      <c r="AY64" s="106"/>
      <c r="AZ64" s="108" t="str">
        <f>IFERROR(AY64/AW64,"-")</f>
        <v>-</v>
      </c>
      <c r="BA64" s="109"/>
      <c r="BB64" s="110" t="str">
        <f>IFERROR(BA64/AW64,"-")</f>
        <v>-</v>
      </c>
      <c r="BC64" s="111"/>
      <c r="BD64" s="111"/>
      <c r="BE64" s="111"/>
      <c r="BF64" s="112"/>
      <c r="BG64" s="113">
        <f>IF(Q64=0,"",IF(BF64=0,"",(BF64/Q64)))</f>
        <v>0</v>
      </c>
      <c r="BH64" s="112"/>
      <c r="BI64" s="114" t="str">
        <f>IFERROR(BH64/BF64,"-")</f>
        <v>-</v>
      </c>
      <c r="BJ64" s="115"/>
      <c r="BK64" s="116" t="str">
        <f>IFERROR(BJ64/BF64,"-")</f>
        <v>-</v>
      </c>
      <c r="BL64" s="117"/>
      <c r="BM64" s="117"/>
      <c r="BN64" s="117"/>
      <c r="BO64" s="119">
        <v>1</v>
      </c>
      <c r="BP64" s="120">
        <f>IF(Q64=0,"",IF(BO64=0,"",(BO64/Q64)))</f>
        <v>0.33333333333333</v>
      </c>
      <c r="BQ64" s="121"/>
      <c r="BR64" s="122">
        <f>IFERROR(BQ64/BO64,"-")</f>
        <v>0</v>
      </c>
      <c r="BS64" s="123"/>
      <c r="BT64" s="124">
        <f>IFERROR(BS64/BO64,"-")</f>
        <v>0</v>
      </c>
      <c r="BU64" s="125"/>
      <c r="BV64" s="125"/>
      <c r="BW64" s="125"/>
      <c r="BX64" s="126"/>
      <c r="BY64" s="127">
        <f>IF(Q64=0,"",IF(BX64=0,"",(BX64/Q64)))</f>
        <v>0</v>
      </c>
      <c r="BZ64" s="128"/>
      <c r="CA64" s="129" t="str">
        <f>IFERROR(BZ64/BX64,"-")</f>
        <v>-</v>
      </c>
      <c r="CB64" s="130"/>
      <c r="CC64" s="131" t="str">
        <f>IFERROR(CB64/BX64,"-")</f>
        <v>-</v>
      </c>
      <c r="CD64" s="132"/>
      <c r="CE64" s="132"/>
      <c r="CF64" s="132"/>
      <c r="CG64" s="133">
        <v>1</v>
      </c>
      <c r="CH64" s="134">
        <f>IF(Q64=0,"",IF(CG64=0,"",(CG64/Q64)))</f>
        <v>0.33333333333333</v>
      </c>
      <c r="CI64" s="135"/>
      <c r="CJ64" s="136">
        <f>IFERROR(CI64/CG64,"-")</f>
        <v>0</v>
      </c>
      <c r="CK64" s="137"/>
      <c r="CL64" s="138">
        <f>IFERROR(CK64/CG64,"-")</f>
        <v>0</v>
      </c>
      <c r="CM64" s="139"/>
      <c r="CN64" s="139"/>
      <c r="CO64" s="139"/>
      <c r="CP64" s="140">
        <v>0</v>
      </c>
      <c r="CQ64" s="141">
        <v>0</v>
      </c>
      <c r="CR64" s="141"/>
      <c r="CS64" s="141"/>
      <c r="CT64" s="142" t="str">
        <f>IF(AND(CR64=0,CS64=0),"",IF(AND(CR64&lt;=100000,CS64&lt;=100000),"",IF(CR64/CQ64&gt;0.7,"男高",IF(CS64/CQ64&gt;0.7,"女高",""))))</f>
        <v/>
      </c>
    </row>
    <row r="65" spans="1:99">
      <c r="A65" s="79"/>
      <c r="B65" s="189" t="s">
        <v>203</v>
      </c>
      <c r="C65" s="189" t="s">
        <v>58</v>
      </c>
      <c r="D65" s="189"/>
      <c r="E65" s="189" t="s">
        <v>106</v>
      </c>
      <c r="F65" s="189" t="s">
        <v>106</v>
      </c>
      <c r="G65" s="189" t="s">
        <v>66</v>
      </c>
      <c r="H65" s="89"/>
      <c r="I65" s="89"/>
      <c r="J65" s="89"/>
      <c r="K65" s="181"/>
      <c r="L65" s="80">
        <v>5</v>
      </c>
      <c r="M65" s="80">
        <v>5</v>
      </c>
      <c r="N65" s="80">
        <v>1</v>
      </c>
      <c r="O65" s="91">
        <v>0</v>
      </c>
      <c r="P65" s="92">
        <v>0</v>
      </c>
      <c r="Q65" s="93">
        <f>O65+P65</f>
        <v>0</v>
      </c>
      <c r="R65" s="81">
        <f>IFERROR(Q65/N65,"-")</f>
        <v>0</v>
      </c>
      <c r="S65" s="80">
        <v>0</v>
      </c>
      <c r="T65" s="80">
        <v>0</v>
      </c>
      <c r="U65" s="81" t="str">
        <f>IFERROR(T65/(Q65),"-")</f>
        <v>-</v>
      </c>
      <c r="V65" s="82"/>
      <c r="W65" s="83">
        <v>0</v>
      </c>
      <c r="X65" s="81" t="str">
        <f>IF(Q65=0,"-",W65/Q65)</f>
        <v>-</v>
      </c>
      <c r="Y65" s="186">
        <v>0</v>
      </c>
      <c r="Z65" s="187" t="str">
        <f>IFERROR(Y65/Q65,"-")</f>
        <v>-</v>
      </c>
      <c r="AA65" s="187" t="str">
        <f>IFERROR(Y65/W65,"-")</f>
        <v>-</v>
      </c>
      <c r="AB65" s="181"/>
      <c r="AC65" s="85"/>
      <c r="AD65" s="78"/>
      <c r="AE65" s="94"/>
      <c r="AF65" s="95" t="str">
        <f>IF(Q65=0,"",IF(AE65=0,"",(AE65/Q65)))</f>
        <v/>
      </c>
      <c r="AG65" s="94"/>
      <c r="AH65" s="96" t="str">
        <f>IFERROR(AG65/AE65,"-")</f>
        <v>-</v>
      </c>
      <c r="AI65" s="97"/>
      <c r="AJ65" s="98" t="str">
        <f>IFERROR(AI65/AE65,"-")</f>
        <v>-</v>
      </c>
      <c r="AK65" s="99"/>
      <c r="AL65" s="99"/>
      <c r="AM65" s="99"/>
      <c r="AN65" s="100"/>
      <c r="AO65" s="101" t="str">
        <f>IF(Q65=0,"",IF(AN65=0,"",(AN65/Q65)))</f>
        <v/>
      </c>
      <c r="AP65" s="100"/>
      <c r="AQ65" s="102" t="str">
        <f>IFERROR(AP65/AN65,"-")</f>
        <v>-</v>
      </c>
      <c r="AR65" s="103"/>
      <c r="AS65" s="104" t="str">
        <f>IFERROR(AR65/AN65,"-")</f>
        <v>-</v>
      </c>
      <c r="AT65" s="105"/>
      <c r="AU65" s="105"/>
      <c r="AV65" s="105"/>
      <c r="AW65" s="106"/>
      <c r="AX65" s="107" t="str">
        <f>IF(Q65=0,"",IF(AW65=0,"",(AW65/Q65)))</f>
        <v/>
      </c>
      <c r="AY65" s="106"/>
      <c r="AZ65" s="108" t="str">
        <f>IFERROR(AY65/AW65,"-")</f>
        <v>-</v>
      </c>
      <c r="BA65" s="109"/>
      <c r="BB65" s="110" t="str">
        <f>IFERROR(BA65/AW65,"-")</f>
        <v>-</v>
      </c>
      <c r="BC65" s="111"/>
      <c r="BD65" s="111"/>
      <c r="BE65" s="111"/>
      <c r="BF65" s="112"/>
      <c r="BG65" s="113" t="str">
        <f>IF(Q65=0,"",IF(BF65=0,"",(BF65/Q65)))</f>
        <v/>
      </c>
      <c r="BH65" s="112"/>
      <c r="BI65" s="114" t="str">
        <f>IFERROR(BH65/BF65,"-")</f>
        <v>-</v>
      </c>
      <c r="BJ65" s="115"/>
      <c r="BK65" s="116" t="str">
        <f>IFERROR(BJ65/BF65,"-")</f>
        <v>-</v>
      </c>
      <c r="BL65" s="117"/>
      <c r="BM65" s="117"/>
      <c r="BN65" s="117"/>
      <c r="BO65" s="119"/>
      <c r="BP65" s="120" t="str">
        <f>IF(Q65=0,"",IF(BO65=0,"",(BO65/Q65)))</f>
        <v/>
      </c>
      <c r="BQ65" s="121"/>
      <c r="BR65" s="122" t="str">
        <f>IFERROR(BQ65/BO65,"-")</f>
        <v>-</v>
      </c>
      <c r="BS65" s="123"/>
      <c r="BT65" s="124" t="str">
        <f>IFERROR(BS65/BO65,"-")</f>
        <v>-</v>
      </c>
      <c r="BU65" s="125"/>
      <c r="BV65" s="125"/>
      <c r="BW65" s="125"/>
      <c r="BX65" s="126"/>
      <c r="BY65" s="127" t="str">
        <f>IF(Q65=0,"",IF(BX65=0,"",(BX65/Q65)))</f>
        <v/>
      </c>
      <c r="BZ65" s="128"/>
      <c r="CA65" s="129" t="str">
        <f>IFERROR(BZ65/BX65,"-")</f>
        <v>-</v>
      </c>
      <c r="CB65" s="130"/>
      <c r="CC65" s="131" t="str">
        <f>IFERROR(CB65/BX65,"-")</f>
        <v>-</v>
      </c>
      <c r="CD65" s="132"/>
      <c r="CE65" s="132"/>
      <c r="CF65" s="132"/>
      <c r="CG65" s="133"/>
      <c r="CH65" s="134" t="str">
        <f>IF(Q65=0,"",IF(CG65=0,"",(CG65/Q65)))</f>
        <v/>
      </c>
      <c r="CI65" s="135"/>
      <c r="CJ65" s="136" t="str">
        <f>IFERROR(CI65/CG65,"-")</f>
        <v>-</v>
      </c>
      <c r="CK65" s="137"/>
      <c r="CL65" s="138" t="str">
        <f>IFERROR(CK65/CG65,"-")</f>
        <v>-</v>
      </c>
      <c r="CM65" s="139"/>
      <c r="CN65" s="139"/>
      <c r="CO65" s="139"/>
      <c r="CP65" s="140">
        <v>0</v>
      </c>
      <c r="CQ65" s="141">
        <v>0</v>
      </c>
      <c r="CR65" s="141"/>
      <c r="CS65" s="141"/>
      <c r="CT65" s="142" t="str">
        <f>IF(AND(CR65=0,CS65=0),"",IF(AND(CR65&lt;=100000,CS65&lt;=100000),"",IF(CR65/CQ65&gt;0.7,"男高",IF(CS65/CQ65&gt;0.7,"女高",""))))</f>
        <v/>
      </c>
    </row>
    <row r="66" spans="1:99">
      <c r="A66" s="79">
        <f>AC66</f>
        <v>0.11533333333333</v>
      </c>
      <c r="B66" s="189" t="s">
        <v>204</v>
      </c>
      <c r="C66" s="189" t="s">
        <v>58</v>
      </c>
      <c r="D66" s="189"/>
      <c r="E66" s="189" t="s">
        <v>71</v>
      </c>
      <c r="F66" s="189" t="s">
        <v>72</v>
      </c>
      <c r="G66" s="189" t="s">
        <v>61</v>
      </c>
      <c r="H66" s="89" t="s">
        <v>205</v>
      </c>
      <c r="I66" s="89" t="s">
        <v>206</v>
      </c>
      <c r="J66" s="191" t="s">
        <v>207</v>
      </c>
      <c r="K66" s="181">
        <v>150000</v>
      </c>
      <c r="L66" s="80">
        <v>0</v>
      </c>
      <c r="M66" s="80">
        <v>0</v>
      </c>
      <c r="N66" s="80">
        <v>0</v>
      </c>
      <c r="O66" s="91">
        <v>14</v>
      </c>
      <c r="P66" s="92">
        <v>0</v>
      </c>
      <c r="Q66" s="93">
        <f>O66+P66</f>
        <v>14</v>
      </c>
      <c r="R66" s="81" t="str">
        <f>IFERROR(Q66/N66,"-")</f>
        <v>-</v>
      </c>
      <c r="S66" s="80">
        <v>0</v>
      </c>
      <c r="T66" s="80">
        <v>2</v>
      </c>
      <c r="U66" s="81">
        <f>IFERROR(T66/(Q66),"-")</f>
        <v>0.14285714285714</v>
      </c>
      <c r="V66" s="82">
        <f>IFERROR(K66/SUM(Q66:Q67),"-")</f>
        <v>9375</v>
      </c>
      <c r="W66" s="83">
        <v>2</v>
      </c>
      <c r="X66" s="81">
        <f>IF(Q66=0,"-",W66/Q66)</f>
        <v>0.14285714285714</v>
      </c>
      <c r="Y66" s="186">
        <v>17300</v>
      </c>
      <c r="Z66" s="187">
        <f>IFERROR(Y66/Q66,"-")</f>
        <v>1235.7142857143</v>
      </c>
      <c r="AA66" s="187">
        <f>IFERROR(Y66/W66,"-")</f>
        <v>8650</v>
      </c>
      <c r="AB66" s="181">
        <f>SUM(Y66:Y67)-SUM(K66:K67)</f>
        <v>-132700</v>
      </c>
      <c r="AC66" s="85">
        <f>SUM(Y66:Y67)/SUM(K66:K67)</f>
        <v>0.11533333333333</v>
      </c>
      <c r="AD66" s="78"/>
      <c r="AE66" s="94"/>
      <c r="AF66" s="95">
        <f>IF(Q66=0,"",IF(AE66=0,"",(AE66/Q66)))</f>
        <v>0</v>
      </c>
      <c r="AG66" s="94"/>
      <c r="AH66" s="96" t="str">
        <f>IFERROR(AG66/AE66,"-")</f>
        <v>-</v>
      </c>
      <c r="AI66" s="97"/>
      <c r="AJ66" s="98" t="str">
        <f>IFERROR(AI66/AE66,"-")</f>
        <v>-</v>
      </c>
      <c r="AK66" s="99"/>
      <c r="AL66" s="99"/>
      <c r="AM66" s="99"/>
      <c r="AN66" s="100"/>
      <c r="AO66" s="101">
        <f>IF(Q66=0,"",IF(AN66=0,"",(AN66/Q66)))</f>
        <v>0</v>
      </c>
      <c r="AP66" s="100"/>
      <c r="AQ66" s="102" t="str">
        <f>IFERROR(AP66/AN66,"-")</f>
        <v>-</v>
      </c>
      <c r="AR66" s="103"/>
      <c r="AS66" s="104" t="str">
        <f>IFERROR(AR66/AN66,"-")</f>
        <v>-</v>
      </c>
      <c r="AT66" s="105"/>
      <c r="AU66" s="105"/>
      <c r="AV66" s="105"/>
      <c r="AW66" s="106">
        <v>1</v>
      </c>
      <c r="AX66" s="107">
        <f>IF(Q66=0,"",IF(AW66=0,"",(AW66/Q66)))</f>
        <v>0.071428571428571</v>
      </c>
      <c r="AY66" s="106"/>
      <c r="AZ66" s="108">
        <f>IFERROR(AY66/AW66,"-")</f>
        <v>0</v>
      </c>
      <c r="BA66" s="109"/>
      <c r="BB66" s="110">
        <f>IFERROR(BA66/AW66,"-")</f>
        <v>0</v>
      </c>
      <c r="BC66" s="111"/>
      <c r="BD66" s="111"/>
      <c r="BE66" s="111"/>
      <c r="BF66" s="112">
        <v>4</v>
      </c>
      <c r="BG66" s="113">
        <f>IF(Q66=0,"",IF(BF66=0,"",(BF66/Q66)))</f>
        <v>0.28571428571429</v>
      </c>
      <c r="BH66" s="112">
        <v>1</v>
      </c>
      <c r="BI66" s="114">
        <f>IFERROR(BH66/BF66,"-")</f>
        <v>0.25</v>
      </c>
      <c r="BJ66" s="115">
        <v>14300</v>
      </c>
      <c r="BK66" s="116">
        <f>IFERROR(BJ66/BF66,"-")</f>
        <v>3575</v>
      </c>
      <c r="BL66" s="117"/>
      <c r="BM66" s="117"/>
      <c r="BN66" s="117">
        <v>1</v>
      </c>
      <c r="BO66" s="119">
        <v>5</v>
      </c>
      <c r="BP66" s="120">
        <f>IF(Q66=0,"",IF(BO66=0,"",(BO66/Q66)))</f>
        <v>0.35714285714286</v>
      </c>
      <c r="BQ66" s="121"/>
      <c r="BR66" s="122">
        <f>IFERROR(BQ66/BO66,"-")</f>
        <v>0</v>
      </c>
      <c r="BS66" s="123"/>
      <c r="BT66" s="124">
        <f>IFERROR(BS66/BO66,"-")</f>
        <v>0</v>
      </c>
      <c r="BU66" s="125"/>
      <c r="BV66" s="125"/>
      <c r="BW66" s="125"/>
      <c r="BX66" s="126">
        <v>4</v>
      </c>
      <c r="BY66" s="127">
        <f>IF(Q66=0,"",IF(BX66=0,"",(BX66/Q66)))</f>
        <v>0.28571428571429</v>
      </c>
      <c r="BZ66" s="128">
        <v>1</v>
      </c>
      <c r="CA66" s="129">
        <f>IFERROR(BZ66/BX66,"-")</f>
        <v>0.25</v>
      </c>
      <c r="CB66" s="130">
        <v>16000</v>
      </c>
      <c r="CC66" s="131">
        <f>IFERROR(CB66/BX66,"-")</f>
        <v>4000</v>
      </c>
      <c r="CD66" s="132"/>
      <c r="CE66" s="132"/>
      <c r="CF66" s="132">
        <v>1</v>
      </c>
      <c r="CG66" s="133"/>
      <c r="CH66" s="134">
        <f>IF(Q66=0,"",IF(CG66=0,"",(CG66/Q66)))</f>
        <v>0</v>
      </c>
      <c r="CI66" s="135"/>
      <c r="CJ66" s="136" t="str">
        <f>IFERROR(CI66/CG66,"-")</f>
        <v>-</v>
      </c>
      <c r="CK66" s="137"/>
      <c r="CL66" s="138" t="str">
        <f>IFERROR(CK66/CG66,"-")</f>
        <v>-</v>
      </c>
      <c r="CM66" s="139"/>
      <c r="CN66" s="139"/>
      <c r="CO66" s="139"/>
      <c r="CP66" s="140">
        <v>2</v>
      </c>
      <c r="CQ66" s="141">
        <v>17300</v>
      </c>
      <c r="CR66" s="141">
        <v>16000</v>
      </c>
      <c r="CS66" s="141"/>
      <c r="CT66" s="142" t="str">
        <f>IF(AND(CR66=0,CS66=0),"",IF(AND(CR66&lt;=100000,CS66&lt;=100000),"",IF(CR66/CQ66&gt;0.7,"男高",IF(CS66/CQ66&gt;0.7,"女高",""))))</f>
        <v/>
      </c>
    </row>
    <row r="67" spans="1:99">
      <c r="A67" s="79"/>
      <c r="B67" s="189" t="s">
        <v>208</v>
      </c>
      <c r="C67" s="189" t="s">
        <v>58</v>
      </c>
      <c r="D67" s="189"/>
      <c r="E67" s="189" t="s">
        <v>71</v>
      </c>
      <c r="F67" s="189" t="s">
        <v>72</v>
      </c>
      <c r="G67" s="189" t="s">
        <v>66</v>
      </c>
      <c r="H67" s="89"/>
      <c r="I67" s="89"/>
      <c r="J67" s="89"/>
      <c r="K67" s="181"/>
      <c r="L67" s="80">
        <v>20</v>
      </c>
      <c r="M67" s="80">
        <v>13</v>
      </c>
      <c r="N67" s="80">
        <v>2</v>
      </c>
      <c r="O67" s="91">
        <v>2</v>
      </c>
      <c r="P67" s="92">
        <v>0</v>
      </c>
      <c r="Q67" s="93">
        <f>O67+P67</f>
        <v>2</v>
      </c>
      <c r="R67" s="81">
        <f>IFERROR(Q67/N67,"-")</f>
        <v>1</v>
      </c>
      <c r="S67" s="80">
        <v>1</v>
      </c>
      <c r="T67" s="80">
        <v>0</v>
      </c>
      <c r="U67" s="81">
        <f>IFERROR(T67/(Q67),"-")</f>
        <v>0</v>
      </c>
      <c r="V67" s="82"/>
      <c r="W67" s="83">
        <v>0</v>
      </c>
      <c r="X67" s="81">
        <f>IF(Q67=0,"-",W67/Q67)</f>
        <v>0</v>
      </c>
      <c r="Y67" s="186">
        <v>0</v>
      </c>
      <c r="Z67" s="187">
        <f>IFERROR(Y67/Q67,"-")</f>
        <v>0</v>
      </c>
      <c r="AA67" s="187" t="str">
        <f>IFERROR(Y67/W67,"-")</f>
        <v>-</v>
      </c>
      <c r="AB67" s="181"/>
      <c r="AC67" s="85"/>
      <c r="AD67" s="78"/>
      <c r="AE67" s="94"/>
      <c r="AF67" s="95">
        <f>IF(Q67=0,"",IF(AE67=0,"",(AE67/Q67)))</f>
        <v>0</v>
      </c>
      <c r="AG67" s="94"/>
      <c r="AH67" s="96" t="str">
        <f>IFERROR(AG67/AE67,"-")</f>
        <v>-</v>
      </c>
      <c r="AI67" s="97"/>
      <c r="AJ67" s="98" t="str">
        <f>IFERROR(AI67/AE67,"-")</f>
        <v>-</v>
      </c>
      <c r="AK67" s="99"/>
      <c r="AL67" s="99"/>
      <c r="AM67" s="99"/>
      <c r="AN67" s="100"/>
      <c r="AO67" s="101">
        <f>IF(Q67=0,"",IF(AN67=0,"",(AN67/Q67)))</f>
        <v>0</v>
      </c>
      <c r="AP67" s="100"/>
      <c r="AQ67" s="102" t="str">
        <f>IFERROR(AP67/AN67,"-")</f>
        <v>-</v>
      </c>
      <c r="AR67" s="103"/>
      <c r="AS67" s="104" t="str">
        <f>IFERROR(AR67/AN67,"-")</f>
        <v>-</v>
      </c>
      <c r="AT67" s="105"/>
      <c r="AU67" s="105"/>
      <c r="AV67" s="105"/>
      <c r="AW67" s="106"/>
      <c r="AX67" s="107">
        <f>IF(Q67=0,"",IF(AW67=0,"",(AW67/Q67)))</f>
        <v>0</v>
      </c>
      <c r="AY67" s="106"/>
      <c r="AZ67" s="108" t="str">
        <f>IFERROR(AY67/AW67,"-")</f>
        <v>-</v>
      </c>
      <c r="BA67" s="109"/>
      <c r="BB67" s="110" t="str">
        <f>IFERROR(BA67/AW67,"-")</f>
        <v>-</v>
      </c>
      <c r="BC67" s="111"/>
      <c r="BD67" s="111"/>
      <c r="BE67" s="111"/>
      <c r="BF67" s="112">
        <v>1</v>
      </c>
      <c r="BG67" s="113">
        <f>IF(Q67=0,"",IF(BF67=0,"",(BF67/Q67)))</f>
        <v>0.5</v>
      </c>
      <c r="BH67" s="112"/>
      <c r="BI67" s="114">
        <f>IFERROR(BH67/BF67,"-")</f>
        <v>0</v>
      </c>
      <c r="BJ67" s="115"/>
      <c r="BK67" s="116">
        <f>IFERROR(BJ67/BF67,"-")</f>
        <v>0</v>
      </c>
      <c r="BL67" s="117"/>
      <c r="BM67" s="117"/>
      <c r="BN67" s="117"/>
      <c r="BO67" s="119">
        <v>1</v>
      </c>
      <c r="BP67" s="120">
        <f>IF(Q67=0,"",IF(BO67=0,"",(BO67/Q67)))</f>
        <v>0.5</v>
      </c>
      <c r="BQ67" s="121"/>
      <c r="BR67" s="122">
        <f>IFERROR(BQ67/BO67,"-")</f>
        <v>0</v>
      </c>
      <c r="BS67" s="123"/>
      <c r="BT67" s="124">
        <f>IFERROR(BS67/BO67,"-")</f>
        <v>0</v>
      </c>
      <c r="BU67" s="125"/>
      <c r="BV67" s="125"/>
      <c r="BW67" s="125"/>
      <c r="BX67" s="126"/>
      <c r="BY67" s="127">
        <f>IF(Q67=0,"",IF(BX67=0,"",(BX67/Q67)))</f>
        <v>0</v>
      </c>
      <c r="BZ67" s="128"/>
      <c r="CA67" s="129" t="str">
        <f>IFERROR(BZ67/BX67,"-")</f>
        <v>-</v>
      </c>
      <c r="CB67" s="130"/>
      <c r="CC67" s="131" t="str">
        <f>IFERROR(CB67/BX67,"-")</f>
        <v>-</v>
      </c>
      <c r="CD67" s="132"/>
      <c r="CE67" s="132"/>
      <c r="CF67" s="132"/>
      <c r="CG67" s="133"/>
      <c r="CH67" s="134">
        <f>IF(Q67=0,"",IF(CG67=0,"",(CG67/Q67)))</f>
        <v>0</v>
      </c>
      <c r="CI67" s="135"/>
      <c r="CJ67" s="136" t="str">
        <f>IFERROR(CI67/CG67,"-")</f>
        <v>-</v>
      </c>
      <c r="CK67" s="137"/>
      <c r="CL67" s="138" t="str">
        <f>IFERROR(CK67/CG67,"-")</f>
        <v>-</v>
      </c>
      <c r="CM67" s="139"/>
      <c r="CN67" s="139"/>
      <c r="CO67" s="139"/>
      <c r="CP67" s="140">
        <v>0</v>
      </c>
      <c r="CQ67" s="141">
        <v>0</v>
      </c>
      <c r="CR67" s="141"/>
      <c r="CS67" s="141"/>
      <c r="CT67" s="142" t="str">
        <f>IF(AND(CR67=0,CS67=0),"",IF(AND(CR67&lt;=100000,CS67&lt;=100000),"",IF(CR67/CQ67&gt;0.7,"男高",IF(CS67/CQ67&gt;0.7,"女高",""))))</f>
        <v/>
      </c>
    </row>
    <row r="68" spans="1:99">
      <c r="A68" s="79">
        <f>AC68</f>
        <v>0.44</v>
      </c>
      <c r="B68" s="189" t="s">
        <v>209</v>
      </c>
      <c r="C68" s="189" t="s">
        <v>58</v>
      </c>
      <c r="D68" s="189"/>
      <c r="E68" s="189" t="s">
        <v>210</v>
      </c>
      <c r="F68" s="189" t="s">
        <v>211</v>
      </c>
      <c r="G68" s="189" t="s">
        <v>61</v>
      </c>
      <c r="H68" s="89" t="s">
        <v>205</v>
      </c>
      <c r="I68" s="89" t="s">
        <v>206</v>
      </c>
      <c r="J68" s="190" t="s">
        <v>195</v>
      </c>
      <c r="K68" s="181">
        <v>150000</v>
      </c>
      <c r="L68" s="80">
        <v>0</v>
      </c>
      <c r="M68" s="80">
        <v>0</v>
      </c>
      <c r="N68" s="80">
        <v>0</v>
      </c>
      <c r="O68" s="91">
        <v>8</v>
      </c>
      <c r="P68" s="92">
        <v>0</v>
      </c>
      <c r="Q68" s="93">
        <f>O68+P68</f>
        <v>8</v>
      </c>
      <c r="R68" s="81" t="str">
        <f>IFERROR(Q68/N68,"-")</f>
        <v>-</v>
      </c>
      <c r="S68" s="80">
        <v>1</v>
      </c>
      <c r="T68" s="80">
        <v>1</v>
      </c>
      <c r="U68" s="81">
        <f>IFERROR(T68/(Q68),"-")</f>
        <v>0.125</v>
      </c>
      <c r="V68" s="82">
        <f>IFERROR(K68/SUM(Q68:Q69),"-")</f>
        <v>16666.666666667</v>
      </c>
      <c r="W68" s="83">
        <v>2</v>
      </c>
      <c r="X68" s="81">
        <f>IF(Q68=0,"-",W68/Q68)</f>
        <v>0.25</v>
      </c>
      <c r="Y68" s="186">
        <v>66000</v>
      </c>
      <c r="Z68" s="187">
        <f>IFERROR(Y68/Q68,"-")</f>
        <v>8250</v>
      </c>
      <c r="AA68" s="187">
        <f>IFERROR(Y68/W68,"-")</f>
        <v>33000</v>
      </c>
      <c r="AB68" s="181">
        <f>SUM(Y68:Y69)-SUM(K68:K69)</f>
        <v>-84000</v>
      </c>
      <c r="AC68" s="85">
        <f>SUM(Y68:Y69)/SUM(K68:K69)</f>
        <v>0.44</v>
      </c>
      <c r="AD68" s="78"/>
      <c r="AE68" s="94"/>
      <c r="AF68" s="95">
        <f>IF(Q68=0,"",IF(AE68=0,"",(AE68/Q68)))</f>
        <v>0</v>
      </c>
      <c r="AG68" s="94"/>
      <c r="AH68" s="96" t="str">
        <f>IFERROR(AG68/AE68,"-")</f>
        <v>-</v>
      </c>
      <c r="AI68" s="97"/>
      <c r="AJ68" s="98" t="str">
        <f>IFERROR(AI68/AE68,"-")</f>
        <v>-</v>
      </c>
      <c r="AK68" s="99"/>
      <c r="AL68" s="99"/>
      <c r="AM68" s="99"/>
      <c r="AN68" s="100"/>
      <c r="AO68" s="101">
        <f>IF(Q68=0,"",IF(AN68=0,"",(AN68/Q68)))</f>
        <v>0</v>
      </c>
      <c r="AP68" s="100"/>
      <c r="AQ68" s="102" t="str">
        <f>IFERROR(AP68/AN68,"-")</f>
        <v>-</v>
      </c>
      <c r="AR68" s="103"/>
      <c r="AS68" s="104" t="str">
        <f>IFERROR(AR68/AN68,"-")</f>
        <v>-</v>
      </c>
      <c r="AT68" s="105"/>
      <c r="AU68" s="105"/>
      <c r="AV68" s="105"/>
      <c r="AW68" s="106"/>
      <c r="AX68" s="107">
        <f>IF(Q68=0,"",IF(AW68=0,"",(AW68/Q68)))</f>
        <v>0</v>
      </c>
      <c r="AY68" s="106"/>
      <c r="AZ68" s="108" t="str">
        <f>IFERROR(AY68/AW68,"-")</f>
        <v>-</v>
      </c>
      <c r="BA68" s="109"/>
      <c r="BB68" s="110" t="str">
        <f>IFERROR(BA68/AW68,"-")</f>
        <v>-</v>
      </c>
      <c r="BC68" s="111"/>
      <c r="BD68" s="111"/>
      <c r="BE68" s="111"/>
      <c r="BF68" s="112">
        <v>2</v>
      </c>
      <c r="BG68" s="113">
        <f>IF(Q68=0,"",IF(BF68=0,"",(BF68/Q68)))</f>
        <v>0.25</v>
      </c>
      <c r="BH68" s="112"/>
      <c r="BI68" s="114">
        <f>IFERROR(BH68/BF68,"-")</f>
        <v>0</v>
      </c>
      <c r="BJ68" s="115"/>
      <c r="BK68" s="116">
        <f>IFERROR(BJ68/BF68,"-")</f>
        <v>0</v>
      </c>
      <c r="BL68" s="117"/>
      <c r="BM68" s="117"/>
      <c r="BN68" s="117"/>
      <c r="BO68" s="119">
        <v>1</v>
      </c>
      <c r="BP68" s="120">
        <f>IF(Q68=0,"",IF(BO68=0,"",(BO68/Q68)))</f>
        <v>0.125</v>
      </c>
      <c r="BQ68" s="121">
        <v>1</v>
      </c>
      <c r="BR68" s="122">
        <f>IFERROR(BQ68/BO68,"-")</f>
        <v>1</v>
      </c>
      <c r="BS68" s="123">
        <v>5000</v>
      </c>
      <c r="BT68" s="124">
        <f>IFERROR(BS68/BO68,"-")</f>
        <v>5000</v>
      </c>
      <c r="BU68" s="125">
        <v>1</v>
      </c>
      <c r="BV68" s="125"/>
      <c r="BW68" s="125"/>
      <c r="BX68" s="126">
        <v>2</v>
      </c>
      <c r="BY68" s="127">
        <f>IF(Q68=0,"",IF(BX68=0,"",(BX68/Q68)))</f>
        <v>0.25</v>
      </c>
      <c r="BZ68" s="128">
        <v>1</v>
      </c>
      <c r="CA68" s="129">
        <f>IFERROR(BZ68/BX68,"-")</f>
        <v>0.5</v>
      </c>
      <c r="CB68" s="130">
        <v>61000</v>
      </c>
      <c r="CC68" s="131">
        <f>IFERROR(CB68/BX68,"-")</f>
        <v>30500</v>
      </c>
      <c r="CD68" s="132"/>
      <c r="CE68" s="132"/>
      <c r="CF68" s="132">
        <v>1</v>
      </c>
      <c r="CG68" s="133">
        <v>3</v>
      </c>
      <c r="CH68" s="134">
        <f>IF(Q68=0,"",IF(CG68=0,"",(CG68/Q68)))</f>
        <v>0.375</v>
      </c>
      <c r="CI68" s="135"/>
      <c r="CJ68" s="136">
        <f>IFERROR(CI68/CG68,"-")</f>
        <v>0</v>
      </c>
      <c r="CK68" s="137"/>
      <c r="CL68" s="138">
        <f>IFERROR(CK68/CG68,"-")</f>
        <v>0</v>
      </c>
      <c r="CM68" s="139"/>
      <c r="CN68" s="139"/>
      <c r="CO68" s="139"/>
      <c r="CP68" s="140">
        <v>2</v>
      </c>
      <c r="CQ68" s="141">
        <v>66000</v>
      </c>
      <c r="CR68" s="141">
        <v>61000</v>
      </c>
      <c r="CS68" s="141"/>
      <c r="CT68" s="142" t="str">
        <f>IF(AND(CR68=0,CS68=0),"",IF(AND(CR68&lt;=100000,CS68&lt;=100000),"",IF(CR68/CQ68&gt;0.7,"男高",IF(CS68/CQ68&gt;0.7,"女高",""))))</f>
        <v/>
      </c>
    </row>
    <row r="69" spans="1:99">
      <c r="A69" s="79"/>
      <c r="B69" s="189" t="s">
        <v>212</v>
      </c>
      <c r="C69" s="189" t="s">
        <v>58</v>
      </c>
      <c r="D69" s="189"/>
      <c r="E69" s="189" t="s">
        <v>210</v>
      </c>
      <c r="F69" s="189" t="s">
        <v>211</v>
      </c>
      <c r="G69" s="189" t="s">
        <v>66</v>
      </c>
      <c r="H69" s="89"/>
      <c r="I69" s="89"/>
      <c r="J69" s="89"/>
      <c r="K69" s="181"/>
      <c r="L69" s="80">
        <v>6</v>
      </c>
      <c r="M69" s="80">
        <v>5</v>
      </c>
      <c r="N69" s="80">
        <v>2</v>
      </c>
      <c r="O69" s="91">
        <v>1</v>
      </c>
      <c r="P69" s="92">
        <v>0</v>
      </c>
      <c r="Q69" s="93">
        <f>O69+P69</f>
        <v>1</v>
      </c>
      <c r="R69" s="81">
        <f>IFERROR(Q69/N69,"-")</f>
        <v>0.5</v>
      </c>
      <c r="S69" s="80">
        <v>0</v>
      </c>
      <c r="T69" s="80">
        <v>0</v>
      </c>
      <c r="U69" s="81">
        <f>IFERROR(T69/(Q69),"-")</f>
        <v>0</v>
      </c>
      <c r="V69" s="82"/>
      <c r="W69" s="83">
        <v>0</v>
      </c>
      <c r="X69" s="81">
        <f>IF(Q69=0,"-",W69/Q69)</f>
        <v>0</v>
      </c>
      <c r="Y69" s="186">
        <v>0</v>
      </c>
      <c r="Z69" s="187">
        <f>IFERROR(Y69/Q69,"-")</f>
        <v>0</v>
      </c>
      <c r="AA69" s="187" t="str">
        <f>IFERROR(Y69/W69,"-")</f>
        <v>-</v>
      </c>
      <c r="AB69" s="181"/>
      <c r="AC69" s="85"/>
      <c r="AD69" s="78"/>
      <c r="AE69" s="94"/>
      <c r="AF69" s="95">
        <f>IF(Q69=0,"",IF(AE69=0,"",(AE69/Q69)))</f>
        <v>0</v>
      </c>
      <c r="AG69" s="94"/>
      <c r="AH69" s="96" t="str">
        <f>IFERROR(AG69/AE69,"-")</f>
        <v>-</v>
      </c>
      <c r="AI69" s="97"/>
      <c r="AJ69" s="98" t="str">
        <f>IFERROR(AI69/AE69,"-")</f>
        <v>-</v>
      </c>
      <c r="AK69" s="99"/>
      <c r="AL69" s="99"/>
      <c r="AM69" s="99"/>
      <c r="AN69" s="100"/>
      <c r="AO69" s="101">
        <f>IF(Q69=0,"",IF(AN69=0,"",(AN69/Q69)))</f>
        <v>0</v>
      </c>
      <c r="AP69" s="100"/>
      <c r="AQ69" s="102" t="str">
        <f>IFERROR(AP69/AN69,"-")</f>
        <v>-</v>
      </c>
      <c r="AR69" s="103"/>
      <c r="AS69" s="104" t="str">
        <f>IFERROR(AR69/AN69,"-")</f>
        <v>-</v>
      </c>
      <c r="AT69" s="105"/>
      <c r="AU69" s="105"/>
      <c r="AV69" s="105"/>
      <c r="AW69" s="106"/>
      <c r="AX69" s="107">
        <f>IF(Q69=0,"",IF(AW69=0,"",(AW69/Q69)))</f>
        <v>0</v>
      </c>
      <c r="AY69" s="106"/>
      <c r="AZ69" s="108" t="str">
        <f>IFERROR(AY69/AW69,"-")</f>
        <v>-</v>
      </c>
      <c r="BA69" s="109"/>
      <c r="BB69" s="110" t="str">
        <f>IFERROR(BA69/AW69,"-")</f>
        <v>-</v>
      </c>
      <c r="BC69" s="111"/>
      <c r="BD69" s="111"/>
      <c r="BE69" s="111"/>
      <c r="BF69" s="112"/>
      <c r="BG69" s="113">
        <f>IF(Q69=0,"",IF(BF69=0,"",(BF69/Q69)))</f>
        <v>0</v>
      </c>
      <c r="BH69" s="112"/>
      <c r="BI69" s="114" t="str">
        <f>IFERROR(BH69/BF69,"-")</f>
        <v>-</v>
      </c>
      <c r="BJ69" s="115"/>
      <c r="BK69" s="116" t="str">
        <f>IFERROR(BJ69/BF69,"-")</f>
        <v>-</v>
      </c>
      <c r="BL69" s="117"/>
      <c r="BM69" s="117"/>
      <c r="BN69" s="117"/>
      <c r="BO69" s="119"/>
      <c r="BP69" s="120">
        <f>IF(Q69=0,"",IF(BO69=0,"",(BO69/Q69)))</f>
        <v>0</v>
      </c>
      <c r="BQ69" s="121"/>
      <c r="BR69" s="122" t="str">
        <f>IFERROR(BQ69/BO69,"-")</f>
        <v>-</v>
      </c>
      <c r="BS69" s="123"/>
      <c r="BT69" s="124" t="str">
        <f>IFERROR(BS69/BO69,"-")</f>
        <v>-</v>
      </c>
      <c r="BU69" s="125"/>
      <c r="BV69" s="125"/>
      <c r="BW69" s="125"/>
      <c r="BX69" s="126">
        <v>1</v>
      </c>
      <c r="BY69" s="127">
        <f>IF(Q69=0,"",IF(BX69=0,"",(BX69/Q69)))</f>
        <v>1</v>
      </c>
      <c r="BZ69" s="128"/>
      <c r="CA69" s="129">
        <f>IFERROR(BZ69/BX69,"-")</f>
        <v>0</v>
      </c>
      <c r="CB69" s="130"/>
      <c r="CC69" s="131">
        <f>IFERROR(CB69/BX69,"-")</f>
        <v>0</v>
      </c>
      <c r="CD69" s="132"/>
      <c r="CE69" s="132"/>
      <c r="CF69" s="132"/>
      <c r="CG69" s="133"/>
      <c r="CH69" s="134">
        <f>IF(Q69=0,"",IF(CG69=0,"",(CG69/Q69)))</f>
        <v>0</v>
      </c>
      <c r="CI69" s="135"/>
      <c r="CJ69" s="136" t="str">
        <f>IFERROR(CI69/CG69,"-")</f>
        <v>-</v>
      </c>
      <c r="CK69" s="137"/>
      <c r="CL69" s="138" t="str">
        <f>IFERROR(CK69/CG69,"-")</f>
        <v>-</v>
      </c>
      <c r="CM69" s="139"/>
      <c r="CN69" s="139"/>
      <c r="CO69" s="139"/>
      <c r="CP69" s="140">
        <v>0</v>
      </c>
      <c r="CQ69" s="141">
        <v>0</v>
      </c>
      <c r="CR69" s="141"/>
      <c r="CS69" s="141"/>
      <c r="CT69" s="142" t="str">
        <f>IF(AND(CR69=0,CS69=0),"",IF(AND(CR69&lt;=100000,CS69&lt;=100000),"",IF(CR69/CQ69&gt;0.7,"男高",IF(CS69/CQ69&gt;0.7,"女高",""))))</f>
        <v/>
      </c>
    </row>
    <row r="70" spans="1:99">
      <c r="A70" s="79">
        <f>AC70</f>
        <v>0.033333333333333</v>
      </c>
      <c r="B70" s="189" t="s">
        <v>213</v>
      </c>
      <c r="C70" s="189" t="s">
        <v>58</v>
      </c>
      <c r="D70" s="189"/>
      <c r="E70" s="189" t="s">
        <v>214</v>
      </c>
      <c r="F70" s="189" t="s">
        <v>215</v>
      </c>
      <c r="G70" s="189" t="s">
        <v>61</v>
      </c>
      <c r="H70" s="89" t="s">
        <v>62</v>
      </c>
      <c r="I70" s="89" t="s">
        <v>216</v>
      </c>
      <c r="J70" s="191" t="s">
        <v>217</v>
      </c>
      <c r="K70" s="181">
        <v>150000</v>
      </c>
      <c r="L70" s="80">
        <v>0</v>
      </c>
      <c r="M70" s="80">
        <v>0</v>
      </c>
      <c r="N70" s="80">
        <v>0</v>
      </c>
      <c r="O70" s="91">
        <v>8</v>
      </c>
      <c r="P70" s="92">
        <v>0</v>
      </c>
      <c r="Q70" s="93">
        <f>O70+P70</f>
        <v>8</v>
      </c>
      <c r="R70" s="81" t="str">
        <f>IFERROR(Q70/N70,"-")</f>
        <v>-</v>
      </c>
      <c r="S70" s="80">
        <v>0</v>
      </c>
      <c r="T70" s="80">
        <v>2</v>
      </c>
      <c r="U70" s="81">
        <f>IFERROR(T70/(Q70),"-")</f>
        <v>0.25</v>
      </c>
      <c r="V70" s="82">
        <f>IFERROR(K70/SUM(Q70:Q71),"-")</f>
        <v>13636.363636364</v>
      </c>
      <c r="W70" s="83">
        <v>1</v>
      </c>
      <c r="X70" s="81">
        <f>IF(Q70=0,"-",W70/Q70)</f>
        <v>0.125</v>
      </c>
      <c r="Y70" s="186">
        <v>5000</v>
      </c>
      <c r="Z70" s="187">
        <f>IFERROR(Y70/Q70,"-")</f>
        <v>625</v>
      </c>
      <c r="AA70" s="187">
        <f>IFERROR(Y70/W70,"-")</f>
        <v>5000</v>
      </c>
      <c r="AB70" s="181">
        <f>SUM(Y70:Y71)-SUM(K70:K71)</f>
        <v>-145000</v>
      </c>
      <c r="AC70" s="85">
        <f>SUM(Y70:Y71)/SUM(K70:K71)</f>
        <v>0.033333333333333</v>
      </c>
      <c r="AD70" s="78"/>
      <c r="AE70" s="94"/>
      <c r="AF70" s="95">
        <f>IF(Q70=0,"",IF(AE70=0,"",(AE70/Q70)))</f>
        <v>0</v>
      </c>
      <c r="AG70" s="94"/>
      <c r="AH70" s="96" t="str">
        <f>IFERROR(AG70/AE70,"-")</f>
        <v>-</v>
      </c>
      <c r="AI70" s="97"/>
      <c r="AJ70" s="98" t="str">
        <f>IFERROR(AI70/AE70,"-")</f>
        <v>-</v>
      </c>
      <c r="AK70" s="99"/>
      <c r="AL70" s="99"/>
      <c r="AM70" s="99"/>
      <c r="AN70" s="100"/>
      <c r="AO70" s="101">
        <f>IF(Q70=0,"",IF(AN70=0,"",(AN70/Q70)))</f>
        <v>0</v>
      </c>
      <c r="AP70" s="100"/>
      <c r="AQ70" s="102" t="str">
        <f>IFERROR(AP70/AN70,"-")</f>
        <v>-</v>
      </c>
      <c r="AR70" s="103"/>
      <c r="AS70" s="104" t="str">
        <f>IFERROR(AR70/AN70,"-")</f>
        <v>-</v>
      </c>
      <c r="AT70" s="105"/>
      <c r="AU70" s="105"/>
      <c r="AV70" s="105"/>
      <c r="AW70" s="106"/>
      <c r="AX70" s="107">
        <f>IF(Q70=0,"",IF(AW70=0,"",(AW70/Q70)))</f>
        <v>0</v>
      </c>
      <c r="AY70" s="106"/>
      <c r="AZ70" s="108" t="str">
        <f>IFERROR(AY70/AW70,"-")</f>
        <v>-</v>
      </c>
      <c r="BA70" s="109"/>
      <c r="BB70" s="110" t="str">
        <f>IFERROR(BA70/AW70,"-")</f>
        <v>-</v>
      </c>
      <c r="BC70" s="111"/>
      <c r="BD70" s="111"/>
      <c r="BE70" s="111"/>
      <c r="BF70" s="112"/>
      <c r="BG70" s="113">
        <f>IF(Q70=0,"",IF(BF70=0,"",(BF70/Q70)))</f>
        <v>0</v>
      </c>
      <c r="BH70" s="112"/>
      <c r="BI70" s="114" t="str">
        <f>IFERROR(BH70/BF70,"-")</f>
        <v>-</v>
      </c>
      <c r="BJ70" s="115"/>
      <c r="BK70" s="116" t="str">
        <f>IFERROR(BJ70/BF70,"-")</f>
        <v>-</v>
      </c>
      <c r="BL70" s="117"/>
      <c r="BM70" s="117"/>
      <c r="BN70" s="117"/>
      <c r="BO70" s="119">
        <v>6</v>
      </c>
      <c r="BP70" s="120">
        <f>IF(Q70=0,"",IF(BO70=0,"",(BO70/Q70)))</f>
        <v>0.75</v>
      </c>
      <c r="BQ70" s="121"/>
      <c r="BR70" s="122">
        <f>IFERROR(BQ70/BO70,"-")</f>
        <v>0</v>
      </c>
      <c r="BS70" s="123"/>
      <c r="BT70" s="124">
        <f>IFERROR(BS70/BO70,"-")</f>
        <v>0</v>
      </c>
      <c r="BU70" s="125"/>
      <c r="BV70" s="125"/>
      <c r="BW70" s="125"/>
      <c r="BX70" s="126">
        <v>1</v>
      </c>
      <c r="BY70" s="127">
        <f>IF(Q70=0,"",IF(BX70=0,"",(BX70/Q70)))</f>
        <v>0.125</v>
      </c>
      <c r="BZ70" s="128"/>
      <c r="CA70" s="129">
        <f>IFERROR(BZ70/BX70,"-")</f>
        <v>0</v>
      </c>
      <c r="CB70" s="130"/>
      <c r="CC70" s="131">
        <f>IFERROR(CB70/BX70,"-")</f>
        <v>0</v>
      </c>
      <c r="CD70" s="132"/>
      <c r="CE70" s="132"/>
      <c r="CF70" s="132"/>
      <c r="CG70" s="133">
        <v>1</v>
      </c>
      <c r="CH70" s="134">
        <f>IF(Q70=0,"",IF(CG70=0,"",(CG70/Q70)))</f>
        <v>0.125</v>
      </c>
      <c r="CI70" s="135">
        <v>1</v>
      </c>
      <c r="CJ70" s="136">
        <f>IFERROR(CI70/CG70,"-")</f>
        <v>1</v>
      </c>
      <c r="CK70" s="137">
        <v>5000</v>
      </c>
      <c r="CL70" s="138">
        <f>IFERROR(CK70/CG70,"-")</f>
        <v>5000</v>
      </c>
      <c r="CM70" s="139">
        <v>1</v>
      </c>
      <c r="CN70" s="139"/>
      <c r="CO70" s="139"/>
      <c r="CP70" s="140">
        <v>1</v>
      </c>
      <c r="CQ70" s="141">
        <v>5000</v>
      </c>
      <c r="CR70" s="141">
        <v>5000</v>
      </c>
      <c r="CS70" s="141"/>
      <c r="CT70" s="142" t="str">
        <f>IF(AND(CR70=0,CS70=0),"",IF(AND(CR70&lt;=100000,CS70&lt;=100000),"",IF(CR70/CQ70&gt;0.7,"男高",IF(CS70/CQ70&gt;0.7,"女高",""))))</f>
        <v/>
      </c>
    </row>
    <row r="71" spans="1:99">
      <c r="A71" s="79"/>
      <c r="B71" s="189" t="s">
        <v>218</v>
      </c>
      <c r="C71" s="189" t="s">
        <v>58</v>
      </c>
      <c r="D71" s="189"/>
      <c r="E71" s="189" t="s">
        <v>214</v>
      </c>
      <c r="F71" s="189" t="s">
        <v>215</v>
      </c>
      <c r="G71" s="189" t="s">
        <v>66</v>
      </c>
      <c r="H71" s="89"/>
      <c r="I71" s="89"/>
      <c r="J71" s="89"/>
      <c r="K71" s="181"/>
      <c r="L71" s="80">
        <v>14</v>
      </c>
      <c r="M71" s="80">
        <v>12</v>
      </c>
      <c r="N71" s="80">
        <v>2</v>
      </c>
      <c r="O71" s="91">
        <v>2</v>
      </c>
      <c r="P71" s="92">
        <v>1</v>
      </c>
      <c r="Q71" s="93">
        <f>O71+P71</f>
        <v>3</v>
      </c>
      <c r="R71" s="81">
        <f>IFERROR(Q71/N71,"-")</f>
        <v>1.5</v>
      </c>
      <c r="S71" s="80">
        <v>0</v>
      </c>
      <c r="T71" s="80">
        <v>3</v>
      </c>
      <c r="U71" s="81">
        <f>IFERROR(T71/(Q71),"-")</f>
        <v>1</v>
      </c>
      <c r="V71" s="82"/>
      <c r="W71" s="83">
        <v>0</v>
      </c>
      <c r="X71" s="81">
        <f>IF(Q71=0,"-",W71/Q71)</f>
        <v>0</v>
      </c>
      <c r="Y71" s="186">
        <v>0</v>
      </c>
      <c r="Z71" s="187">
        <f>IFERROR(Y71/Q71,"-")</f>
        <v>0</v>
      </c>
      <c r="AA71" s="187" t="str">
        <f>IFERROR(Y71/W71,"-")</f>
        <v>-</v>
      </c>
      <c r="AB71" s="181"/>
      <c r="AC71" s="85"/>
      <c r="AD71" s="78"/>
      <c r="AE71" s="94"/>
      <c r="AF71" s="95">
        <f>IF(Q71=0,"",IF(AE71=0,"",(AE71/Q71)))</f>
        <v>0</v>
      </c>
      <c r="AG71" s="94"/>
      <c r="AH71" s="96" t="str">
        <f>IFERROR(AG71/AE71,"-")</f>
        <v>-</v>
      </c>
      <c r="AI71" s="97"/>
      <c r="AJ71" s="98" t="str">
        <f>IFERROR(AI71/AE71,"-")</f>
        <v>-</v>
      </c>
      <c r="AK71" s="99"/>
      <c r="AL71" s="99"/>
      <c r="AM71" s="99"/>
      <c r="AN71" s="100"/>
      <c r="AO71" s="101">
        <f>IF(Q71=0,"",IF(AN71=0,"",(AN71/Q71)))</f>
        <v>0</v>
      </c>
      <c r="AP71" s="100"/>
      <c r="AQ71" s="102" t="str">
        <f>IFERROR(AP71/AN71,"-")</f>
        <v>-</v>
      </c>
      <c r="AR71" s="103"/>
      <c r="AS71" s="104" t="str">
        <f>IFERROR(AR71/AN71,"-")</f>
        <v>-</v>
      </c>
      <c r="AT71" s="105"/>
      <c r="AU71" s="105"/>
      <c r="AV71" s="105"/>
      <c r="AW71" s="106"/>
      <c r="AX71" s="107">
        <f>IF(Q71=0,"",IF(AW71=0,"",(AW71/Q71)))</f>
        <v>0</v>
      </c>
      <c r="AY71" s="106"/>
      <c r="AZ71" s="108" t="str">
        <f>IFERROR(AY71/AW71,"-")</f>
        <v>-</v>
      </c>
      <c r="BA71" s="109"/>
      <c r="BB71" s="110" t="str">
        <f>IFERROR(BA71/AW71,"-")</f>
        <v>-</v>
      </c>
      <c r="BC71" s="111"/>
      <c r="BD71" s="111"/>
      <c r="BE71" s="111"/>
      <c r="BF71" s="112"/>
      <c r="BG71" s="113">
        <f>IF(Q71=0,"",IF(BF71=0,"",(BF71/Q71)))</f>
        <v>0</v>
      </c>
      <c r="BH71" s="112"/>
      <c r="BI71" s="114" t="str">
        <f>IFERROR(BH71/BF71,"-")</f>
        <v>-</v>
      </c>
      <c r="BJ71" s="115"/>
      <c r="BK71" s="116" t="str">
        <f>IFERROR(BJ71/BF71,"-")</f>
        <v>-</v>
      </c>
      <c r="BL71" s="117"/>
      <c r="BM71" s="117"/>
      <c r="BN71" s="117"/>
      <c r="BO71" s="119">
        <v>1</v>
      </c>
      <c r="BP71" s="120">
        <f>IF(Q71=0,"",IF(BO71=0,"",(BO71/Q71)))</f>
        <v>0.33333333333333</v>
      </c>
      <c r="BQ71" s="121"/>
      <c r="BR71" s="122">
        <f>IFERROR(BQ71/BO71,"-")</f>
        <v>0</v>
      </c>
      <c r="BS71" s="123"/>
      <c r="BT71" s="124">
        <f>IFERROR(BS71/BO71,"-")</f>
        <v>0</v>
      </c>
      <c r="BU71" s="125"/>
      <c r="BV71" s="125"/>
      <c r="BW71" s="125"/>
      <c r="BX71" s="126">
        <v>2</v>
      </c>
      <c r="BY71" s="127">
        <f>IF(Q71=0,"",IF(BX71=0,"",(BX71/Q71)))</f>
        <v>0.66666666666667</v>
      </c>
      <c r="BZ71" s="128"/>
      <c r="CA71" s="129">
        <f>IFERROR(BZ71/BX71,"-")</f>
        <v>0</v>
      </c>
      <c r="CB71" s="130"/>
      <c r="CC71" s="131">
        <f>IFERROR(CB71/BX71,"-")</f>
        <v>0</v>
      </c>
      <c r="CD71" s="132"/>
      <c r="CE71" s="132"/>
      <c r="CF71" s="132"/>
      <c r="CG71" s="133"/>
      <c r="CH71" s="134">
        <f>IF(Q71=0,"",IF(CG71=0,"",(CG71/Q71)))</f>
        <v>0</v>
      </c>
      <c r="CI71" s="135"/>
      <c r="CJ71" s="136" t="str">
        <f>IFERROR(CI71/CG71,"-")</f>
        <v>-</v>
      </c>
      <c r="CK71" s="137"/>
      <c r="CL71" s="138" t="str">
        <f>IFERROR(CK71/CG71,"-")</f>
        <v>-</v>
      </c>
      <c r="CM71" s="139"/>
      <c r="CN71" s="139"/>
      <c r="CO71" s="139"/>
      <c r="CP71" s="140">
        <v>0</v>
      </c>
      <c r="CQ71" s="141">
        <v>0</v>
      </c>
      <c r="CR71" s="141"/>
      <c r="CS71" s="141"/>
      <c r="CT71" s="142" t="str">
        <f>IF(AND(CR71=0,CS71=0),"",IF(AND(CR71&lt;=100000,CS71&lt;=100000),"",IF(CR71/CQ71&gt;0.7,"男高",IF(CS71/CQ71&gt;0.7,"女高",""))))</f>
        <v/>
      </c>
    </row>
    <row r="72" spans="1:99">
      <c r="A72" s="79">
        <f>AC72</f>
        <v>0.16666666666667</v>
      </c>
      <c r="B72" s="189" t="s">
        <v>219</v>
      </c>
      <c r="C72" s="189" t="s">
        <v>58</v>
      </c>
      <c r="D72" s="189"/>
      <c r="E72" s="189" t="s">
        <v>220</v>
      </c>
      <c r="F72" s="189" t="s">
        <v>221</v>
      </c>
      <c r="G72" s="189" t="s">
        <v>118</v>
      </c>
      <c r="H72" s="89" t="s">
        <v>62</v>
      </c>
      <c r="I72" s="89" t="s">
        <v>216</v>
      </c>
      <c r="J72" s="191" t="s">
        <v>222</v>
      </c>
      <c r="K72" s="181">
        <v>150000</v>
      </c>
      <c r="L72" s="80">
        <v>15</v>
      </c>
      <c r="M72" s="80">
        <v>0</v>
      </c>
      <c r="N72" s="80">
        <v>45</v>
      </c>
      <c r="O72" s="91">
        <v>8</v>
      </c>
      <c r="P72" s="92">
        <v>0</v>
      </c>
      <c r="Q72" s="93">
        <f>O72+P72</f>
        <v>8</v>
      </c>
      <c r="R72" s="81">
        <f>IFERROR(Q72/N72,"-")</f>
        <v>0.17777777777778</v>
      </c>
      <c r="S72" s="80">
        <v>1</v>
      </c>
      <c r="T72" s="80">
        <v>2</v>
      </c>
      <c r="U72" s="81">
        <f>IFERROR(T72/(Q72),"-")</f>
        <v>0.25</v>
      </c>
      <c r="V72" s="82">
        <f>IFERROR(K72/SUM(Q72:Q73),"-")</f>
        <v>13636.363636364</v>
      </c>
      <c r="W72" s="83">
        <v>1</v>
      </c>
      <c r="X72" s="81">
        <f>IF(Q72=0,"-",W72/Q72)</f>
        <v>0.125</v>
      </c>
      <c r="Y72" s="186">
        <v>5000</v>
      </c>
      <c r="Z72" s="187">
        <f>IFERROR(Y72/Q72,"-")</f>
        <v>625</v>
      </c>
      <c r="AA72" s="187">
        <f>IFERROR(Y72/W72,"-")</f>
        <v>5000</v>
      </c>
      <c r="AB72" s="181">
        <f>SUM(Y72:Y73)-SUM(K72:K73)</f>
        <v>-125000</v>
      </c>
      <c r="AC72" s="85">
        <f>SUM(Y72:Y73)/SUM(K72:K73)</f>
        <v>0.16666666666667</v>
      </c>
      <c r="AD72" s="78"/>
      <c r="AE72" s="94"/>
      <c r="AF72" s="95">
        <f>IF(Q72=0,"",IF(AE72=0,"",(AE72/Q72)))</f>
        <v>0</v>
      </c>
      <c r="AG72" s="94"/>
      <c r="AH72" s="96" t="str">
        <f>IFERROR(AG72/AE72,"-")</f>
        <v>-</v>
      </c>
      <c r="AI72" s="97"/>
      <c r="AJ72" s="98" t="str">
        <f>IFERROR(AI72/AE72,"-")</f>
        <v>-</v>
      </c>
      <c r="AK72" s="99"/>
      <c r="AL72" s="99"/>
      <c r="AM72" s="99"/>
      <c r="AN72" s="100"/>
      <c r="AO72" s="101">
        <f>IF(Q72=0,"",IF(AN72=0,"",(AN72/Q72)))</f>
        <v>0</v>
      </c>
      <c r="AP72" s="100"/>
      <c r="AQ72" s="102" t="str">
        <f>IFERROR(AP72/AN72,"-")</f>
        <v>-</v>
      </c>
      <c r="AR72" s="103"/>
      <c r="AS72" s="104" t="str">
        <f>IFERROR(AR72/AN72,"-")</f>
        <v>-</v>
      </c>
      <c r="AT72" s="105"/>
      <c r="AU72" s="105"/>
      <c r="AV72" s="105"/>
      <c r="AW72" s="106"/>
      <c r="AX72" s="107">
        <f>IF(Q72=0,"",IF(AW72=0,"",(AW72/Q72)))</f>
        <v>0</v>
      </c>
      <c r="AY72" s="106"/>
      <c r="AZ72" s="108" t="str">
        <f>IFERROR(AY72/AW72,"-")</f>
        <v>-</v>
      </c>
      <c r="BA72" s="109"/>
      <c r="BB72" s="110" t="str">
        <f>IFERROR(BA72/AW72,"-")</f>
        <v>-</v>
      </c>
      <c r="BC72" s="111"/>
      <c r="BD72" s="111"/>
      <c r="BE72" s="111"/>
      <c r="BF72" s="112"/>
      <c r="BG72" s="113">
        <f>IF(Q72=0,"",IF(BF72=0,"",(BF72/Q72)))</f>
        <v>0</v>
      </c>
      <c r="BH72" s="112"/>
      <c r="BI72" s="114" t="str">
        <f>IFERROR(BH72/BF72,"-")</f>
        <v>-</v>
      </c>
      <c r="BJ72" s="115"/>
      <c r="BK72" s="116" t="str">
        <f>IFERROR(BJ72/BF72,"-")</f>
        <v>-</v>
      </c>
      <c r="BL72" s="117"/>
      <c r="BM72" s="117"/>
      <c r="BN72" s="117"/>
      <c r="BO72" s="119">
        <v>4</v>
      </c>
      <c r="BP72" s="120">
        <f>IF(Q72=0,"",IF(BO72=0,"",(BO72/Q72)))</f>
        <v>0.5</v>
      </c>
      <c r="BQ72" s="121"/>
      <c r="BR72" s="122">
        <f>IFERROR(BQ72/BO72,"-")</f>
        <v>0</v>
      </c>
      <c r="BS72" s="123"/>
      <c r="BT72" s="124">
        <f>IFERROR(BS72/BO72,"-")</f>
        <v>0</v>
      </c>
      <c r="BU72" s="125"/>
      <c r="BV72" s="125"/>
      <c r="BW72" s="125"/>
      <c r="BX72" s="126">
        <v>3</v>
      </c>
      <c r="BY72" s="127">
        <f>IF(Q72=0,"",IF(BX72=0,"",(BX72/Q72)))</f>
        <v>0.375</v>
      </c>
      <c r="BZ72" s="128">
        <v>1</v>
      </c>
      <c r="CA72" s="129">
        <f>IFERROR(BZ72/BX72,"-")</f>
        <v>0.33333333333333</v>
      </c>
      <c r="CB72" s="130">
        <v>5000</v>
      </c>
      <c r="CC72" s="131">
        <f>IFERROR(CB72/BX72,"-")</f>
        <v>1666.6666666667</v>
      </c>
      <c r="CD72" s="132">
        <v>1</v>
      </c>
      <c r="CE72" s="132"/>
      <c r="CF72" s="132"/>
      <c r="CG72" s="133">
        <v>1</v>
      </c>
      <c r="CH72" s="134">
        <f>IF(Q72=0,"",IF(CG72=0,"",(CG72/Q72)))</f>
        <v>0.125</v>
      </c>
      <c r="CI72" s="135"/>
      <c r="CJ72" s="136">
        <f>IFERROR(CI72/CG72,"-")</f>
        <v>0</v>
      </c>
      <c r="CK72" s="137"/>
      <c r="CL72" s="138">
        <f>IFERROR(CK72/CG72,"-")</f>
        <v>0</v>
      </c>
      <c r="CM72" s="139"/>
      <c r="CN72" s="139"/>
      <c r="CO72" s="139"/>
      <c r="CP72" s="140">
        <v>1</v>
      </c>
      <c r="CQ72" s="141">
        <v>5000</v>
      </c>
      <c r="CR72" s="141">
        <v>5000</v>
      </c>
      <c r="CS72" s="141"/>
      <c r="CT72" s="142" t="str">
        <f>IF(AND(CR72=0,CS72=0),"",IF(AND(CR72&lt;=100000,CS72&lt;=100000),"",IF(CR72/CQ72&gt;0.7,"男高",IF(CS72/CQ72&gt;0.7,"女高",""))))</f>
        <v/>
      </c>
    </row>
    <row r="73" spans="1:99">
      <c r="A73" s="79"/>
      <c r="B73" s="189" t="s">
        <v>223</v>
      </c>
      <c r="C73" s="189" t="s">
        <v>58</v>
      </c>
      <c r="D73" s="189"/>
      <c r="E73" s="189" t="s">
        <v>220</v>
      </c>
      <c r="F73" s="189" t="s">
        <v>221</v>
      </c>
      <c r="G73" s="189" t="s">
        <v>66</v>
      </c>
      <c r="H73" s="89"/>
      <c r="I73" s="89"/>
      <c r="J73" s="89"/>
      <c r="K73" s="181"/>
      <c r="L73" s="80">
        <v>29</v>
      </c>
      <c r="M73" s="80">
        <v>20</v>
      </c>
      <c r="N73" s="80">
        <v>13</v>
      </c>
      <c r="O73" s="91">
        <v>3</v>
      </c>
      <c r="P73" s="92">
        <v>0</v>
      </c>
      <c r="Q73" s="93">
        <f>O73+P73</f>
        <v>3</v>
      </c>
      <c r="R73" s="81">
        <f>IFERROR(Q73/N73,"-")</f>
        <v>0.23076923076923</v>
      </c>
      <c r="S73" s="80">
        <v>0</v>
      </c>
      <c r="T73" s="80">
        <v>1</v>
      </c>
      <c r="U73" s="81">
        <f>IFERROR(T73/(Q73),"-")</f>
        <v>0.33333333333333</v>
      </c>
      <c r="V73" s="82"/>
      <c r="W73" s="83">
        <v>1</v>
      </c>
      <c r="X73" s="81">
        <f>IF(Q73=0,"-",W73/Q73)</f>
        <v>0.33333333333333</v>
      </c>
      <c r="Y73" s="186">
        <v>20000</v>
      </c>
      <c r="Z73" s="187">
        <f>IFERROR(Y73/Q73,"-")</f>
        <v>6666.6666666667</v>
      </c>
      <c r="AA73" s="187">
        <f>IFERROR(Y73/W73,"-")</f>
        <v>20000</v>
      </c>
      <c r="AB73" s="181"/>
      <c r="AC73" s="85"/>
      <c r="AD73" s="78"/>
      <c r="AE73" s="94"/>
      <c r="AF73" s="95">
        <f>IF(Q73=0,"",IF(AE73=0,"",(AE73/Q73)))</f>
        <v>0</v>
      </c>
      <c r="AG73" s="94"/>
      <c r="AH73" s="96" t="str">
        <f>IFERROR(AG73/AE73,"-")</f>
        <v>-</v>
      </c>
      <c r="AI73" s="97"/>
      <c r="AJ73" s="98" t="str">
        <f>IFERROR(AI73/AE73,"-")</f>
        <v>-</v>
      </c>
      <c r="AK73" s="99"/>
      <c r="AL73" s="99"/>
      <c r="AM73" s="99"/>
      <c r="AN73" s="100">
        <v>1</v>
      </c>
      <c r="AO73" s="101">
        <f>IF(Q73=0,"",IF(AN73=0,"",(AN73/Q73)))</f>
        <v>0.33333333333333</v>
      </c>
      <c r="AP73" s="100">
        <v>1</v>
      </c>
      <c r="AQ73" s="102">
        <f>IFERROR(AP73/AN73,"-")</f>
        <v>1</v>
      </c>
      <c r="AR73" s="103">
        <v>20000</v>
      </c>
      <c r="AS73" s="104">
        <f>IFERROR(AR73/AN73,"-")</f>
        <v>20000</v>
      </c>
      <c r="AT73" s="105"/>
      <c r="AU73" s="105"/>
      <c r="AV73" s="105">
        <v>1</v>
      </c>
      <c r="AW73" s="106"/>
      <c r="AX73" s="107">
        <f>IF(Q73=0,"",IF(AW73=0,"",(AW73/Q73)))</f>
        <v>0</v>
      </c>
      <c r="AY73" s="106"/>
      <c r="AZ73" s="108" t="str">
        <f>IFERROR(AY73/AW73,"-")</f>
        <v>-</v>
      </c>
      <c r="BA73" s="109"/>
      <c r="BB73" s="110" t="str">
        <f>IFERROR(BA73/AW73,"-")</f>
        <v>-</v>
      </c>
      <c r="BC73" s="111"/>
      <c r="BD73" s="111"/>
      <c r="BE73" s="111"/>
      <c r="BF73" s="112">
        <v>1</v>
      </c>
      <c r="BG73" s="113">
        <f>IF(Q73=0,"",IF(BF73=0,"",(BF73/Q73)))</f>
        <v>0.33333333333333</v>
      </c>
      <c r="BH73" s="112"/>
      <c r="BI73" s="114">
        <f>IFERROR(BH73/BF73,"-")</f>
        <v>0</v>
      </c>
      <c r="BJ73" s="115"/>
      <c r="BK73" s="116">
        <f>IFERROR(BJ73/BF73,"-")</f>
        <v>0</v>
      </c>
      <c r="BL73" s="117"/>
      <c r="BM73" s="117"/>
      <c r="BN73" s="117"/>
      <c r="BO73" s="119">
        <v>1</v>
      </c>
      <c r="BP73" s="120">
        <f>IF(Q73=0,"",IF(BO73=0,"",(BO73/Q73)))</f>
        <v>0.33333333333333</v>
      </c>
      <c r="BQ73" s="121"/>
      <c r="BR73" s="122">
        <f>IFERROR(BQ73/BO73,"-")</f>
        <v>0</v>
      </c>
      <c r="BS73" s="123"/>
      <c r="BT73" s="124">
        <f>IFERROR(BS73/BO73,"-")</f>
        <v>0</v>
      </c>
      <c r="BU73" s="125"/>
      <c r="BV73" s="125"/>
      <c r="BW73" s="125"/>
      <c r="BX73" s="126"/>
      <c r="BY73" s="127">
        <f>IF(Q73=0,"",IF(BX73=0,"",(BX73/Q73)))</f>
        <v>0</v>
      </c>
      <c r="BZ73" s="128"/>
      <c r="CA73" s="129" t="str">
        <f>IFERROR(BZ73/BX73,"-")</f>
        <v>-</v>
      </c>
      <c r="CB73" s="130"/>
      <c r="CC73" s="131" t="str">
        <f>IFERROR(CB73/BX73,"-")</f>
        <v>-</v>
      </c>
      <c r="CD73" s="132"/>
      <c r="CE73" s="132"/>
      <c r="CF73" s="132"/>
      <c r="CG73" s="133"/>
      <c r="CH73" s="134">
        <f>IF(Q73=0,"",IF(CG73=0,"",(CG73/Q73)))</f>
        <v>0</v>
      </c>
      <c r="CI73" s="135"/>
      <c r="CJ73" s="136" t="str">
        <f>IFERROR(CI73/CG73,"-")</f>
        <v>-</v>
      </c>
      <c r="CK73" s="137"/>
      <c r="CL73" s="138" t="str">
        <f>IFERROR(CK73/CG73,"-")</f>
        <v>-</v>
      </c>
      <c r="CM73" s="139"/>
      <c r="CN73" s="139"/>
      <c r="CO73" s="139"/>
      <c r="CP73" s="140">
        <v>1</v>
      </c>
      <c r="CQ73" s="141">
        <v>20000</v>
      </c>
      <c r="CR73" s="141">
        <v>20000</v>
      </c>
      <c r="CS73" s="141"/>
      <c r="CT73" s="142" t="str">
        <f>IF(AND(CR73=0,CS73=0),"",IF(AND(CR73&lt;=100000,CS73&lt;=100000),"",IF(CR73/CQ73&gt;0.7,"男高",IF(CS73/CQ73&gt;0.7,"女高",""))))</f>
        <v/>
      </c>
    </row>
    <row r="74" spans="1:99">
      <c r="A74" s="79">
        <f>AC74</f>
        <v>0</v>
      </c>
      <c r="B74" s="189" t="s">
        <v>224</v>
      </c>
      <c r="C74" s="189" t="s">
        <v>58</v>
      </c>
      <c r="D74" s="189"/>
      <c r="E74" s="189" t="s">
        <v>214</v>
      </c>
      <c r="F74" s="189" t="s">
        <v>215</v>
      </c>
      <c r="G74" s="189" t="s">
        <v>61</v>
      </c>
      <c r="H74" s="89" t="s">
        <v>225</v>
      </c>
      <c r="I74" s="89" t="s">
        <v>206</v>
      </c>
      <c r="J74" s="191" t="s">
        <v>226</v>
      </c>
      <c r="K74" s="181">
        <v>115000</v>
      </c>
      <c r="L74" s="80">
        <v>0</v>
      </c>
      <c r="M74" s="80">
        <v>0</v>
      </c>
      <c r="N74" s="80">
        <v>0</v>
      </c>
      <c r="O74" s="91">
        <v>4</v>
      </c>
      <c r="P74" s="92">
        <v>0</v>
      </c>
      <c r="Q74" s="93">
        <f>O74+P74</f>
        <v>4</v>
      </c>
      <c r="R74" s="81" t="str">
        <f>IFERROR(Q74/N74,"-")</f>
        <v>-</v>
      </c>
      <c r="S74" s="80">
        <v>0</v>
      </c>
      <c r="T74" s="80">
        <v>0</v>
      </c>
      <c r="U74" s="81">
        <f>IFERROR(T74/(Q74),"-")</f>
        <v>0</v>
      </c>
      <c r="V74" s="82">
        <f>IFERROR(K74/SUM(Q74:Q75),"-")</f>
        <v>28750</v>
      </c>
      <c r="W74" s="83">
        <v>0</v>
      </c>
      <c r="X74" s="81">
        <f>IF(Q74=0,"-",W74/Q74)</f>
        <v>0</v>
      </c>
      <c r="Y74" s="186">
        <v>0</v>
      </c>
      <c r="Z74" s="187">
        <f>IFERROR(Y74/Q74,"-")</f>
        <v>0</v>
      </c>
      <c r="AA74" s="187" t="str">
        <f>IFERROR(Y74/W74,"-")</f>
        <v>-</v>
      </c>
      <c r="AB74" s="181">
        <f>SUM(Y74:Y75)-SUM(K74:K75)</f>
        <v>-115000</v>
      </c>
      <c r="AC74" s="85">
        <f>SUM(Y74:Y75)/SUM(K74:K75)</f>
        <v>0</v>
      </c>
      <c r="AD74" s="78"/>
      <c r="AE74" s="94"/>
      <c r="AF74" s="95">
        <f>IF(Q74=0,"",IF(AE74=0,"",(AE74/Q74)))</f>
        <v>0</v>
      </c>
      <c r="AG74" s="94"/>
      <c r="AH74" s="96" t="str">
        <f>IFERROR(AG74/AE74,"-")</f>
        <v>-</v>
      </c>
      <c r="AI74" s="97"/>
      <c r="AJ74" s="98" t="str">
        <f>IFERROR(AI74/AE74,"-")</f>
        <v>-</v>
      </c>
      <c r="AK74" s="99"/>
      <c r="AL74" s="99"/>
      <c r="AM74" s="99"/>
      <c r="AN74" s="100"/>
      <c r="AO74" s="101">
        <f>IF(Q74=0,"",IF(AN74=0,"",(AN74/Q74)))</f>
        <v>0</v>
      </c>
      <c r="AP74" s="100"/>
      <c r="AQ74" s="102" t="str">
        <f>IFERROR(AP74/AN74,"-")</f>
        <v>-</v>
      </c>
      <c r="AR74" s="103"/>
      <c r="AS74" s="104" t="str">
        <f>IFERROR(AR74/AN74,"-")</f>
        <v>-</v>
      </c>
      <c r="AT74" s="105"/>
      <c r="AU74" s="105"/>
      <c r="AV74" s="105"/>
      <c r="AW74" s="106"/>
      <c r="AX74" s="107">
        <f>IF(Q74=0,"",IF(AW74=0,"",(AW74/Q74)))</f>
        <v>0</v>
      </c>
      <c r="AY74" s="106"/>
      <c r="AZ74" s="108" t="str">
        <f>IFERROR(AY74/AW74,"-")</f>
        <v>-</v>
      </c>
      <c r="BA74" s="109"/>
      <c r="BB74" s="110" t="str">
        <f>IFERROR(BA74/AW74,"-")</f>
        <v>-</v>
      </c>
      <c r="BC74" s="111"/>
      <c r="BD74" s="111"/>
      <c r="BE74" s="111"/>
      <c r="BF74" s="112">
        <v>2</v>
      </c>
      <c r="BG74" s="113">
        <f>IF(Q74=0,"",IF(BF74=0,"",(BF74/Q74)))</f>
        <v>0.5</v>
      </c>
      <c r="BH74" s="112"/>
      <c r="BI74" s="114">
        <f>IFERROR(BH74/BF74,"-")</f>
        <v>0</v>
      </c>
      <c r="BJ74" s="115"/>
      <c r="BK74" s="116">
        <f>IFERROR(BJ74/BF74,"-")</f>
        <v>0</v>
      </c>
      <c r="BL74" s="117"/>
      <c r="BM74" s="117"/>
      <c r="BN74" s="117"/>
      <c r="BO74" s="119">
        <v>1</v>
      </c>
      <c r="BP74" s="120">
        <f>IF(Q74=0,"",IF(BO74=0,"",(BO74/Q74)))</f>
        <v>0.25</v>
      </c>
      <c r="BQ74" s="121"/>
      <c r="BR74" s="122">
        <f>IFERROR(BQ74/BO74,"-")</f>
        <v>0</v>
      </c>
      <c r="BS74" s="123"/>
      <c r="BT74" s="124">
        <f>IFERROR(BS74/BO74,"-")</f>
        <v>0</v>
      </c>
      <c r="BU74" s="125"/>
      <c r="BV74" s="125"/>
      <c r="BW74" s="125"/>
      <c r="BX74" s="126">
        <v>1</v>
      </c>
      <c r="BY74" s="127">
        <f>IF(Q74=0,"",IF(BX74=0,"",(BX74/Q74)))</f>
        <v>0.25</v>
      </c>
      <c r="BZ74" s="128"/>
      <c r="CA74" s="129">
        <f>IFERROR(BZ74/BX74,"-")</f>
        <v>0</v>
      </c>
      <c r="CB74" s="130"/>
      <c r="CC74" s="131">
        <f>IFERROR(CB74/BX74,"-")</f>
        <v>0</v>
      </c>
      <c r="CD74" s="132"/>
      <c r="CE74" s="132"/>
      <c r="CF74" s="132"/>
      <c r="CG74" s="133"/>
      <c r="CH74" s="134">
        <f>IF(Q74=0,"",IF(CG74=0,"",(CG74/Q74)))</f>
        <v>0</v>
      </c>
      <c r="CI74" s="135"/>
      <c r="CJ74" s="136" t="str">
        <f>IFERROR(CI74/CG74,"-")</f>
        <v>-</v>
      </c>
      <c r="CK74" s="137"/>
      <c r="CL74" s="138" t="str">
        <f>IFERROR(CK74/CG74,"-")</f>
        <v>-</v>
      </c>
      <c r="CM74" s="139"/>
      <c r="CN74" s="139"/>
      <c r="CO74" s="139"/>
      <c r="CP74" s="140">
        <v>0</v>
      </c>
      <c r="CQ74" s="141">
        <v>0</v>
      </c>
      <c r="CR74" s="141"/>
      <c r="CS74" s="141"/>
      <c r="CT74" s="142" t="str">
        <f>IF(AND(CR74=0,CS74=0),"",IF(AND(CR74&lt;=100000,CS74&lt;=100000),"",IF(CR74/CQ74&gt;0.7,"男高",IF(CS74/CQ74&gt;0.7,"女高",""))))</f>
        <v/>
      </c>
    </row>
    <row r="75" spans="1:99">
      <c r="A75" s="79"/>
      <c r="B75" s="189" t="s">
        <v>227</v>
      </c>
      <c r="C75" s="189" t="s">
        <v>58</v>
      </c>
      <c r="D75" s="189"/>
      <c r="E75" s="189" t="s">
        <v>214</v>
      </c>
      <c r="F75" s="189" t="s">
        <v>215</v>
      </c>
      <c r="G75" s="189" t="s">
        <v>66</v>
      </c>
      <c r="H75" s="89"/>
      <c r="I75" s="89"/>
      <c r="J75" s="89"/>
      <c r="K75" s="181"/>
      <c r="L75" s="80">
        <v>8</v>
      </c>
      <c r="M75" s="80">
        <v>6</v>
      </c>
      <c r="N75" s="80">
        <v>0</v>
      </c>
      <c r="O75" s="91">
        <v>0</v>
      </c>
      <c r="P75" s="92">
        <v>0</v>
      </c>
      <c r="Q75" s="93">
        <f>O75+P75</f>
        <v>0</v>
      </c>
      <c r="R75" s="81" t="str">
        <f>IFERROR(Q75/N75,"-")</f>
        <v>-</v>
      </c>
      <c r="S75" s="80">
        <v>0</v>
      </c>
      <c r="T75" s="80">
        <v>0</v>
      </c>
      <c r="U75" s="81" t="str">
        <f>IFERROR(T75/(Q75),"-")</f>
        <v>-</v>
      </c>
      <c r="V75" s="82"/>
      <c r="W75" s="83">
        <v>0</v>
      </c>
      <c r="X75" s="81" t="str">
        <f>IF(Q75=0,"-",W75/Q75)</f>
        <v>-</v>
      </c>
      <c r="Y75" s="186">
        <v>0</v>
      </c>
      <c r="Z75" s="187" t="str">
        <f>IFERROR(Y75/Q75,"-")</f>
        <v>-</v>
      </c>
      <c r="AA75" s="187" t="str">
        <f>IFERROR(Y75/W75,"-")</f>
        <v>-</v>
      </c>
      <c r="AB75" s="181"/>
      <c r="AC75" s="85"/>
      <c r="AD75" s="78"/>
      <c r="AE75" s="94"/>
      <c r="AF75" s="95" t="str">
        <f>IF(Q75=0,"",IF(AE75=0,"",(AE75/Q75)))</f>
        <v/>
      </c>
      <c r="AG75" s="94"/>
      <c r="AH75" s="96" t="str">
        <f>IFERROR(AG75/AE75,"-")</f>
        <v>-</v>
      </c>
      <c r="AI75" s="97"/>
      <c r="AJ75" s="98" t="str">
        <f>IFERROR(AI75/AE75,"-")</f>
        <v>-</v>
      </c>
      <c r="AK75" s="99"/>
      <c r="AL75" s="99"/>
      <c r="AM75" s="99"/>
      <c r="AN75" s="100"/>
      <c r="AO75" s="101" t="str">
        <f>IF(Q75=0,"",IF(AN75=0,"",(AN75/Q75)))</f>
        <v/>
      </c>
      <c r="AP75" s="100"/>
      <c r="AQ75" s="102" t="str">
        <f>IFERROR(AP75/AN75,"-")</f>
        <v>-</v>
      </c>
      <c r="AR75" s="103"/>
      <c r="AS75" s="104" t="str">
        <f>IFERROR(AR75/AN75,"-")</f>
        <v>-</v>
      </c>
      <c r="AT75" s="105"/>
      <c r="AU75" s="105"/>
      <c r="AV75" s="105"/>
      <c r="AW75" s="106"/>
      <c r="AX75" s="107" t="str">
        <f>IF(Q75=0,"",IF(AW75=0,"",(AW75/Q75)))</f>
        <v/>
      </c>
      <c r="AY75" s="106"/>
      <c r="AZ75" s="108" t="str">
        <f>IFERROR(AY75/AW75,"-")</f>
        <v>-</v>
      </c>
      <c r="BA75" s="109"/>
      <c r="BB75" s="110" t="str">
        <f>IFERROR(BA75/AW75,"-")</f>
        <v>-</v>
      </c>
      <c r="BC75" s="111"/>
      <c r="BD75" s="111"/>
      <c r="BE75" s="111"/>
      <c r="BF75" s="112"/>
      <c r="BG75" s="113" t="str">
        <f>IF(Q75=0,"",IF(BF75=0,"",(BF75/Q75)))</f>
        <v/>
      </c>
      <c r="BH75" s="112"/>
      <c r="BI75" s="114" t="str">
        <f>IFERROR(BH75/BF75,"-")</f>
        <v>-</v>
      </c>
      <c r="BJ75" s="115"/>
      <c r="BK75" s="116" t="str">
        <f>IFERROR(BJ75/BF75,"-")</f>
        <v>-</v>
      </c>
      <c r="BL75" s="117"/>
      <c r="BM75" s="117"/>
      <c r="BN75" s="117"/>
      <c r="BO75" s="119"/>
      <c r="BP75" s="120" t="str">
        <f>IF(Q75=0,"",IF(BO75=0,"",(BO75/Q75)))</f>
        <v/>
      </c>
      <c r="BQ75" s="121"/>
      <c r="BR75" s="122" t="str">
        <f>IFERROR(BQ75/BO75,"-")</f>
        <v>-</v>
      </c>
      <c r="BS75" s="123"/>
      <c r="BT75" s="124" t="str">
        <f>IFERROR(BS75/BO75,"-")</f>
        <v>-</v>
      </c>
      <c r="BU75" s="125"/>
      <c r="BV75" s="125"/>
      <c r="BW75" s="125"/>
      <c r="BX75" s="126"/>
      <c r="BY75" s="127" t="str">
        <f>IF(Q75=0,"",IF(BX75=0,"",(BX75/Q75)))</f>
        <v/>
      </c>
      <c r="BZ75" s="128"/>
      <c r="CA75" s="129" t="str">
        <f>IFERROR(BZ75/BX75,"-")</f>
        <v>-</v>
      </c>
      <c r="CB75" s="130"/>
      <c r="CC75" s="131" t="str">
        <f>IFERROR(CB75/BX75,"-")</f>
        <v>-</v>
      </c>
      <c r="CD75" s="132"/>
      <c r="CE75" s="132"/>
      <c r="CF75" s="132"/>
      <c r="CG75" s="133"/>
      <c r="CH75" s="134" t="str">
        <f>IF(Q75=0,"",IF(CG75=0,"",(CG75/Q75)))</f>
        <v/>
      </c>
      <c r="CI75" s="135"/>
      <c r="CJ75" s="136" t="str">
        <f>IFERROR(CI75/CG75,"-")</f>
        <v>-</v>
      </c>
      <c r="CK75" s="137"/>
      <c r="CL75" s="138" t="str">
        <f>IFERROR(CK75/CG75,"-")</f>
        <v>-</v>
      </c>
      <c r="CM75" s="139"/>
      <c r="CN75" s="139"/>
      <c r="CO75" s="139"/>
      <c r="CP75" s="140">
        <v>0</v>
      </c>
      <c r="CQ75" s="141">
        <v>0</v>
      </c>
      <c r="CR75" s="141"/>
      <c r="CS75" s="141"/>
      <c r="CT75" s="142" t="str">
        <f>IF(AND(CR75=0,CS75=0),"",IF(AND(CR75&lt;=100000,CS75&lt;=100000),"",IF(CR75/CQ75&gt;0.7,"男高",IF(CS75/CQ75&gt;0.7,"女高",""))))</f>
        <v/>
      </c>
    </row>
    <row r="76" spans="1:99">
      <c r="A76" s="79">
        <f>AC76</f>
        <v>0.2</v>
      </c>
      <c r="B76" s="189" t="s">
        <v>228</v>
      </c>
      <c r="C76" s="189" t="s">
        <v>58</v>
      </c>
      <c r="D76" s="189"/>
      <c r="E76" s="189" t="s">
        <v>229</v>
      </c>
      <c r="F76" s="189" t="s">
        <v>230</v>
      </c>
      <c r="G76" s="189" t="s">
        <v>61</v>
      </c>
      <c r="H76" s="89" t="s">
        <v>225</v>
      </c>
      <c r="I76" s="89" t="s">
        <v>206</v>
      </c>
      <c r="J76" s="89" t="s">
        <v>231</v>
      </c>
      <c r="K76" s="181">
        <v>115000</v>
      </c>
      <c r="L76" s="80">
        <v>0</v>
      </c>
      <c r="M76" s="80">
        <v>0</v>
      </c>
      <c r="N76" s="80">
        <v>0</v>
      </c>
      <c r="O76" s="91">
        <v>2</v>
      </c>
      <c r="P76" s="92">
        <v>0</v>
      </c>
      <c r="Q76" s="93">
        <f>O76+P76</f>
        <v>2</v>
      </c>
      <c r="R76" s="81" t="str">
        <f>IFERROR(Q76/N76,"-")</f>
        <v>-</v>
      </c>
      <c r="S76" s="80">
        <v>0</v>
      </c>
      <c r="T76" s="80">
        <v>1</v>
      </c>
      <c r="U76" s="81">
        <f>IFERROR(T76/(Q76),"-")</f>
        <v>0.5</v>
      </c>
      <c r="V76" s="82">
        <f>IFERROR(K76/SUM(Q76:Q77),"-")</f>
        <v>57500</v>
      </c>
      <c r="W76" s="83">
        <v>1</v>
      </c>
      <c r="X76" s="81">
        <f>IF(Q76=0,"-",W76/Q76)</f>
        <v>0.5</v>
      </c>
      <c r="Y76" s="186">
        <v>23000</v>
      </c>
      <c r="Z76" s="187">
        <f>IFERROR(Y76/Q76,"-")</f>
        <v>11500</v>
      </c>
      <c r="AA76" s="187">
        <f>IFERROR(Y76/W76,"-")</f>
        <v>23000</v>
      </c>
      <c r="AB76" s="181">
        <f>SUM(Y76:Y77)-SUM(K76:K77)</f>
        <v>-92000</v>
      </c>
      <c r="AC76" s="85">
        <f>SUM(Y76:Y77)/SUM(K76:K77)</f>
        <v>0.2</v>
      </c>
      <c r="AD76" s="78"/>
      <c r="AE76" s="94"/>
      <c r="AF76" s="95">
        <f>IF(Q76=0,"",IF(AE76=0,"",(AE76/Q76)))</f>
        <v>0</v>
      </c>
      <c r="AG76" s="94"/>
      <c r="AH76" s="96" t="str">
        <f>IFERROR(AG76/AE76,"-")</f>
        <v>-</v>
      </c>
      <c r="AI76" s="97"/>
      <c r="AJ76" s="98" t="str">
        <f>IFERROR(AI76/AE76,"-")</f>
        <v>-</v>
      </c>
      <c r="AK76" s="99"/>
      <c r="AL76" s="99"/>
      <c r="AM76" s="99"/>
      <c r="AN76" s="100"/>
      <c r="AO76" s="101">
        <f>IF(Q76=0,"",IF(AN76=0,"",(AN76/Q76)))</f>
        <v>0</v>
      </c>
      <c r="AP76" s="100"/>
      <c r="AQ76" s="102" t="str">
        <f>IFERROR(AP76/AN76,"-")</f>
        <v>-</v>
      </c>
      <c r="AR76" s="103"/>
      <c r="AS76" s="104" t="str">
        <f>IFERROR(AR76/AN76,"-")</f>
        <v>-</v>
      </c>
      <c r="AT76" s="105"/>
      <c r="AU76" s="105"/>
      <c r="AV76" s="105"/>
      <c r="AW76" s="106"/>
      <c r="AX76" s="107">
        <f>IF(Q76=0,"",IF(AW76=0,"",(AW76/Q76)))</f>
        <v>0</v>
      </c>
      <c r="AY76" s="106"/>
      <c r="AZ76" s="108" t="str">
        <f>IFERROR(AY76/AW76,"-")</f>
        <v>-</v>
      </c>
      <c r="BA76" s="109"/>
      <c r="BB76" s="110" t="str">
        <f>IFERROR(BA76/AW76,"-")</f>
        <v>-</v>
      </c>
      <c r="BC76" s="111"/>
      <c r="BD76" s="111"/>
      <c r="BE76" s="111"/>
      <c r="BF76" s="112"/>
      <c r="BG76" s="113">
        <f>IF(Q76=0,"",IF(BF76=0,"",(BF76/Q76)))</f>
        <v>0</v>
      </c>
      <c r="BH76" s="112"/>
      <c r="BI76" s="114" t="str">
        <f>IFERROR(BH76/BF76,"-")</f>
        <v>-</v>
      </c>
      <c r="BJ76" s="115"/>
      <c r="BK76" s="116" t="str">
        <f>IFERROR(BJ76/BF76,"-")</f>
        <v>-</v>
      </c>
      <c r="BL76" s="117"/>
      <c r="BM76" s="117"/>
      <c r="BN76" s="117"/>
      <c r="BO76" s="119">
        <v>1</v>
      </c>
      <c r="BP76" s="120">
        <f>IF(Q76=0,"",IF(BO76=0,"",(BO76/Q76)))</f>
        <v>0.5</v>
      </c>
      <c r="BQ76" s="121"/>
      <c r="BR76" s="122">
        <f>IFERROR(BQ76/BO76,"-")</f>
        <v>0</v>
      </c>
      <c r="BS76" s="123"/>
      <c r="BT76" s="124">
        <f>IFERROR(BS76/BO76,"-")</f>
        <v>0</v>
      </c>
      <c r="BU76" s="125"/>
      <c r="BV76" s="125"/>
      <c r="BW76" s="125"/>
      <c r="BX76" s="126">
        <v>1</v>
      </c>
      <c r="BY76" s="127">
        <f>IF(Q76=0,"",IF(BX76=0,"",(BX76/Q76)))</f>
        <v>0.5</v>
      </c>
      <c r="BZ76" s="128">
        <v>1</v>
      </c>
      <c r="CA76" s="129">
        <f>IFERROR(BZ76/BX76,"-")</f>
        <v>1</v>
      </c>
      <c r="CB76" s="130">
        <v>23000</v>
      </c>
      <c r="CC76" s="131">
        <f>IFERROR(CB76/BX76,"-")</f>
        <v>23000</v>
      </c>
      <c r="CD76" s="132"/>
      <c r="CE76" s="132"/>
      <c r="CF76" s="132">
        <v>1</v>
      </c>
      <c r="CG76" s="133"/>
      <c r="CH76" s="134">
        <f>IF(Q76=0,"",IF(CG76=0,"",(CG76/Q76)))</f>
        <v>0</v>
      </c>
      <c r="CI76" s="135"/>
      <c r="CJ76" s="136" t="str">
        <f>IFERROR(CI76/CG76,"-")</f>
        <v>-</v>
      </c>
      <c r="CK76" s="137"/>
      <c r="CL76" s="138" t="str">
        <f>IFERROR(CK76/CG76,"-")</f>
        <v>-</v>
      </c>
      <c r="CM76" s="139"/>
      <c r="CN76" s="139"/>
      <c r="CO76" s="139"/>
      <c r="CP76" s="140">
        <v>1</v>
      </c>
      <c r="CQ76" s="141">
        <v>23000</v>
      </c>
      <c r="CR76" s="141">
        <v>23000</v>
      </c>
      <c r="CS76" s="141"/>
      <c r="CT76" s="142" t="str">
        <f>IF(AND(CR76=0,CS76=0),"",IF(AND(CR76&lt;=100000,CS76&lt;=100000),"",IF(CR76/CQ76&gt;0.7,"男高",IF(CS76/CQ76&gt;0.7,"女高",""))))</f>
        <v/>
      </c>
    </row>
    <row r="77" spans="1:99">
      <c r="A77" s="79"/>
      <c r="B77" s="189" t="s">
        <v>232</v>
      </c>
      <c r="C77" s="189" t="s">
        <v>58</v>
      </c>
      <c r="D77" s="189"/>
      <c r="E77" s="189" t="s">
        <v>229</v>
      </c>
      <c r="F77" s="189" t="s">
        <v>230</v>
      </c>
      <c r="G77" s="189" t="s">
        <v>66</v>
      </c>
      <c r="H77" s="89"/>
      <c r="I77" s="89"/>
      <c r="J77" s="89"/>
      <c r="K77" s="181"/>
      <c r="L77" s="80">
        <v>10</v>
      </c>
      <c r="M77" s="80">
        <v>7</v>
      </c>
      <c r="N77" s="80">
        <v>0</v>
      </c>
      <c r="O77" s="91">
        <v>0</v>
      </c>
      <c r="P77" s="92">
        <v>0</v>
      </c>
      <c r="Q77" s="93">
        <f>O77+P77</f>
        <v>0</v>
      </c>
      <c r="R77" s="81" t="str">
        <f>IFERROR(Q77/N77,"-")</f>
        <v>-</v>
      </c>
      <c r="S77" s="80">
        <v>0</v>
      </c>
      <c r="T77" s="80">
        <v>0</v>
      </c>
      <c r="U77" s="81" t="str">
        <f>IFERROR(T77/(Q77),"-")</f>
        <v>-</v>
      </c>
      <c r="V77" s="82"/>
      <c r="W77" s="83">
        <v>0</v>
      </c>
      <c r="X77" s="81" t="str">
        <f>IF(Q77=0,"-",W77/Q77)</f>
        <v>-</v>
      </c>
      <c r="Y77" s="186">
        <v>0</v>
      </c>
      <c r="Z77" s="187" t="str">
        <f>IFERROR(Y77/Q77,"-")</f>
        <v>-</v>
      </c>
      <c r="AA77" s="187" t="str">
        <f>IFERROR(Y77/W77,"-")</f>
        <v>-</v>
      </c>
      <c r="AB77" s="181"/>
      <c r="AC77" s="85"/>
      <c r="AD77" s="78"/>
      <c r="AE77" s="94"/>
      <c r="AF77" s="95" t="str">
        <f>IF(Q77=0,"",IF(AE77=0,"",(AE77/Q77)))</f>
        <v/>
      </c>
      <c r="AG77" s="94"/>
      <c r="AH77" s="96" t="str">
        <f>IFERROR(AG77/AE77,"-")</f>
        <v>-</v>
      </c>
      <c r="AI77" s="97"/>
      <c r="AJ77" s="98" t="str">
        <f>IFERROR(AI77/AE77,"-")</f>
        <v>-</v>
      </c>
      <c r="AK77" s="99"/>
      <c r="AL77" s="99"/>
      <c r="AM77" s="99"/>
      <c r="AN77" s="100"/>
      <c r="AO77" s="101" t="str">
        <f>IF(Q77=0,"",IF(AN77=0,"",(AN77/Q77)))</f>
        <v/>
      </c>
      <c r="AP77" s="100"/>
      <c r="AQ77" s="102" t="str">
        <f>IFERROR(AP77/AN77,"-")</f>
        <v>-</v>
      </c>
      <c r="AR77" s="103"/>
      <c r="AS77" s="104" t="str">
        <f>IFERROR(AR77/AN77,"-")</f>
        <v>-</v>
      </c>
      <c r="AT77" s="105"/>
      <c r="AU77" s="105"/>
      <c r="AV77" s="105"/>
      <c r="AW77" s="106"/>
      <c r="AX77" s="107" t="str">
        <f>IF(Q77=0,"",IF(AW77=0,"",(AW77/Q77)))</f>
        <v/>
      </c>
      <c r="AY77" s="106"/>
      <c r="AZ77" s="108" t="str">
        <f>IFERROR(AY77/AW77,"-")</f>
        <v>-</v>
      </c>
      <c r="BA77" s="109"/>
      <c r="BB77" s="110" t="str">
        <f>IFERROR(BA77/AW77,"-")</f>
        <v>-</v>
      </c>
      <c r="BC77" s="111"/>
      <c r="BD77" s="111"/>
      <c r="BE77" s="111"/>
      <c r="BF77" s="112"/>
      <c r="BG77" s="113" t="str">
        <f>IF(Q77=0,"",IF(BF77=0,"",(BF77/Q77)))</f>
        <v/>
      </c>
      <c r="BH77" s="112"/>
      <c r="BI77" s="114" t="str">
        <f>IFERROR(BH77/BF77,"-")</f>
        <v>-</v>
      </c>
      <c r="BJ77" s="115"/>
      <c r="BK77" s="116" t="str">
        <f>IFERROR(BJ77/BF77,"-")</f>
        <v>-</v>
      </c>
      <c r="BL77" s="117"/>
      <c r="BM77" s="117"/>
      <c r="BN77" s="117"/>
      <c r="BO77" s="119"/>
      <c r="BP77" s="120" t="str">
        <f>IF(Q77=0,"",IF(BO77=0,"",(BO77/Q77)))</f>
        <v/>
      </c>
      <c r="BQ77" s="121"/>
      <c r="BR77" s="122" t="str">
        <f>IFERROR(BQ77/BO77,"-")</f>
        <v>-</v>
      </c>
      <c r="BS77" s="123"/>
      <c r="BT77" s="124" t="str">
        <f>IFERROR(BS77/BO77,"-")</f>
        <v>-</v>
      </c>
      <c r="BU77" s="125"/>
      <c r="BV77" s="125"/>
      <c r="BW77" s="125"/>
      <c r="BX77" s="126"/>
      <c r="BY77" s="127" t="str">
        <f>IF(Q77=0,"",IF(BX77=0,"",(BX77/Q77)))</f>
        <v/>
      </c>
      <c r="BZ77" s="128"/>
      <c r="CA77" s="129" t="str">
        <f>IFERROR(BZ77/BX77,"-")</f>
        <v>-</v>
      </c>
      <c r="CB77" s="130"/>
      <c r="CC77" s="131" t="str">
        <f>IFERROR(CB77/BX77,"-")</f>
        <v>-</v>
      </c>
      <c r="CD77" s="132"/>
      <c r="CE77" s="132"/>
      <c r="CF77" s="132"/>
      <c r="CG77" s="133"/>
      <c r="CH77" s="134" t="str">
        <f>IF(Q77=0,"",IF(CG77=0,"",(CG77/Q77)))</f>
        <v/>
      </c>
      <c r="CI77" s="135"/>
      <c r="CJ77" s="136" t="str">
        <f>IFERROR(CI77/CG77,"-")</f>
        <v>-</v>
      </c>
      <c r="CK77" s="137"/>
      <c r="CL77" s="138" t="str">
        <f>IFERROR(CK77/CG77,"-")</f>
        <v>-</v>
      </c>
      <c r="CM77" s="139"/>
      <c r="CN77" s="139"/>
      <c r="CO77" s="139"/>
      <c r="CP77" s="140">
        <v>0</v>
      </c>
      <c r="CQ77" s="141">
        <v>0</v>
      </c>
      <c r="CR77" s="141"/>
      <c r="CS77" s="141"/>
      <c r="CT77" s="142" t="str">
        <f>IF(AND(CR77=0,CS77=0),"",IF(AND(CR77&lt;=100000,CS77&lt;=100000),"",IF(CR77/CQ77&gt;0.7,"男高",IF(CS77/CQ77&gt;0.7,"女高",""))))</f>
        <v/>
      </c>
    </row>
    <row r="78" spans="1:99">
      <c r="A78" s="79">
        <f>AC78</f>
        <v>0</v>
      </c>
      <c r="B78" s="189" t="s">
        <v>233</v>
      </c>
      <c r="C78" s="189" t="s">
        <v>58</v>
      </c>
      <c r="D78" s="189"/>
      <c r="E78" s="189" t="s">
        <v>234</v>
      </c>
      <c r="F78" s="189" t="s">
        <v>235</v>
      </c>
      <c r="G78" s="189" t="s">
        <v>118</v>
      </c>
      <c r="H78" s="89" t="s">
        <v>225</v>
      </c>
      <c r="I78" s="89" t="s">
        <v>206</v>
      </c>
      <c r="J78" s="190" t="s">
        <v>236</v>
      </c>
      <c r="K78" s="181">
        <v>115000</v>
      </c>
      <c r="L78" s="80">
        <v>7</v>
      </c>
      <c r="M78" s="80">
        <v>0</v>
      </c>
      <c r="N78" s="80">
        <v>43</v>
      </c>
      <c r="O78" s="91">
        <v>3</v>
      </c>
      <c r="P78" s="92">
        <v>0</v>
      </c>
      <c r="Q78" s="93">
        <f>O78+P78</f>
        <v>3</v>
      </c>
      <c r="R78" s="81">
        <f>IFERROR(Q78/N78,"-")</f>
        <v>0.069767441860465</v>
      </c>
      <c r="S78" s="80">
        <v>0</v>
      </c>
      <c r="T78" s="80">
        <v>0</v>
      </c>
      <c r="U78" s="81">
        <f>IFERROR(T78/(Q78),"-")</f>
        <v>0</v>
      </c>
      <c r="V78" s="82">
        <f>IFERROR(K78/SUM(Q78:Q79),"-")</f>
        <v>28750</v>
      </c>
      <c r="W78" s="83">
        <v>0</v>
      </c>
      <c r="X78" s="81">
        <f>IF(Q78=0,"-",W78/Q78)</f>
        <v>0</v>
      </c>
      <c r="Y78" s="186">
        <v>0</v>
      </c>
      <c r="Z78" s="187">
        <f>IFERROR(Y78/Q78,"-")</f>
        <v>0</v>
      </c>
      <c r="AA78" s="187" t="str">
        <f>IFERROR(Y78/W78,"-")</f>
        <v>-</v>
      </c>
      <c r="AB78" s="181">
        <f>SUM(Y78:Y79)-SUM(K78:K79)</f>
        <v>-115000</v>
      </c>
      <c r="AC78" s="85">
        <f>SUM(Y78:Y79)/SUM(K78:K79)</f>
        <v>0</v>
      </c>
      <c r="AD78" s="78"/>
      <c r="AE78" s="94"/>
      <c r="AF78" s="95">
        <f>IF(Q78=0,"",IF(AE78=0,"",(AE78/Q78)))</f>
        <v>0</v>
      </c>
      <c r="AG78" s="94"/>
      <c r="AH78" s="96" t="str">
        <f>IFERROR(AG78/AE78,"-")</f>
        <v>-</v>
      </c>
      <c r="AI78" s="97"/>
      <c r="AJ78" s="98" t="str">
        <f>IFERROR(AI78/AE78,"-")</f>
        <v>-</v>
      </c>
      <c r="AK78" s="99"/>
      <c r="AL78" s="99"/>
      <c r="AM78" s="99"/>
      <c r="AN78" s="100"/>
      <c r="AO78" s="101">
        <f>IF(Q78=0,"",IF(AN78=0,"",(AN78/Q78)))</f>
        <v>0</v>
      </c>
      <c r="AP78" s="100"/>
      <c r="AQ78" s="102" t="str">
        <f>IFERROR(AP78/AN78,"-")</f>
        <v>-</v>
      </c>
      <c r="AR78" s="103"/>
      <c r="AS78" s="104" t="str">
        <f>IFERROR(AR78/AN78,"-")</f>
        <v>-</v>
      </c>
      <c r="AT78" s="105"/>
      <c r="AU78" s="105"/>
      <c r="AV78" s="105"/>
      <c r="AW78" s="106"/>
      <c r="AX78" s="107">
        <f>IF(Q78=0,"",IF(AW78=0,"",(AW78/Q78)))</f>
        <v>0</v>
      </c>
      <c r="AY78" s="106"/>
      <c r="AZ78" s="108" t="str">
        <f>IFERROR(AY78/AW78,"-")</f>
        <v>-</v>
      </c>
      <c r="BA78" s="109"/>
      <c r="BB78" s="110" t="str">
        <f>IFERROR(BA78/AW78,"-")</f>
        <v>-</v>
      </c>
      <c r="BC78" s="111"/>
      <c r="BD78" s="111"/>
      <c r="BE78" s="111"/>
      <c r="BF78" s="112"/>
      <c r="BG78" s="113">
        <f>IF(Q78=0,"",IF(BF78=0,"",(BF78/Q78)))</f>
        <v>0</v>
      </c>
      <c r="BH78" s="112"/>
      <c r="BI78" s="114" t="str">
        <f>IFERROR(BH78/BF78,"-")</f>
        <v>-</v>
      </c>
      <c r="BJ78" s="115"/>
      <c r="BK78" s="116" t="str">
        <f>IFERROR(BJ78/BF78,"-")</f>
        <v>-</v>
      </c>
      <c r="BL78" s="117"/>
      <c r="BM78" s="117"/>
      <c r="BN78" s="117"/>
      <c r="BO78" s="119">
        <v>1</v>
      </c>
      <c r="BP78" s="120">
        <f>IF(Q78=0,"",IF(BO78=0,"",(BO78/Q78)))</f>
        <v>0.33333333333333</v>
      </c>
      <c r="BQ78" s="121"/>
      <c r="BR78" s="122">
        <f>IFERROR(BQ78/BO78,"-")</f>
        <v>0</v>
      </c>
      <c r="BS78" s="123"/>
      <c r="BT78" s="124">
        <f>IFERROR(BS78/BO78,"-")</f>
        <v>0</v>
      </c>
      <c r="BU78" s="125"/>
      <c r="BV78" s="125"/>
      <c r="BW78" s="125"/>
      <c r="BX78" s="126">
        <v>2</v>
      </c>
      <c r="BY78" s="127">
        <f>IF(Q78=0,"",IF(BX78=0,"",(BX78/Q78)))</f>
        <v>0.66666666666667</v>
      </c>
      <c r="BZ78" s="128"/>
      <c r="CA78" s="129">
        <f>IFERROR(BZ78/BX78,"-")</f>
        <v>0</v>
      </c>
      <c r="CB78" s="130"/>
      <c r="CC78" s="131">
        <f>IFERROR(CB78/BX78,"-")</f>
        <v>0</v>
      </c>
      <c r="CD78" s="132"/>
      <c r="CE78" s="132"/>
      <c r="CF78" s="132"/>
      <c r="CG78" s="133"/>
      <c r="CH78" s="134">
        <f>IF(Q78=0,"",IF(CG78=0,"",(CG78/Q78)))</f>
        <v>0</v>
      </c>
      <c r="CI78" s="135"/>
      <c r="CJ78" s="136" t="str">
        <f>IFERROR(CI78/CG78,"-")</f>
        <v>-</v>
      </c>
      <c r="CK78" s="137"/>
      <c r="CL78" s="138" t="str">
        <f>IFERROR(CK78/CG78,"-")</f>
        <v>-</v>
      </c>
      <c r="CM78" s="139"/>
      <c r="CN78" s="139"/>
      <c r="CO78" s="139"/>
      <c r="CP78" s="140">
        <v>0</v>
      </c>
      <c r="CQ78" s="141">
        <v>0</v>
      </c>
      <c r="CR78" s="141"/>
      <c r="CS78" s="141"/>
      <c r="CT78" s="142" t="str">
        <f>IF(AND(CR78=0,CS78=0),"",IF(AND(CR78&lt;=100000,CS78&lt;=100000),"",IF(CR78/CQ78&gt;0.7,"男高",IF(CS78/CQ78&gt;0.7,"女高",""))))</f>
        <v/>
      </c>
    </row>
    <row r="79" spans="1:99">
      <c r="A79" s="79"/>
      <c r="B79" s="189" t="s">
        <v>237</v>
      </c>
      <c r="C79" s="189" t="s">
        <v>58</v>
      </c>
      <c r="D79" s="189"/>
      <c r="E79" s="189" t="s">
        <v>234</v>
      </c>
      <c r="F79" s="189" t="s">
        <v>235</v>
      </c>
      <c r="G79" s="189" t="s">
        <v>66</v>
      </c>
      <c r="H79" s="89"/>
      <c r="I79" s="89"/>
      <c r="J79" s="89"/>
      <c r="K79" s="181"/>
      <c r="L79" s="80">
        <v>17</v>
      </c>
      <c r="M79" s="80">
        <v>12</v>
      </c>
      <c r="N79" s="80">
        <v>2</v>
      </c>
      <c r="O79" s="91">
        <v>1</v>
      </c>
      <c r="P79" s="92">
        <v>0</v>
      </c>
      <c r="Q79" s="93">
        <f>O79+P79</f>
        <v>1</v>
      </c>
      <c r="R79" s="81">
        <f>IFERROR(Q79/N79,"-")</f>
        <v>0.5</v>
      </c>
      <c r="S79" s="80">
        <v>0</v>
      </c>
      <c r="T79" s="80">
        <v>0</v>
      </c>
      <c r="U79" s="81">
        <f>IFERROR(T79/(Q79),"-")</f>
        <v>0</v>
      </c>
      <c r="V79" s="82"/>
      <c r="W79" s="83">
        <v>0</v>
      </c>
      <c r="X79" s="81">
        <f>IF(Q79=0,"-",W79/Q79)</f>
        <v>0</v>
      </c>
      <c r="Y79" s="186">
        <v>0</v>
      </c>
      <c r="Z79" s="187">
        <f>IFERROR(Y79/Q79,"-")</f>
        <v>0</v>
      </c>
      <c r="AA79" s="187" t="str">
        <f>IFERROR(Y79/W79,"-")</f>
        <v>-</v>
      </c>
      <c r="AB79" s="181"/>
      <c r="AC79" s="85"/>
      <c r="AD79" s="78"/>
      <c r="AE79" s="94"/>
      <c r="AF79" s="95">
        <f>IF(Q79=0,"",IF(AE79=0,"",(AE79/Q79)))</f>
        <v>0</v>
      </c>
      <c r="AG79" s="94"/>
      <c r="AH79" s="96" t="str">
        <f>IFERROR(AG79/AE79,"-")</f>
        <v>-</v>
      </c>
      <c r="AI79" s="97"/>
      <c r="AJ79" s="98" t="str">
        <f>IFERROR(AI79/AE79,"-")</f>
        <v>-</v>
      </c>
      <c r="AK79" s="99"/>
      <c r="AL79" s="99"/>
      <c r="AM79" s="99"/>
      <c r="AN79" s="100"/>
      <c r="AO79" s="101">
        <f>IF(Q79=0,"",IF(AN79=0,"",(AN79/Q79)))</f>
        <v>0</v>
      </c>
      <c r="AP79" s="100"/>
      <c r="AQ79" s="102" t="str">
        <f>IFERROR(AP79/AN79,"-")</f>
        <v>-</v>
      </c>
      <c r="AR79" s="103"/>
      <c r="AS79" s="104" t="str">
        <f>IFERROR(AR79/AN79,"-")</f>
        <v>-</v>
      </c>
      <c r="AT79" s="105"/>
      <c r="AU79" s="105"/>
      <c r="AV79" s="105"/>
      <c r="AW79" s="106"/>
      <c r="AX79" s="107">
        <f>IF(Q79=0,"",IF(AW79=0,"",(AW79/Q79)))</f>
        <v>0</v>
      </c>
      <c r="AY79" s="106"/>
      <c r="AZ79" s="108" t="str">
        <f>IFERROR(AY79/AW79,"-")</f>
        <v>-</v>
      </c>
      <c r="BA79" s="109"/>
      <c r="BB79" s="110" t="str">
        <f>IFERROR(BA79/AW79,"-")</f>
        <v>-</v>
      </c>
      <c r="BC79" s="111"/>
      <c r="BD79" s="111"/>
      <c r="BE79" s="111"/>
      <c r="BF79" s="112"/>
      <c r="BG79" s="113">
        <f>IF(Q79=0,"",IF(BF79=0,"",(BF79/Q79)))</f>
        <v>0</v>
      </c>
      <c r="BH79" s="112"/>
      <c r="BI79" s="114" t="str">
        <f>IFERROR(BH79/BF79,"-")</f>
        <v>-</v>
      </c>
      <c r="BJ79" s="115"/>
      <c r="BK79" s="116" t="str">
        <f>IFERROR(BJ79/BF79,"-")</f>
        <v>-</v>
      </c>
      <c r="BL79" s="117"/>
      <c r="BM79" s="117"/>
      <c r="BN79" s="117"/>
      <c r="BO79" s="119">
        <v>1</v>
      </c>
      <c r="BP79" s="120">
        <f>IF(Q79=0,"",IF(BO79=0,"",(BO79/Q79)))</f>
        <v>1</v>
      </c>
      <c r="BQ79" s="121"/>
      <c r="BR79" s="122">
        <f>IFERROR(BQ79/BO79,"-")</f>
        <v>0</v>
      </c>
      <c r="BS79" s="123"/>
      <c r="BT79" s="124">
        <f>IFERROR(BS79/BO79,"-")</f>
        <v>0</v>
      </c>
      <c r="BU79" s="125"/>
      <c r="BV79" s="125"/>
      <c r="BW79" s="125"/>
      <c r="BX79" s="126"/>
      <c r="BY79" s="127">
        <f>IF(Q79=0,"",IF(BX79=0,"",(BX79/Q79)))</f>
        <v>0</v>
      </c>
      <c r="BZ79" s="128"/>
      <c r="CA79" s="129" t="str">
        <f>IFERROR(BZ79/BX79,"-")</f>
        <v>-</v>
      </c>
      <c r="CB79" s="130"/>
      <c r="CC79" s="131" t="str">
        <f>IFERROR(CB79/BX79,"-")</f>
        <v>-</v>
      </c>
      <c r="CD79" s="132"/>
      <c r="CE79" s="132"/>
      <c r="CF79" s="132"/>
      <c r="CG79" s="133"/>
      <c r="CH79" s="134">
        <f>IF(Q79=0,"",IF(CG79=0,"",(CG79/Q79)))</f>
        <v>0</v>
      </c>
      <c r="CI79" s="135"/>
      <c r="CJ79" s="136" t="str">
        <f>IFERROR(CI79/CG79,"-")</f>
        <v>-</v>
      </c>
      <c r="CK79" s="137"/>
      <c r="CL79" s="138" t="str">
        <f>IFERROR(CK79/CG79,"-")</f>
        <v>-</v>
      </c>
      <c r="CM79" s="139"/>
      <c r="CN79" s="139"/>
      <c r="CO79" s="139"/>
      <c r="CP79" s="140">
        <v>0</v>
      </c>
      <c r="CQ79" s="141">
        <v>0</v>
      </c>
      <c r="CR79" s="141"/>
      <c r="CS79" s="141"/>
      <c r="CT79" s="142" t="str">
        <f>IF(AND(CR79=0,CS79=0),"",IF(AND(CR79&lt;=100000,CS79&lt;=100000),"",IF(CR79/CQ79&gt;0.7,"男高",IF(CS79/CQ79&gt;0.7,"女高",""))))</f>
        <v/>
      </c>
    </row>
    <row r="80" spans="1:99">
      <c r="A80" s="79">
        <f>AC80</f>
        <v>0</v>
      </c>
      <c r="B80" s="189" t="s">
        <v>238</v>
      </c>
      <c r="C80" s="189" t="s">
        <v>58</v>
      </c>
      <c r="D80" s="189"/>
      <c r="E80" s="189" t="s">
        <v>103</v>
      </c>
      <c r="F80" s="189" t="s">
        <v>104</v>
      </c>
      <c r="G80" s="189" t="s">
        <v>61</v>
      </c>
      <c r="H80" s="89" t="s">
        <v>225</v>
      </c>
      <c r="I80" s="89" t="s">
        <v>206</v>
      </c>
      <c r="J80" s="190" t="s">
        <v>195</v>
      </c>
      <c r="K80" s="181">
        <v>115000</v>
      </c>
      <c r="L80" s="80">
        <v>0</v>
      </c>
      <c r="M80" s="80">
        <v>0</v>
      </c>
      <c r="N80" s="80">
        <v>0</v>
      </c>
      <c r="O80" s="91">
        <v>2</v>
      </c>
      <c r="P80" s="92">
        <v>0</v>
      </c>
      <c r="Q80" s="93">
        <f>O80+P80</f>
        <v>2</v>
      </c>
      <c r="R80" s="81" t="str">
        <f>IFERROR(Q80/N80,"-")</f>
        <v>-</v>
      </c>
      <c r="S80" s="80">
        <v>0</v>
      </c>
      <c r="T80" s="80">
        <v>1</v>
      </c>
      <c r="U80" s="81">
        <f>IFERROR(T80/(Q80),"-")</f>
        <v>0.5</v>
      </c>
      <c r="V80" s="82">
        <f>IFERROR(K80/SUM(Q80:Q81),"-")</f>
        <v>57500</v>
      </c>
      <c r="W80" s="83">
        <v>0</v>
      </c>
      <c r="X80" s="81">
        <f>IF(Q80=0,"-",W80/Q80)</f>
        <v>0</v>
      </c>
      <c r="Y80" s="186">
        <v>0</v>
      </c>
      <c r="Z80" s="187">
        <f>IFERROR(Y80/Q80,"-")</f>
        <v>0</v>
      </c>
      <c r="AA80" s="187" t="str">
        <f>IFERROR(Y80/W80,"-")</f>
        <v>-</v>
      </c>
      <c r="AB80" s="181">
        <f>SUM(Y80:Y81)-SUM(K80:K81)</f>
        <v>-115000</v>
      </c>
      <c r="AC80" s="85">
        <f>SUM(Y80:Y81)/SUM(K80:K81)</f>
        <v>0</v>
      </c>
      <c r="AD80" s="78"/>
      <c r="AE80" s="94"/>
      <c r="AF80" s="95">
        <f>IF(Q80=0,"",IF(AE80=0,"",(AE80/Q80)))</f>
        <v>0</v>
      </c>
      <c r="AG80" s="94"/>
      <c r="AH80" s="96" t="str">
        <f>IFERROR(AG80/AE80,"-")</f>
        <v>-</v>
      </c>
      <c r="AI80" s="97"/>
      <c r="AJ80" s="98" t="str">
        <f>IFERROR(AI80/AE80,"-")</f>
        <v>-</v>
      </c>
      <c r="AK80" s="99"/>
      <c r="AL80" s="99"/>
      <c r="AM80" s="99"/>
      <c r="AN80" s="100"/>
      <c r="AO80" s="101">
        <f>IF(Q80=0,"",IF(AN80=0,"",(AN80/Q80)))</f>
        <v>0</v>
      </c>
      <c r="AP80" s="100"/>
      <c r="AQ80" s="102" t="str">
        <f>IFERROR(AP80/AN80,"-")</f>
        <v>-</v>
      </c>
      <c r="AR80" s="103"/>
      <c r="AS80" s="104" t="str">
        <f>IFERROR(AR80/AN80,"-")</f>
        <v>-</v>
      </c>
      <c r="AT80" s="105"/>
      <c r="AU80" s="105"/>
      <c r="AV80" s="105"/>
      <c r="AW80" s="106"/>
      <c r="AX80" s="107">
        <f>IF(Q80=0,"",IF(AW80=0,"",(AW80/Q80)))</f>
        <v>0</v>
      </c>
      <c r="AY80" s="106"/>
      <c r="AZ80" s="108" t="str">
        <f>IFERROR(AY80/AW80,"-")</f>
        <v>-</v>
      </c>
      <c r="BA80" s="109"/>
      <c r="BB80" s="110" t="str">
        <f>IFERROR(BA80/AW80,"-")</f>
        <v>-</v>
      </c>
      <c r="BC80" s="111"/>
      <c r="BD80" s="111"/>
      <c r="BE80" s="111"/>
      <c r="BF80" s="112"/>
      <c r="BG80" s="113">
        <f>IF(Q80=0,"",IF(BF80=0,"",(BF80/Q80)))</f>
        <v>0</v>
      </c>
      <c r="BH80" s="112"/>
      <c r="BI80" s="114" t="str">
        <f>IFERROR(BH80/BF80,"-")</f>
        <v>-</v>
      </c>
      <c r="BJ80" s="115"/>
      <c r="BK80" s="116" t="str">
        <f>IFERROR(BJ80/BF80,"-")</f>
        <v>-</v>
      </c>
      <c r="BL80" s="117"/>
      <c r="BM80" s="117"/>
      <c r="BN80" s="117"/>
      <c r="BO80" s="119">
        <v>1</v>
      </c>
      <c r="BP80" s="120">
        <f>IF(Q80=0,"",IF(BO80=0,"",(BO80/Q80)))</f>
        <v>0.5</v>
      </c>
      <c r="BQ80" s="121"/>
      <c r="BR80" s="122">
        <f>IFERROR(BQ80/BO80,"-")</f>
        <v>0</v>
      </c>
      <c r="BS80" s="123"/>
      <c r="BT80" s="124">
        <f>IFERROR(BS80/BO80,"-")</f>
        <v>0</v>
      </c>
      <c r="BU80" s="125"/>
      <c r="BV80" s="125"/>
      <c r="BW80" s="125"/>
      <c r="BX80" s="126">
        <v>1</v>
      </c>
      <c r="BY80" s="127">
        <f>IF(Q80=0,"",IF(BX80=0,"",(BX80/Q80)))</f>
        <v>0.5</v>
      </c>
      <c r="BZ80" s="128"/>
      <c r="CA80" s="129">
        <f>IFERROR(BZ80/BX80,"-")</f>
        <v>0</v>
      </c>
      <c r="CB80" s="130"/>
      <c r="CC80" s="131">
        <f>IFERROR(CB80/BX80,"-")</f>
        <v>0</v>
      </c>
      <c r="CD80" s="132"/>
      <c r="CE80" s="132"/>
      <c r="CF80" s="132"/>
      <c r="CG80" s="133"/>
      <c r="CH80" s="134">
        <f>IF(Q80=0,"",IF(CG80=0,"",(CG80/Q80)))</f>
        <v>0</v>
      </c>
      <c r="CI80" s="135"/>
      <c r="CJ80" s="136" t="str">
        <f>IFERROR(CI80/CG80,"-")</f>
        <v>-</v>
      </c>
      <c r="CK80" s="137"/>
      <c r="CL80" s="138" t="str">
        <f>IFERROR(CK80/CG80,"-")</f>
        <v>-</v>
      </c>
      <c r="CM80" s="139"/>
      <c r="CN80" s="139"/>
      <c r="CO80" s="139"/>
      <c r="CP80" s="140">
        <v>0</v>
      </c>
      <c r="CQ80" s="141">
        <v>0</v>
      </c>
      <c r="CR80" s="141"/>
      <c r="CS80" s="141"/>
      <c r="CT80" s="142" t="str">
        <f>IF(AND(CR80=0,CS80=0),"",IF(AND(CR80&lt;=100000,CS80&lt;=100000),"",IF(CR80/CQ80&gt;0.7,"男高",IF(CS80/CQ80&gt;0.7,"女高",""))))</f>
        <v/>
      </c>
    </row>
    <row r="81" spans="1:99">
      <c r="A81" s="79"/>
      <c r="B81" s="189" t="s">
        <v>239</v>
      </c>
      <c r="C81" s="189" t="s">
        <v>58</v>
      </c>
      <c r="D81" s="189"/>
      <c r="E81" s="189" t="s">
        <v>103</v>
      </c>
      <c r="F81" s="189" t="s">
        <v>104</v>
      </c>
      <c r="G81" s="189" t="s">
        <v>66</v>
      </c>
      <c r="H81" s="89"/>
      <c r="I81" s="89"/>
      <c r="J81" s="89"/>
      <c r="K81" s="181"/>
      <c r="L81" s="80">
        <v>9</v>
      </c>
      <c r="M81" s="80">
        <v>7</v>
      </c>
      <c r="N81" s="80">
        <v>0</v>
      </c>
      <c r="O81" s="91">
        <v>0</v>
      </c>
      <c r="P81" s="92">
        <v>0</v>
      </c>
      <c r="Q81" s="93">
        <f>O81+P81</f>
        <v>0</v>
      </c>
      <c r="R81" s="81" t="str">
        <f>IFERROR(Q81/N81,"-")</f>
        <v>-</v>
      </c>
      <c r="S81" s="80">
        <v>0</v>
      </c>
      <c r="T81" s="80">
        <v>0</v>
      </c>
      <c r="U81" s="81" t="str">
        <f>IFERROR(T81/(Q81),"-")</f>
        <v>-</v>
      </c>
      <c r="V81" s="82"/>
      <c r="W81" s="83">
        <v>0</v>
      </c>
      <c r="X81" s="81" t="str">
        <f>IF(Q81=0,"-",W81/Q81)</f>
        <v>-</v>
      </c>
      <c r="Y81" s="186">
        <v>0</v>
      </c>
      <c r="Z81" s="187" t="str">
        <f>IFERROR(Y81/Q81,"-")</f>
        <v>-</v>
      </c>
      <c r="AA81" s="187" t="str">
        <f>IFERROR(Y81/W81,"-")</f>
        <v>-</v>
      </c>
      <c r="AB81" s="181"/>
      <c r="AC81" s="85"/>
      <c r="AD81" s="78"/>
      <c r="AE81" s="94"/>
      <c r="AF81" s="95" t="str">
        <f>IF(Q81=0,"",IF(AE81=0,"",(AE81/Q81)))</f>
        <v/>
      </c>
      <c r="AG81" s="94"/>
      <c r="AH81" s="96" t="str">
        <f>IFERROR(AG81/AE81,"-")</f>
        <v>-</v>
      </c>
      <c r="AI81" s="97"/>
      <c r="AJ81" s="98" t="str">
        <f>IFERROR(AI81/AE81,"-")</f>
        <v>-</v>
      </c>
      <c r="AK81" s="99"/>
      <c r="AL81" s="99"/>
      <c r="AM81" s="99"/>
      <c r="AN81" s="100"/>
      <c r="AO81" s="101" t="str">
        <f>IF(Q81=0,"",IF(AN81=0,"",(AN81/Q81)))</f>
        <v/>
      </c>
      <c r="AP81" s="100"/>
      <c r="AQ81" s="102" t="str">
        <f>IFERROR(AP81/AN81,"-")</f>
        <v>-</v>
      </c>
      <c r="AR81" s="103"/>
      <c r="AS81" s="104" t="str">
        <f>IFERROR(AR81/AN81,"-")</f>
        <v>-</v>
      </c>
      <c r="AT81" s="105"/>
      <c r="AU81" s="105"/>
      <c r="AV81" s="105"/>
      <c r="AW81" s="106"/>
      <c r="AX81" s="107" t="str">
        <f>IF(Q81=0,"",IF(AW81=0,"",(AW81/Q81)))</f>
        <v/>
      </c>
      <c r="AY81" s="106"/>
      <c r="AZ81" s="108" t="str">
        <f>IFERROR(AY81/AW81,"-")</f>
        <v>-</v>
      </c>
      <c r="BA81" s="109"/>
      <c r="BB81" s="110" t="str">
        <f>IFERROR(BA81/AW81,"-")</f>
        <v>-</v>
      </c>
      <c r="BC81" s="111"/>
      <c r="BD81" s="111"/>
      <c r="BE81" s="111"/>
      <c r="BF81" s="112"/>
      <c r="BG81" s="113" t="str">
        <f>IF(Q81=0,"",IF(BF81=0,"",(BF81/Q81)))</f>
        <v/>
      </c>
      <c r="BH81" s="112"/>
      <c r="BI81" s="114" t="str">
        <f>IFERROR(BH81/BF81,"-")</f>
        <v>-</v>
      </c>
      <c r="BJ81" s="115"/>
      <c r="BK81" s="116" t="str">
        <f>IFERROR(BJ81/BF81,"-")</f>
        <v>-</v>
      </c>
      <c r="BL81" s="117"/>
      <c r="BM81" s="117"/>
      <c r="BN81" s="117"/>
      <c r="BO81" s="119"/>
      <c r="BP81" s="120" t="str">
        <f>IF(Q81=0,"",IF(BO81=0,"",(BO81/Q81)))</f>
        <v/>
      </c>
      <c r="BQ81" s="121"/>
      <c r="BR81" s="122" t="str">
        <f>IFERROR(BQ81/BO81,"-")</f>
        <v>-</v>
      </c>
      <c r="BS81" s="123"/>
      <c r="BT81" s="124" t="str">
        <f>IFERROR(BS81/BO81,"-")</f>
        <v>-</v>
      </c>
      <c r="BU81" s="125"/>
      <c r="BV81" s="125"/>
      <c r="BW81" s="125"/>
      <c r="BX81" s="126"/>
      <c r="BY81" s="127" t="str">
        <f>IF(Q81=0,"",IF(BX81=0,"",(BX81/Q81)))</f>
        <v/>
      </c>
      <c r="BZ81" s="128"/>
      <c r="CA81" s="129" t="str">
        <f>IFERROR(BZ81/BX81,"-")</f>
        <v>-</v>
      </c>
      <c r="CB81" s="130"/>
      <c r="CC81" s="131" t="str">
        <f>IFERROR(CB81/BX81,"-")</f>
        <v>-</v>
      </c>
      <c r="CD81" s="132"/>
      <c r="CE81" s="132"/>
      <c r="CF81" s="132"/>
      <c r="CG81" s="133"/>
      <c r="CH81" s="134" t="str">
        <f>IF(Q81=0,"",IF(CG81=0,"",(CG81/Q81)))</f>
        <v/>
      </c>
      <c r="CI81" s="135"/>
      <c r="CJ81" s="136" t="str">
        <f>IFERROR(CI81/CG81,"-")</f>
        <v>-</v>
      </c>
      <c r="CK81" s="137"/>
      <c r="CL81" s="138" t="str">
        <f>IFERROR(CK81/CG81,"-")</f>
        <v>-</v>
      </c>
      <c r="CM81" s="139"/>
      <c r="CN81" s="139"/>
      <c r="CO81" s="139"/>
      <c r="CP81" s="140">
        <v>0</v>
      </c>
      <c r="CQ81" s="141">
        <v>0</v>
      </c>
      <c r="CR81" s="141"/>
      <c r="CS81" s="141"/>
      <c r="CT81" s="142" t="str">
        <f>IF(AND(CR81=0,CS81=0),"",IF(AND(CR81&lt;=100000,CS81&lt;=100000),"",IF(CR81/CQ81&gt;0.7,"男高",IF(CS81/CQ81&gt;0.7,"女高",""))))</f>
        <v/>
      </c>
    </row>
    <row r="82" spans="1:99">
      <c r="A82" s="79">
        <f>AC82</f>
        <v>0</v>
      </c>
      <c r="B82" s="189" t="s">
        <v>240</v>
      </c>
      <c r="C82" s="189" t="s">
        <v>58</v>
      </c>
      <c r="D82" s="189"/>
      <c r="E82" s="189" t="s">
        <v>199</v>
      </c>
      <c r="F82" s="189" t="s">
        <v>200</v>
      </c>
      <c r="G82" s="189" t="s">
        <v>61</v>
      </c>
      <c r="H82" s="89" t="s">
        <v>241</v>
      </c>
      <c r="I82" s="89" t="s">
        <v>242</v>
      </c>
      <c r="J82" s="190" t="s">
        <v>243</v>
      </c>
      <c r="K82" s="181">
        <v>50000</v>
      </c>
      <c r="L82" s="80">
        <v>0</v>
      </c>
      <c r="M82" s="80">
        <v>0</v>
      </c>
      <c r="N82" s="80">
        <v>0</v>
      </c>
      <c r="O82" s="91">
        <v>3</v>
      </c>
      <c r="P82" s="92">
        <v>0</v>
      </c>
      <c r="Q82" s="93">
        <f>O82+P82</f>
        <v>3</v>
      </c>
      <c r="R82" s="81" t="str">
        <f>IFERROR(Q82/N82,"-")</f>
        <v>-</v>
      </c>
      <c r="S82" s="80">
        <v>0</v>
      </c>
      <c r="T82" s="80">
        <v>0</v>
      </c>
      <c r="U82" s="81">
        <f>IFERROR(T82/(Q82),"-")</f>
        <v>0</v>
      </c>
      <c r="V82" s="82">
        <f>IFERROR(K82/SUM(Q82:Q83),"-")</f>
        <v>10000</v>
      </c>
      <c r="W82" s="83">
        <v>0</v>
      </c>
      <c r="X82" s="81">
        <f>IF(Q82=0,"-",W82/Q82)</f>
        <v>0</v>
      </c>
      <c r="Y82" s="186">
        <v>0</v>
      </c>
      <c r="Z82" s="187">
        <f>IFERROR(Y82/Q82,"-")</f>
        <v>0</v>
      </c>
      <c r="AA82" s="187" t="str">
        <f>IFERROR(Y82/W82,"-")</f>
        <v>-</v>
      </c>
      <c r="AB82" s="181">
        <f>SUM(Y82:Y83)-SUM(K82:K83)</f>
        <v>-50000</v>
      </c>
      <c r="AC82" s="85">
        <f>SUM(Y82:Y83)/SUM(K82:K83)</f>
        <v>0</v>
      </c>
      <c r="AD82" s="78"/>
      <c r="AE82" s="94"/>
      <c r="AF82" s="95">
        <f>IF(Q82=0,"",IF(AE82=0,"",(AE82/Q82)))</f>
        <v>0</v>
      </c>
      <c r="AG82" s="94"/>
      <c r="AH82" s="96" t="str">
        <f>IFERROR(AG82/AE82,"-")</f>
        <v>-</v>
      </c>
      <c r="AI82" s="97"/>
      <c r="AJ82" s="98" t="str">
        <f>IFERROR(AI82/AE82,"-")</f>
        <v>-</v>
      </c>
      <c r="AK82" s="99"/>
      <c r="AL82" s="99"/>
      <c r="AM82" s="99"/>
      <c r="AN82" s="100"/>
      <c r="AO82" s="101">
        <f>IF(Q82=0,"",IF(AN82=0,"",(AN82/Q82)))</f>
        <v>0</v>
      </c>
      <c r="AP82" s="100"/>
      <c r="AQ82" s="102" t="str">
        <f>IFERROR(AP82/AN82,"-")</f>
        <v>-</v>
      </c>
      <c r="AR82" s="103"/>
      <c r="AS82" s="104" t="str">
        <f>IFERROR(AR82/AN82,"-")</f>
        <v>-</v>
      </c>
      <c r="AT82" s="105"/>
      <c r="AU82" s="105"/>
      <c r="AV82" s="105"/>
      <c r="AW82" s="106"/>
      <c r="AX82" s="107">
        <f>IF(Q82=0,"",IF(AW82=0,"",(AW82/Q82)))</f>
        <v>0</v>
      </c>
      <c r="AY82" s="106"/>
      <c r="AZ82" s="108" t="str">
        <f>IFERROR(AY82/AW82,"-")</f>
        <v>-</v>
      </c>
      <c r="BA82" s="109"/>
      <c r="BB82" s="110" t="str">
        <f>IFERROR(BA82/AW82,"-")</f>
        <v>-</v>
      </c>
      <c r="BC82" s="111"/>
      <c r="BD82" s="111"/>
      <c r="BE82" s="111"/>
      <c r="BF82" s="112"/>
      <c r="BG82" s="113">
        <f>IF(Q82=0,"",IF(BF82=0,"",(BF82/Q82)))</f>
        <v>0</v>
      </c>
      <c r="BH82" s="112"/>
      <c r="BI82" s="114" t="str">
        <f>IFERROR(BH82/BF82,"-")</f>
        <v>-</v>
      </c>
      <c r="BJ82" s="115"/>
      <c r="BK82" s="116" t="str">
        <f>IFERROR(BJ82/BF82,"-")</f>
        <v>-</v>
      </c>
      <c r="BL82" s="117"/>
      <c r="BM82" s="117"/>
      <c r="BN82" s="117"/>
      <c r="BO82" s="119"/>
      <c r="BP82" s="120">
        <f>IF(Q82=0,"",IF(BO82=0,"",(BO82/Q82)))</f>
        <v>0</v>
      </c>
      <c r="BQ82" s="121"/>
      <c r="BR82" s="122" t="str">
        <f>IFERROR(BQ82/BO82,"-")</f>
        <v>-</v>
      </c>
      <c r="BS82" s="123"/>
      <c r="BT82" s="124" t="str">
        <f>IFERROR(BS82/BO82,"-")</f>
        <v>-</v>
      </c>
      <c r="BU82" s="125"/>
      <c r="BV82" s="125"/>
      <c r="BW82" s="125"/>
      <c r="BX82" s="126">
        <v>2</v>
      </c>
      <c r="BY82" s="127">
        <f>IF(Q82=0,"",IF(BX82=0,"",(BX82/Q82)))</f>
        <v>0.66666666666667</v>
      </c>
      <c r="BZ82" s="128"/>
      <c r="CA82" s="129">
        <f>IFERROR(BZ82/BX82,"-")</f>
        <v>0</v>
      </c>
      <c r="CB82" s="130"/>
      <c r="CC82" s="131">
        <f>IFERROR(CB82/BX82,"-")</f>
        <v>0</v>
      </c>
      <c r="CD82" s="132"/>
      <c r="CE82" s="132"/>
      <c r="CF82" s="132"/>
      <c r="CG82" s="133">
        <v>1</v>
      </c>
      <c r="CH82" s="134">
        <f>IF(Q82=0,"",IF(CG82=0,"",(CG82/Q82)))</f>
        <v>0.33333333333333</v>
      </c>
      <c r="CI82" s="135"/>
      <c r="CJ82" s="136">
        <f>IFERROR(CI82/CG82,"-")</f>
        <v>0</v>
      </c>
      <c r="CK82" s="137"/>
      <c r="CL82" s="138">
        <f>IFERROR(CK82/CG82,"-")</f>
        <v>0</v>
      </c>
      <c r="CM82" s="139"/>
      <c r="CN82" s="139"/>
      <c r="CO82" s="139"/>
      <c r="CP82" s="140">
        <v>0</v>
      </c>
      <c r="CQ82" s="141">
        <v>0</v>
      </c>
      <c r="CR82" s="141"/>
      <c r="CS82" s="141"/>
      <c r="CT82" s="142" t="str">
        <f>IF(AND(CR82=0,CS82=0),"",IF(AND(CR82&lt;=100000,CS82&lt;=100000),"",IF(CR82/CQ82&gt;0.7,"男高",IF(CS82/CQ82&gt;0.7,"女高",""))))</f>
        <v/>
      </c>
    </row>
    <row r="83" spans="1:99">
      <c r="A83" s="79"/>
      <c r="B83" s="189" t="s">
        <v>244</v>
      </c>
      <c r="C83" s="189" t="s">
        <v>58</v>
      </c>
      <c r="D83" s="189"/>
      <c r="E83" s="189" t="s">
        <v>199</v>
      </c>
      <c r="F83" s="189" t="s">
        <v>200</v>
      </c>
      <c r="G83" s="189" t="s">
        <v>66</v>
      </c>
      <c r="H83" s="89"/>
      <c r="I83" s="89"/>
      <c r="J83" s="89"/>
      <c r="K83" s="181"/>
      <c r="L83" s="80">
        <v>12</v>
      </c>
      <c r="M83" s="80">
        <v>11</v>
      </c>
      <c r="N83" s="80">
        <v>2</v>
      </c>
      <c r="O83" s="91">
        <v>2</v>
      </c>
      <c r="P83" s="92">
        <v>0</v>
      </c>
      <c r="Q83" s="93">
        <f>O83+P83</f>
        <v>2</v>
      </c>
      <c r="R83" s="81">
        <f>IFERROR(Q83/N83,"-")</f>
        <v>1</v>
      </c>
      <c r="S83" s="80">
        <v>0</v>
      </c>
      <c r="T83" s="80">
        <v>1</v>
      </c>
      <c r="U83" s="81">
        <f>IFERROR(T83/(Q83),"-")</f>
        <v>0.5</v>
      </c>
      <c r="V83" s="82"/>
      <c r="W83" s="83">
        <v>0</v>
      </c>
      <c r="X83" s="81">
        <f>IF(Q83=0,"-",W83/Q83)</f>
        <v>0</v>
      </c>
      <c r="Y83" s="186">
        <v>0</v>
      </c>
      <c r="Z83" s="187">
        <f>IFERROR(Y83/Q83,"-")</f>
        <v>0</v>
      </c>
      <c r="AA83" s="187" t="str">
        <f>IFERROR(Y83/W83,"-")</f>
        <v>-</v>
      </c>
      <c r="AB83" s="181"/>
      <c r="AC83" s="85"/>
      <c r="AD83" s="78"/>
      <c r="AE83" s="94"/>
      <c r="AF83" s="95">
        <f>IF(Q83=0,"",IF(AE83=0,"",(AE83/Q83)))</f>
        <v>0</v>
      </c>
      <c r="AG83" s="94"/>
      <c r="AH83" s="96" t="str">
        <f>IFERROR(AG83/AE83,"-")</f>
        <v>-</v>
      </c>
      <c r="AI83" s="97"/>
      <c r="AJ83" s="98" t="str">
        <f>IFERROR(AI83/AE83,"-")</f>
        <v>-</v>
      </c>
      <c r="AK83" s="99"/>
      <c r="AL83" s="99"/>
      <c r="AM83" s="99"/>
      <c r="AN83" s="100"/>
      <c r="AO83" s="101">
        <f>IF(Q83=0,"",IF(AN83=0,"",(AN83/Q83)))</f>
        <v>0</v>
      </c>
      <c r="AP83" s="100"/>
      <c r="AQ83" s="102" t="str">
        <f>IFERROR(AP83/AN83,"-")</f>
        <v>-</v>
      </c>
      <c r="AR83" s="103"/>
      <c r="AS83" s="104" t="str">
        <f>IFERROR(AR83/AN83,"-")</f>
        <v>-</v>
      </c>
      <c r="AT83" s="105"/>
      <c r="AU83" s="105"/>
      <c r="AV83" s="105"/>
      <c r="AW83" s="106"/>
      <c r="AX83" s="107">
        <f>IF(Q83=0,"",IF(AW83=0,"",(AW83/Q83)))</f>
        <v>0</v>
      </c>
      <c r="AY83" s="106"/>
      <c r="AZ83" s="108" t="str">
        <f>IFERROR(AY83/AW83,"-")</f>
        <v>-</v>
      </c>
      <c r="BA83" s="109"/>
      <c r="BB83" s="110" t="str">
        <f>IFERROR(BA83/AW83,"-")</f>
        <v>-</v>
      </c>
      <c r="BC83" s="111"/>
      <c r="BD83" s="111"/>
      <c r="BE83" s="111"/>
      <c r="BF83" s="112"/>
      <c r="BG83" s="113">
        <f>IF(Q83=0,"",IF(BF83=0,"",(BF83/Q83)))</f>
        <v>0</v>
      </c>
      <c r="BH83" s="112"/>
      <c r="BI83" s="114" t="str">
        <f>IFERROR(BH83/BF83,"-")</f>
        <v>-</v>
      </c>
      <c r="BJ83" s="115"/>
      <c r="BK83" s="116" t="str">
        <f>IFERROR(BJ83/BF83,"-")</f>
        <v>-</v>
      </c>
      <c r="BL83" s="117"/>
      <c r="BM83" s="117"/>
      <c r="BN83" s="117"/>
      <c r="BO83" s="119"/>
      <c r="BP83" s="120">
        <f>IF(Q83=0,"",IF(BO83=0,"",(BO83/Q83)))</f>
        <v>0</v>
      </c>
      <c r="BQ83" s="121"/>
      <c r="BR83" s="122" t="str">
        <f>IFERROR(BQ83/BO83,"-")</f>
        <v>-</v>
      </c>
      <c r="BS83" s="123"/>
      <c r="BT83" s="124" t="str">
        <f>IFERROR(BS83/BO83,"-")</f>
        <v>-</v>
      </c>
      <c r="BU83" s="125"/>
      <c r="BV83" s="125"/>
      <c r="BW83" s="125"/>
      <c r="BX83" s="126"/>
      <c r="BY83" s="127">
        <f>IF(Q83=0,"",IF(BX83=0,"",(BX83/Q83)))</f>
        <v>0</v>
      </c>
      <c r="BZ83" s="128"/>
      <c r="CA83" s="129" t="str">
        <f>IFERROR(BZ83/BX83,"-")</f>
        <v>-</v>
      </c>
      <c r="CB83" s="130"/>
      <c r="CC83" s="131" t="str">
        <f>IFERROR(CB83/BX83,"-")</f>
        <v>-</v>
      </c>
      <c r="CD83" s="132"/>
      <c r="CE83" s="132"/>
      <c r="CF83" s="132"/>
      <c r="CG83" s="133">
        <v>2</v>
      </c>
      <c r="CH83" s="134">
        <f>IF(Q83=0,"",IF(CG83=0,"",(CG83/Q83)))</f>
        <v>1</v>
      </c>
      <c r="CI83" s="135"/>
      <c r="CJ83" s="136">
        <f>IFERROR(CI83/CG83,"-")</f>
        <v>0</v>
      </c>
      <c r="CK83" s="137"/>
      <c r="CL83" s="138">
        <f>IFERROR(CK83/CG83,"-")</f>
        <v>0</v>
      </c>
      <c r="CM83" s="139"/>
      <c r="CN83" s="139"/>
      <c r="CO83" s="139"/>
      <c r="CP83" s="140">
        <v>0</v>
      </c>
      <c r="CQ83" s="141">
        <v>0</v>
      </c>
      <c r="CR83" s="141"/>
      <c r="CS83" s="141"/>
      <c r="CT83" s="142" t="str">
        <f>IF(AND(CR83=0,CS83=0),"",IF(AND(CR83&lt;=100000,CS83&lt;=100000),"",IF(CR83/CQ83&gt;0.7,"男高",IF(CS83/CQ83&gt;0.7,"女高",""))))</f>
        <v/>
      </c>
    </row>
    <row r="84" spans="1:99">
      <c r="A84" s="79">
        <f>AC84</f>
        <v>0.1</v>
      </c>
      <c r="B84" s="189" t="s">
        <v>245</v>
      </c>
      <c r="C84" s="189" t="s">
        <v>58</v>
      </c>
      <c r="D84" s="189"/>
      <c r="E84" s="189" t="s">
        <v>167</v>
      </c>
      <c r="F84" s="189" t="s">
        <v>168</v>
      </c>
      <c r="G84" s="189" t="s">
        <v>61</v>
      </c>
      <c r="H84" s="89" t="s">
        <v>241</v>
      </c>
      <c r="I84" s="89" t="s">
        <v>242</v>
      </c>
      <c r="J84" s="190" t="s">
        <v>246</v>
      </c>
      <c r="K84" s="181">
        <v>50000</v>
      </c>
      <c r="L84" s="80">
        <v>0</v>
      </c>
      <c r="M84" s="80">
        <v>0</v>
      </c>
      <c r="N84" s="80">
        <v>0</v>
      </c>
      <c r="O84" s="91">
        <v>8</v>
      </c>
      <c r="P84" s="92">
        <v>0</v>
      </c>
      <c r="Q84" s="93">
        <f>O84+P84</f>
        <v>8</v>
      </c>
      <c r="R84" s="81" t="str">
        <f>IFERROR(Q84/N84,"-")</f>
        <v>-</v>
      </c>
      <c r="S84" s="80">
        <v>0</v>
      </c>
      <c r="T84" s="80">
        <v>1</v>
      </c>
      <c r="U84" s="81">
        <f>IFERROR(T84/(Q84),"-")</f>
        <v>0.125</v>
      </c>
      <c r="V84" s="82">
        <f>IFERROR(K84/SUM(Q84:Q85),"-")</f>
        <v>5555.5555555556</v>
      </c>
      <c r="W84" s="83">
        <v>0</v>
      </c>
      <c r="X84" s="81">
        <f>IF(Q84=0,"-",W84/Q84)</f>
        <v>0</v>
      </c>
      <c r="Y84" s="186">
        <v>0</v>
      </c>
      <c r="Z84" s="187">
        <f>IFERROR(Y84/Q84,"-")</f>
        <v>0</v>
      </c>
      <c r="AA84" s="187" t="str">
        <f>IFERROR(Y84/W84,"-")</f>
        <v>-</v>
      </c>
      <c r="AB84" s="181">
        <f>SUM(Y84:Y85)-SUM(K84:K85)</f>
        <v>-45000</v>
      </c>
      <c r="AC84" s="85">
        <f>SUM(Y84:Y85)/SUM(K84:K85)</f>
        <v>0.1</v>
      </c>
      <c r="AD84" s="78"/>
      <c r="AE84" s="94"/>
      <c r="AF84" s="95">
        <f>IF(Q84=0,"",IF(AE84=0,"",(AE84/Q84)))</f>
        <v>0</v>
      </c>
      <c r="AG84" s="94"/>
      <c r="AH84" s="96" t="str">
        <f>IFERROR(AG84/AE84,"-")</f>
        <v>-</v>
      </c>
      <c r="AI84" s="97"/>
      <c r="AJ84" s="98" t="str">
        <f>IFERROR(AI84/AE84,"-")</f>
        <v>-</v>
      </c>
      <c r="AK84" s="99"/>
      <c r="AL84" s="99"/>
      <c r="AM84" s="99"/>
      <c r="AN84" s="100">
        <v>1</v>
      </c>
      <c r="AO84" s="101">
        <f>IF(Q84=0,"",IF(AN84=0,"",(AN84/Q84)))</f>
        <v>0.125</v>
      </c>
      <c r="AP84" s="100"/>
      <c r="AQ84" s="102">
        <f>IFERROR(AP84/AN84,"-")</f>
        <v>0</v>
      </c>
      <c r="AR84" s="103"/>
      <c r="AS84" s="104">
        <f>IFERROR(AR84/AN84,"-")</f>
        <v>0</v>
      </c>
      <c r="AT84" s="105"/>
      <c r="AU84" s="105"/>
      <c r="AV84" s="105"/>
      <c r="AW84" s="106"/>
      <c r="AX84" s="107">
        <f>IF(Q84=0,"",IF(AW84=0,"",(AW84/Q84)))</f>
        <v>0</v>
      </c>
      <c r="AY84" s="106"/>
      <c r="AZ84" s="108" t="str">
        <f>IFERROR(AY84/AW84,"-")</f>
        <v>-</v>
      </c>
      <c r="BA84" s="109"/>
      <c r="BB84" s="110" t="str">
        <f>IFERROR(BA84/AW84,"-")</f>
        <v>-</v>
      </c>
      <c r="BC84" s="111"/>
      <c r="BD84" s="111"/>
      <c r="BE84" s="111"/>
      <c r="BF84" s="112">
        <v>1</v>
      </c>
      <c r="BG84" s="113">
        <f>IF(Q84=0,"",IF(BF84=0,"",(BF84/Q84)))</f>
        <v>0.125</v>
      </c>
      <c r="BH84" s="112"/>
      <c r="BI84" s="114">
        <f>IFERROR(BH84/BF84,"-")</f>
        <v>0</v>
      </c>
      <c r="BJ84" s="115"/>
      <c r="BK84" s="116">
        <f>IFERROR(BJ84/BF84,"-")</f>
        <v>0</v>
      </c>
      <c r="BL84" s="117"/>
      <c r="BM84" s="117"/>
      <c r="BN84" s="117"/>
      <c r="BO84" s="119">
        <v>4</v>
      </c>
      <c r="BP84" s="120">
        <f>IF(Q84=0,"",IF(BO84=0,"",(BO84/Q84)))</f>
        <v>0.5</v>
      </c>
      <c r="BQ84" s="121"/>
      <c r="BR84" s="122">
        <f>IFERROR(BQ84/BO84,"-")</f>
        <v>0</v>
      </c>
      <c r="BS84" s="123"/>
      <c r="BT84" s="124">
        <f>IFERROR(BS84/BO84,"-")</f>
        <v>0</v>
      </c>
      <c r="BU84" s="125"/>
      <c r="BV84" s="125"/>
      <c r="BW84" s="125"/>
      <c r="BX84" s="126">
        <v>2</v>
      </c>
      <c r="BY84" s="127">
        <f>IF(Q84=0,"",IF(BX84=0,"",(BX84/Q84)))</f>
        <v>0.25</v>
      </c>
      <c r="BZ84" s="128"/>
      <c r="CA84" s="129">
        <f>IFERROR(BZ84/BX84,"-")</f>
        <v>0</v>
      </c>
      <c r="CB84" s="130"/>
      <c r="CC84" s="131">
        <f>IFERROR(CB84/BX84,"-")</f>
        <v>0</v>
      </c>
      <c r="CD84" s="132"/>
      <c r="CE84" s="132"/>
      <c r="CF84" s="132"/>
      <c r="CG84" s="133"/>
      <c r="CH84" s="134">
        <f>IF(Q84=0,"",IF(CG84=0,"",(CG84/Q84)))</f>
        <v>0</v>
      </c>
      <c r="CI84" s="135"/>
      <c r="CJ84" s="136" t="str">
        <f>IFERROR(CI84/CG84,"-")</f>
        <v>-</v>
      </c>
      <c r="CK84" s="137"/>
      <c r="CL84" s="138" t="str">
        <f>IFERROR(CK84/CG84,"-")</f>
        <v>-</v>
      </c>
      <c r="CM84" s="139"/>
      <c r="CN84" s="139"/>
      <c r="CO84" s="139"/>
      <c r="CP84" s="140">
        <v>0</v>
      </c>
      <c r="CQ84" s="141">
        <v>0</v>
      </c>
      <c r="CR84" s="141"/>
      <c r="CS84" s="141"/>
      <c r="CT84" s="142" t="str">
        <f>IF(AND(CR84=0,CS84=0),"",IF(AND(CR84&lt;=100000,CS84&lt;=100000),"",IF(CR84/CQ84&gt;0.7,"男高",IF(CS84/CQ84&gt;0.7,"女高",""))))</f>
        <v/>
      </c>
    </row>
    <row r="85" spans="1:99">
      <c r="A85" s="79"/>
      <c r="B85" s="189" t="s">
        <v>247</v>
      </c>
      <c r="C85" s="189" t="s">
        <v>58</v>
      </c>
      <c r="D85" s="189"/>
      <c r="E85" s="189" t="s">
        <v>167</v>
      </c>
      <c r="F85" s="189" t="s">
        <v>168</v>
      </c>
      <c r="G85" s="189" t="s">
        <v>66</v>
      </c>
      <c r="H85" s="89"/>
      <c r="I85" s="89"/>
      <c r="J85" s="89"/>
      <c r="K85" s="181"/>
      <c r="L85" s="80">
        <v>15</v>
      </c>
      <c r="M85" s="80">
        <v>15</v>
      </c>
      <c r="N85" s="80">
        <v>1</v>
      </c>
      <c r="O85" s="91">
        <v>1</v>
      </c>
      <c r="P85" s="92">
        <v>0</v>
      </c>
      <c r="Q85" s="93">
        <f>O85+P85</f>
        <v>1</v>
      </c>
      <c r="R85" s="81">
        <f>IFERROR(Q85/N85,"-")</f>
        <v>1</v>
      </c>
      <c r="S85" s="80">
        <v>0</v>
      </c>
      <c r="T85" s="80">
        <v>0</v>
      </c>
      <c r="U85" s="81">
        <f>IFERROR(T85/(Q85),"-")</f>
        <v>0</v>
      </c>
      <c r="V85" s="82"/>
      <c r="W85" s="83">
        <v>0</v>
      </c>
      <c r="X85" s="81">
        <f>IF(Q85=0,"-",W85/Q85)</f>
        <v>0</v>
      </c>
      <c r="Y85" s="186">
        <v>5000</v>
      </c>
      <c r="Z85" s="187">
        <f>IFERROR(Y85/Q85,"-")</f>
        <v>5000</v>
      </c>
      <c r="AA85" s="187" t="str">
        <f>IFERROR(Y85/W85,"-")</f>
        <v>-</v>
      </c>
      <c r="AB85" s="181"/>
      <c r="AC85" s="85"/>
      <c r="AD85" s="78"/>
      <c r="AE85" s="94"/>
      <c r="AF85" s="95">
        <f>IF(Q85=0,"",IF(AE85=0,"",(AE85/Q85)))</f>
        <v>0</v>
      </c>
      <c r="AG85" s="94"/>
      <c r="AH85" s="96" t="str">
        <f>IFERROR(AG85/AE85,"-")</f>
        <v>-</v>
      </c>
      <c r="AI85" s="97"/>
      <c r="AJ85" s="98" t="str">
        <f>IFERROR(AI85/AE85,"-")</f>
        <v>-</v>
      </c>
      <c r="AK85" s="99"/>
      <c r="AL85" s="99"/>
      <c r="AM85" s="99"/>
      <c r="AN85" s="100"/>
      <c r="AO85" s="101">
        <f>IF(Q85=0,"",IF(AN85=0,"",(AN85/Q85)))</f>
        <v>0</v>
      </c>
      <c r="AP85" s="100"/>
      <c r="AQ85" s="102" t="str">
        <f>IFERROR(AP85/AN85,"-")</f>
        <v>-</v>
      </c>
      <c r="AR85" s="103"/>
      <c r="AS85" s="104" t="str">
        <f>IFERROR(AR85/AN85,"-")</f>
        <v>-</v>
      </c>
      <c r="AT85" s="105"/>
      <c r="AU85" s="105"/>
      <c r="AV85" s="105"/>
      <c r="AW85" s="106"/>
      <c r="AX85" s="107">
        <f>IF(Q85=0,"",IF(AW85=0,"",(AW85/Q85)))</f>
        <v>0</v>
      </c>
      <c r="AY85" s="106"/>
      <c r="AZ85" s="108" t="str">
        <f>IFERROR(AY85/AW85,"-")</f>
        <v>-</v>
      </c>
      <c r="BA85" s="109"/>
      <c r="BB85" s="110" t="str">
        <f>IFERROR(BA85/AW85,"-")</f>
        <v>-</v>
      </c>
      <c r="BC85" s="111"/>
      <c r="BD85" s="111"/>
      <c r="BE85" s="111"/>
      <c r="BF85" s="112"/>
      <c r="BG85" s="113">
        <f>IF(Q85=0,"",IF(BF85=0,"",(BF85/Q85)))</f>
        <v>0</v>
      </c>
      <c r="BH85" s="112"/>
      <c r="BI85" s="114" t="str">
        <f>IFERROR(BH85/BF85,"-")</f>
        <v>-</v>
      </c>
      <c r="BJ85" s="115"/>
      <c r="BK85" s="116" t="str">
        <f>IFERROR(BJ85/BF85,"-")</f>
        <v>-</v>
      </c>
      <c r="BL85" s="117"/>
      <c r="BM85" s="117"/>
      <c r="BN85" s="117"/>
      <c r="BO85" s="119"/>
      <c r="BP85" s="120">
        <f>IF(Q85=0,"",IF(BO85=0,"",(BO85/Q85)))</f>
        <v>0</v>
      </c>
      <c r="BQ85" s="121"/>
      <c r="BR85" s="122" t="str">
        <f>IFERROR(BQ85/BO85,"-")</f>
        <v>-</v>
      </c>
      <c r="BS85" s="123"/>
      <c r="BT85" s="124" t="str">
        <f>IFERROR(BS85/BO85,"-")</f>
        <v>-</v>
      </c>
      <c r="BU85" s="125"/>
      <c r="BV85" s="125"/>
      <c r="BW85" s="125"/>
      <c r="BX85" s="126">
        <v>1</v>
      </c>
      <c r="BY85" s="127">
        <f>IF(Q85=0,"",IF(BX85=0,"",(BX85/Q85)))</f>
        <v>1</v>
      </c>
      <c r="BZ85" s="128">
        <v>1</v>
      </c>
      <c r="CA85" s="129">
        <f>IFERROR(BZ85/BX85,"-")</f>
        <v>1</v>
      </c>
      <c r="CB85" s="130">
        <v>118000</v>
      </c>
      <c r="CC85" s="131">
        <f>IFERROR(CB85/BX85,"-")</f>
        <v>118000</v>
      </c>
      <c r="CD85" s="132"/>
      <c r="CE85" s="132"/>
      <c r="CF85" s="132">
        <v>1</v>
      </c>
      <c r="CG85" s="133"/>
      <c r="CH85" s="134">
        <f>IF(Q85=0,"",IF(CG85=0,"",(CG85/Q85)))</f>
        <v>0</v>
      </c>
      <c r="CI85" s="135"/>
      <c r="CJ85" s="136" t="str">
        <f>IFERROR(CI85/CG85,"-")</f>
        <v>-</v>
      </c>
      <c r="CK85" s="137"/>
      <c r="CL85" s="138" t="str">
        <f>IFERROR(CK85/CG85,"-")</f>
        <v>-</v>
      </c>
      <c r="CM85" s="139"/>
      <c r="CN85" s="139"/>
      <c r="CO85" s="139"/>
      <c r="CP85" s="140">
        <v>0</v>
      </c>
      <c r="CQ85" s="141">
        <v>5000</v>
      </c>
      <c r="CR85" s="141">
        <v>118000</v>
      </c>
      <c r="CS85" s="141"/>
      <c r="CT85" s="142" t="str">
        <f>IF(AND(CR85=0,CS85=0),"",IF(AND(CR85&lt;=100000,CS85&lt;=100000),"",IF(CR85/CQ85&gt;0.7,"男高",IF(CS85/CQ85&gt;0.7,"女高",""))))</f>
        <v>男高</v>
      </c>
    </row>
    <row r="86" spans="1:99">
      <c r="A86" s="79">
        <f>AC86</f>
        <v>0.1</v>
      </c>
      <c r="B86" s="189" t="s">
        <v>248</v>
      </c>
      <c r="C86" s="189" t="s">
        <v>58</v>
      </c>
      <c r="D86" s="189"/>
      <c r="E86" s="189" t="s">
        <v>249</v>
      </c>
      <c r="F86" s="189" t="s">
        <v>250</v>
      </c>
      <c r="G86" s="189" t="s">
        <v>61</v>
      </c>
      <c r="H86" s="89" t="s">
        <v>241</v>
      </c>
      <c r="I86" s="89" t="s">
        <v>242</v>
      </c>
      <c r="J86" s="190" t="s">
        <v>236</v>
      </c>
      <c r="K86" s="181">
        <v>50000</v>
      </c>
      <c r="L86" s="80">
        <v>0</v>
      </c>
      <c r="M86" s="80">
        <v>0</v>
      </c>
      <c r="N86" s="80">
        <v>0</v>
      </c>
      <c r="O86" s="91">
        <v>8</v>
      </c>
      <c r="P86" s="92">
        <v>0</v>
      </c>
      <c r="Q86" s="93">
        <f>O86+P86</f>
        <v>8</v>
      </c>
      <c r="R86" s="81" t="str">
        <f>IFERROR(Q86/N86,"-")</f>
        <v>-</v>
      </c>
      <c r="S86" s="80">
        <v>0</v>
      </c>
      <c r="T86" s="80">
        <v>1</v>
      </c>
      <c r="U86" s="81">
        <f>IFERROR(T86/(Q86),"-")</f>
        <v>0.125</v>
      </c>
      <c r="V86" s="82">
        <f>IFERROR(K86/SUM(Q86:Q87),"-")</f>
        <v>6250</v>
      </c>
      <c r="W86" s="83">
        <v>1</v>
      </c>
      <c r="X86" s="81">
        <f>IF(Q86=0,"-",W86/Q86)</f>
        <v>0.125</v>
      </c>
      <c r="Y86" s="186">
        <v>5000</v>
      </c>
      <c r="Z86" s="187">
        <f>IFERROR(Y86/Q86,"-")</f>
        <v>625</v>
      </c>
      <c r="AA86" s="187">
        <f>IFERROR(Y86/W86,"-")</f>
        <v>5000</v>
      </c>
      <c r="AB86" s="181">
        <f>SUM(Y86:Y87)-SUM(K86:K87)</f>
        <v>-45000</v>
      </c>
      <c r="AC86" s="85">
        <f>SUM(Y86:Y87)/SUM(K86:K87)</f>
        <v>0.1</v>
      </c>
      <c r="AD86" s="78"/>
      <c r="AE86" s="94"/>
      <c r="AF86" s="95">
        <f>IF(Q86=0,"",IF(AE86=0,"",(AE86/Q86)))</f>
        <v>0</v>
      </c>
      <c r="AG86" s="94"/>
      <c r="AH86" s="96" t="str">
        <f>IFERROR(AG86/AE86,"-")</f>
        <v>-</v>
      </c>
      <c r="AI86" s="97"/>
      <c r="AJ86" s="98" t="str">
        <f>IFERROR(AI86/AE86,"-")</f>
        <v>-</v>
      </c>
      <c r="AK86" s="99"/>
      <c r="AL86" s="99"/>
      <c r="AM86" s="99"/>
      <c r="AN86" s="100"/>
      <c r="AO86" s="101">
        <f>IF(Q86=0,"",IF(AN86=0,"",(AN86/Q86)))</f>
        <v>0</v>
      </c>
      <c r="AP86" s="100"/>
      <c r="AQ86" s="102" t="str">
        <f>IFERROR(AP86/AN86,"-")</f>
        <v>-</v>
      </c>
      <c r="AR86" s="103"/>
      <c r="AS86" s="104" t="str">
        <f>IFERROR(AR86/AN86,"-")</f>
        <v>-</v>
      </c>
      <c r="AT86" s="105"/>
      <c r="AU86" s="105"/>
      <c r="AV86" s="105"/>
      <c r="AW86" s="106"/>
      <c r="AX86" s="107">
        <f>IF(Q86=0,"",IF(AW86=0,"",(AW86/Q86)))</f>
        <v>0</v>
      </c>
      <c r="AY86" s="106"/>
      <c r="AZ86" s="108" t="str">
        <f>IFERROR(AY86/AW86,"-")</f>
        <v>-</v>
      </c>
      <c r="BA86" s="109"/>
      <c r="BB86" s="110" t="str">
        <f>IFERROR(BA86/AW86,"-")</f>
        <v>-</v>
      </c>
      <c r="BC86" s="111"/>
      <c r="BD86" s="111"/>
      <c r="BE86" s="111"/>
      <c r="BF86" s="112">
        <v>2</v>
      </c>
      <c r="BG86" s="113">
        <f>IF(Q86=0,"",IF(BF86=0,"",(BF86/Q86)))</f>
        <v>0.25</v>
      </c>
      <c r="BH86" s="112">
        <v>1</v>
      </c>
      <c r="BI86" s="114">
        <f>IFERROR(BH86/BF86,"-")</f>
        <v>0.5</v>
      </c>
      <c r="BJ86" s="115">
        <v>5000</v>
      </c>
      <c r="BK86" s="116">
        <f>IFERROR(BJ86/BF86,"-")</f>
        <v>2500</v>
      </c>
      <c r="BL86" s="117">
        <v>1</v>
      </c>
      <c r="BM86" s="117"/>
      <c r="BN86" s="117"/>
      <c r="BO86" s="119">
        <v>2</v>
      </c>
      <c r="BP86" s="120">
        <f>IF(Q86=0,"",IF(BO86=0,"",(BO86/Q86)))</f>
        <v>0.25</v>
      </c>
      <c r="BQ86" s="121"/>
      <c r="BR86" s="122">
        <f>IFERROR(BQ86/BO86,"-")</f>
        <v>0</v>
      </c>
      <c r="BS86" s="123"/>
      <c r="BT86" s="124">
        <f>IFERROR(BS86/BO86,"-")</f>
        <v>0</v>
      </c>
      <c r="BU86" s="125"/>
      <c r="BV86" s="125"/>
      <c r="BW86" s="125"/>
      <c r="BX86" s="126">
        <v>3</v>
      </c>
      <c r="BY86" s="127">
        <f>IF(Q86=0,"",IF(BX86=0,"",(BX86/Q86)))</f>
        <v>0.375</v>
      </c>
      <c r="BZ86" s="128"/>
      <c r="CA86" s="129">
        <f>IFERROR(BZ86/BX86,"-")</f>
        <v>0</v>
      </c>
      <c r="CB86" s="130"/>
      <c r="CC86" s="131">
        <f>IFERROR(CB86/BX86,"-")</f>
        <v>0</v>
      </c>
      <c r="CD86" s="132"/>
      <c r="CE86" s="132"/>
      <c r="CF86" s="132"/>
      <c r="CG86" s="133">
        <v>1</v>
      </c>
      <c r="CH86" s="134">
        <f>IF(Q86=0,"",IF(CG86=0,"",(CG86/Q86)))</f>
        <v>0.125</v>
      </c>
      <c r="CI86" s="135"/>
      <c r="CJ86" s="136">
        <f>IFERROR(CI86/CG86,"-")</f>
        <v>0</v>
      </c>
      <c r="CK86" s="137"/>
      <c r="CL86" s="138">
        <f>IFERROR(CK86/CG86,"-")</f>
        <v>0</v>
      </c>
      <c r="CM86" s="139"/>
      <c r="CN86" s="139"/>
      <c r="CO86" s="139"/>
      <c r="CP86" s="140">
        <v>1</v>
      </c>
      <c r="CQ86" s="141">
        <v>5000</v>
      </c>
      <c r="CR86" s="141">
        <v>5000</v>
      </c>
      <c r="CS86" s="141"/>
      <c r="CT86" s="142" t="str">
        <f>IF(AND(CR86=0,CS86=0),"",IF(AND(CR86&lt;=100000,CS86&lt;=100000),"",IF(CR86/CQ86&gt;0.7,"男高",IF(CS86/CQ86&gt;0.7,"女高",""))))</f>
        <v/>
      </c>
    </row>
    <row r="87" spans="1:99">
      <c r="A87" s="79"/>
      <c r="B87" s="189" t="s">
        <v>251</v>
      </c>
      <c r="C87" s="189" t="s">
        <v>58</v>
      </c>
      <c r="D87" s="189"/>
      <c r="E87" s="189" t="s">
        <v>249</v>
      </c>
      <c r="F87" s="189" t="s">
        <v>250</v>
      </c>
      <c r="G87" s="189" t="s">
        <v>66</v>
      </c>
      <c r="H87" s="89"/>
      <c r="I87" s="89"/>
      <c r="J87" s="89"/>
      <c r="K87" s="181"/>
      <c r="L87" s="80">
        <v>13</v>
      </c>
      <c r="M87" s="80">
        <v>8</v>
      </c>
      <c r="N87" s="80">
        <v>0</v>
      </c>
      <c r="O87" s="91">
        <v>0</v>
      </c>
      <c r="P87" s="92">
        <v>0</v>
      </c>
      <c r="Q87" s="93">
        <f>O87+P87</f>
        <v>0</v>
      </c>
      <c r="R87" s="81" t="str">
        <f>IFERROR(Q87/N87,"-")</f>
        <v>-</v>
      </c>
      <c r="S87" s="80">
        <v>0</v>
      </c>
      <c r="T87" s="80">
        <v>0</v>
      </c>
      <c r="U87" s="81" t="str">
        <f>IFERROR(T87/(Q87),"-")</f>
        <v>-</v>
      </c>
      <c r="V87" s="82"/>
      <c r="W87" s="83">
        <v>0</v>
      </c>
      <c r="X87" s="81" t="str">
        <f>IF(Q87=0,"-",W87/Q87)</f>
        <v>-</v>
      </c>
      <c r="Y87" s="186">
        <v>0</v>
      </c>
      <c r="Z87" s="187" t="str">
        <f>IFERROR(Y87/Q87,"-")</f>
        <v>-</v>
      </c>
      <c r="AA87" s="187" t="str">
        <f>IFERROR(Y87/W87,"-")</f>
        <v>-</v>
      </c>
      <c r="AB87" s="181"/>
      <c r="AC87" s="85"/>
      <c r="AD87" s="78"/>
      <c r="AE87" s="94"/>
      <c r="AF87" s="95" t="str">
        <f>IF(Q87=0,"",IF(AE87=0,"",(AE87/Q87)))</f>
        <v/>
      </c>
      <c r="AG87" s="94"/>
      <c r="AH87" s="96" t="str">
        <f>IFERROR(AG87/AE87,"-")</f>
        <v>-</v>
      </c>
      <c r="AI87" s="97"/>
      <c r="AJ87" s="98" t="str">
        <f>IFERROR(AI87/AE87,"-")</f>
        <v>-</v>
      </c>
      <c r="AK87" s="99"/>
      <c r="AL87" s="99"/>
      <c r="AM87" s="99"/>
      <c r="AN87" s="100"/>
      <c r="AO87" s="101" t="str">
        <f>IF(Q87=0,"",IF(AN87=0,"",(AN87/Q87)))</f>
        <v/>
      </c>
      <c r="AP87" s="100"/>
      <c r="AQ87" s="102" t="str">
        <f>IFERROR(AP87/AN87,"-")</f>
        <v>-</v>
      </c>
      <c r="AR87" s="103"/>
      <c r="AS87" s="104" t="str">
        <f>IFERROR(AR87/AN87,"-")</f>
        <v>-</v>
      </c>
      <c r="AT87" s="105"/>
      <c r="AU87" s="105"/>
      <c r="AV87" s="105"/>
      <c r="AW87" s="106"/>
      <c r="AX87" s="107" t="str">
        <f>IF(Q87=0,"",IF(AW87=0,"",(AW87/Q87)))</f>
        <v/>
      </c>
      <c r="AY87" s="106"/>
      <c r="AZ87" s="108" t="str">
        <f>IFERROR(AY87/AW87,"-")</f>
        <v>-</v>
      </c>
      <c r="BA87" s="109"/>
      <c r="BB87" s="110" t="str">
        <f>IFERROR(BA87/AW87,"-")</f>
        <v>-</v>
      </c>
      <c r="BC87" s="111"/>
      <c r="BD87" s="111"/>
      <c r="BE87" s="111"/>
      <c r="BF87" s="112"/>
      <c r="BG87" s="113" t="str">
        <f>IF(Q87=0,"",IF(BF87=0,"",(BF87/Q87)))</f>
        <v/>
      </c>
      <c r="BH87" s="112"/>
      <c r="BI87" s="114" t="str">
        <f>IFERROR(BH87/BF87,"-")</f>
        <v>-</v>
      </c>
      <c r="BJ87" s="115"/>
      <c r="BK87" s="116" t="str">
        <f>IFERROR(BJ87/BF87,"-")</f>
        <v>-</v>
      </c>
      <c r="BL87" s="117"/>
      <c r="BM87" s="117"/>
      <c r="BN87" s="117"/>
      <c r="BO87" s="119"/>
      <c r="BP87" s="120" t="str">
        <f>IF(Q87=0,"",IF(BO87=0,"",(BO87/Q87)))</f>
        <v/>
      </c>
      <c r="BQ87" s="121"/>
      <c r="BR87" s="122" t="str">
        <f>IFERROR(BQ87/BO87,"-")</f>
        <v>-</v>
      </c>
      <c r="BS87" s="123"/>
      <c r="BT87" s="124" t="str">
        <f>IFERROR(BS87/BO87,"-")</f>
        <v>-</v>
      </c>
      <c r="BU87" s="125"/>
      <c r="BV87" s="125"/>
      <c r="BW87" s="125"/>
      <c r="BX87" s="126"/>
      <c r="BY87" s="127" t="str">
        <f>IF(Q87=0,"",IF(BX87=0,"",(BX87/Q87)))</f>
        <v/>
      </c>
      <c r="BZ87" s="128"/>
      <c r="CA87" s="129" t="str">
        <f>IFERROR(BZ87/BX87,"-")</f>
        <v>-</v>
      </c>
      <c r="CB87" s="130"/>
      <c r="CC87" s="131" t="str">
        <f>IFERROR(CB87/BX87,"-")</f>
        <v>-</v>
      </c>
      <c r="CD87" s="132"/>
      <c r="CE87" s="132"/>
      <c r="CF87" s="132"/>
      <c r="CG87" s="133"/>
      <c r="CH87" s="134" t="str">
        <f>IF(Q87=0,"",IF(CG87=0,"",(CG87/Q87)))</f>
        <v/>
      </c>
      <c r="CI87" s="135"/>
      <c r="CJ87" s="136" t="str">
        <f>IFERROR(CI87/CG87,"-")</f>
        <v>-</v>
      </c>
      <c r="CK87" s="137"/>
      <c r="CL87" s="138" t="str">
        <f>IFERROR(CK87/CG87,"-")</f>
        <v>-</v>
      </c>
      <c r="CM87" s="139"/>
      <c r="CN87" s="139"/>
      <c r="CO87" s="139"/>
      <c r="CP87" s="140">
        <v>0</v>
      </c>
      <c r="CQ87" s="141">
        <v>0</v>
      </c>
      <c r="CR87" s="141"/>
      <c r="CS87" s="141"/>
      <c r="CT87" s="142" t="str">
        <f>IF(AND(CR87=0,CS87=0),"",IF(AND(CR87&lt;=100000,CS87&lt;=100000),"",IF(CR87/CQ87&gt;0.7,"男高",IF(CS87/CQ87&gt;0.7,"女高",""))))</f>
        <v/>
      </c>
    </row>
    <row r="88" spans="1:99">
      <c r="A88" s="79">
        <f>AC88</f>
        <v>0</v>
      </c>
      <c r="B88" s="189" t="s">
        <v>252</v>
      </c>
      <c r="C88" s="189" t="s">
        <v>58</v>
      </c>
      <c r="D88" s="189"/>
      <c r="E88" s="189" t="s">
        <v>141</v>
      </c>
      <c r="F88" s="189" t="s">
        <v>142</v>
      </c>
      <c r="G88" s="189" t="s">
        <v>61</v>
      </c>
      <c r="H88" s="89" t="s">
        <v>241</v>
      </c>
      <c r="I88" s="89" t="s">
        <v>242</v>
      </c>
      <c r="J88" s="190" t="s">
        <v>195</v>
      </c>
      <c r="K88" s="181">
        <v>50000</v>
      </c>
      <c r="L88" s="80">
        <v>0</v>
      </c>
      <c r="M88" s="80">
        <v>0</v>
      </c>
      <c r="N88" s="80">
        <v>0</v>
      </c>
      <c r="O88" s="91">
        <v>5</v>
      </c>
      <c r="P88" s="92">
        <v>0</v>
      </c>
      <c r="Q88" s="93">
        <f>O88+P88</f>
        <v>5</v>
      </c>
      <c r="R88" s="81" t="str">
        <f>IFERROR(Q88/N88,"-")</f>
        <v>-</v>
      </c>
      <c r="S88" s="80">
        <v>1</v>
      </c>
      <c r="T88" s="80">
        <v>1</v>
      </c>
      <c r="U88" s="81">
        <f>IFERROR(T88/(Q88),"-")</f>
        <v>0.2</v>
      </c>
      <c r="V88" s="82">
        <f>IFERROR(K88/SUM(Q88:Q89),"-")</f>
        <v>10000</v>
      </c>
      <c r="W88" s="83">
        <v>0</v>
      </c>
      <c r="X88" s="81">
        <f>IF(Q88=0,"-",W88/Q88)</f>
        <v>0</v>
      </c>
      <c r="Y88" s="186">
        <v>0</v>
      </c>
      <c r="Z88" s="187">
        <f>IFERROR(Y88/Q88,"-")</f>
        <v>0</v>
      </c>
      <c r="AA88" s="187" t="str">
        <f>IFERROR(Y88/W88,"-")</f>
        <v>-</v>
      </c>
      <c r="AB88" s="181">
        <f>SUM(Y88:Y89)-SUM(K88:K89)</f>
        <v>-50000</v>
      </c>
      <c r="AC88" s="85">
        <f>SUM(Y88:Y89)/SUM(K88:K89)</f>
        <v>0</v>
      </c>
      <c r="AD88" s="78"/>
      <c r="AE88" s="94"/>
      <c r="AF88" s="95">
        <f>IF(Q88=0,"",IF(AE88=0,"",(AE88/Q88)))</f>
        <v>0</v>
      </c>
      <c r="AG88" s="94"/>
      <c r="AH88" s="96" t="str">
        <f>IFERROR(AG88/AE88,"-")</f>
        <v>-</v>
      </c>
      <c r="AI88" s="97"/>
      <c r="AJ88" s="98" t="str">
        <f>IFERROR(AI88/AE88,"-")</f>
        <v>-</v>
      </c>
      <c r="AK88" s="99"/>
      <c r="AL88" s="99"/>
      <c r="AM88" s="99"/>
      <c r="AN88" s="100"/>
      <c r="AO88" s="101">
        <f>IF(Q88=0,"",IF(AN88=0,"",(AN88/Q88)))</f>
        <v>0</v>
      </c>
      <c r="AP88" s="100"/>
      <c r="AQ88" s="102" t="str">
        <f>IFERROR(AP88/AN88,"-")</f>
        <v>-</v>
      </c>
      <c r="AR88" s="103"/>
      <c r="AS88" s="104" t="str">
        <f>IFERROR(AR88/AN88,"-")</f>
        <v>-</v>
      </c>
      <c r="AT88" s="105"/>
      <c r="AU88" s="105"/>
      <c r="AV88" s="105"/>
      <c r="AW88" s="106"/>
      <c r="AX88" s="107">
        <f>IF(Q88=0,"",IF(AW88=0,"",(AW88/Q88)))</f>
        <v>0</v>
      </c>
      <c r="AY88" s="106"/>
      <c r="AZ88" s="108" t="str">
        <f>IFERROR(AY88/AW88,"-")</f>
        <v>-</v>
      </c>
      <c r="BA88" s="109"/>
      <c r="BB88" s="110" t="str">
        <f>IFERROR(BA88/AW88,"-")</f>
        <v>-</v>
      </c>
      <c r="BC88" s="111"/>
      <c r="BD88" s="111"/>
      <c r="BE88" s="111"/>
      <c r="BF88" s="112"/>
      <c r="BG88" s="113">
        <f>IF(Q88=0,"",IF(BF88=0,"",(BF88/Q88)))</f>
        <v>0</v>
      </c>
      <c r="BH88" s="112"/>
      <c r="BI88" s="114" t="str">
        <f>IFERROR(BH88/BF88,"-")</f>
        <v>-</v>
      </c>
      <c r="BJ88" s="115"/>
      <c r="BK88" s="116" t="str">
        <f>IFERROR(BJ88/BF88,"-")</f>
        <v>-</v>
      </c>
      <c r="BL88" s="117"/>
      <c r="BM88" s="117"/>
      <c r="BN88" s="117"/>
      <c r="BO88" s="119">
        <v>2</v>
      </c>
      <c r="BP88" s="120">
        <f>IF(Q88=0,"",IF(BO88=0,"",(BO88/Q88)))</f>
        <v>0.4</v>
      </c>
      <c r="BQ88" s="121"/>
      <c r="BR88" s="122">
        <f>IFERROR(BQ88/BO88,"-")</f>
        <v>0</v>
      </c>
      <c r="BS88" s="123"/>
      <c r="BT88" s="124">
        <f>IFERROR(BS88/BO88,"-")</f>
        <v>0</v>
      </c>
      <c r="BU88" s="125"/>
      <c r="BV88" s="125"/>
      <c r="BW88" s="125"/>
      <c r="BX88" s="126">
        <v>3</v>
      </c>
      <c r="BY88" s="127">
        <f>IF(Q88=0,"",IF(BX88=0,"",(BX88/Q88)))</f>
        <v>0.6</v>
      </c>
      <c r="BZ88" s="128"/>
      <c r="CA88" s="129">
        <f>IFERROR(BZ88/BX88,"-")</f>
        <v>0</v>
      </c>
      <c r="CB88" s="130"/>
      <c r="CC88" s="131">
        <f>IFERROR(CB88/BX88,"-")</f>
        <v>0</v>
      </c>
      <c r="CD88" s="132"/>
      <c r="CE88" s="132"/>
      <c r="CF88" s="132"/>
      <c r="CG88" s="133"/>
      <c r="CH88" s="134">
        <f>IF(Q88=0,"",IF(CG88=0,"",(CG88/Q88)))</f>
        <v>0</v>
      </c>
      <c r="CI88" s="135"/>
      <c r="CJ88" s="136" t="str">
        <f>IFERROR(CI88/CG88,"-")</f>
        <v>-</v>
      </c>
      <c r="CK88" s="137"/>
      <c r="CL88" s="138" t="str">
        <f>IFERROR(CK88/CG88,"-")</f>
        <v>-</v>
      </c>
      <c r="CM88" s="139"/>
      <c r="CN88" s="139"/>
      <c r="CO88" s="139"/>
      <c r="CP88" s="140">
        <v>0</v>
      </c>
      <c r="CQ88" s="141">
        <v>0</v>
      </c>
      <c r="CR88" s="141"/>
      <c r="CS88" s="141"/>
      <c r="CT88" s="142" t="str">
        <f>IF(AND(CR88=0,CS88=0),"",IF(AND(CR88&lt;=100000,CS88&lt;=100000),"",IF(CR88/CQ88&gt;0.7,"男高",IF(CS88/CQ88&gt;0.7,"女高",""))))</f>
        <v/>
      </c>
    </row>
    <row r="89" spans="1:99">
      <c r="A89" s="79"/>
      <c r="B89" s="189" t="s">
        <v>253</v>
      </c>
      <c r="C89" s="189" t="s">
        <v>58</v>
      </c>
      <c r="D89" s="189"/>
      <c r="E89" s="189" t="s">
        <v>141</v>
      </c>
      <c r="F89" s="189" t="s">
        <v>142</v>
      </c>
      <c r="G89" s="189" t="s">
        <v>66</v>
      </c>
      <c r="H89" s="89"/>
      <c r="I89" s="89"/>
      <c r="J89" s="89"/>
      <c r="K89" s="181"/>
      <c r="L89" s="80">
        <v>7</v>
      </c>
      <c r="M89" s="80">
        <v>5</v>
      </c>
      <c r="N89" s="80">
        <v>0</v>
      </c>
      <c r="O89" s="91">
        <v>0</v>
      </c>
      <c r="P89" s="92">
        <v>0</v>
      </c>
      <c r="Q89" s="93">
        <f>O89+P89</f>
        <v>0</v>
      </c>
      <c r="R89" s="81" t="str">
        <f>IFERROR(Q89/N89,"-")</f>
        <v>-</v>
      </c>
      <c r="S89" s="80">
        <v>0</v>
      </c>
      <c r="T89" s="80">
        <v>0</v>
      </c>
      <c r="U89" s="81" t="str">
        <f>IFERROR(T89/(Q89),"-")</f>
        <v>-</v>
      </c>
      <c r="V89" s="82"/>
      <c r="W89" s="83">
        <v>0</v>
      </c>
      <c r="X89" s="81" t="str">
        <f>IF(Q89=0,"-",W89/Q89)</f>
        <v>-</v>
      </c>
      <c r="Y89" s="186">
        <v>0</v>
      </c>
      <c r="Z89" s="187" t="str">
        <f>IFERROR(Y89/Q89,"-")</f>
        <v>-</v>
      </c>
      <c r="AA89" s="187" t="str">
        <f>IFERROR(Y89/W89,"-")</f>
        <v>-</v>
      </c>
      <c r="AB89" s="181"/>
      <c r="AC89" s="85"/>
      <c r="AD89" s="78"/>
      <c r="AE89" s="94"/>
      <c r="AF89" s="95" t="str">
        <f>IF(Q89=0,"",IF(AE89=0,"",(AE89/Q89)))</f>
        <v/>
      </c>
      <c r="AG89" s="94"/>
      <c r="AH89" s="96" t="str">
        <f>IFERROR(AG89/AE89,"-")</f>
        <v>-</v>
      </c>
      <c r="AI89" s="97"/>
      <c r="AJ89" s="98" t="str">
        <f>IFERROR(AI89/AE89,"-")</f>
        <v>-</v>
      </c>
      <c r="AK89" s="99"/>
      <c r="AL89" s="99"/>
      <c r="AM89" s="99"/>
      <c r="AN89" s="100"/>
      <c r="AO89" s="101" t="str">
        <f>IF(Q89=0,"",IF(AN89=0,"",(AN89/Q89)))</f>
        <v/>
      </c>
      <c r="AP89" s="100"/>
      <c r="AQ89" s="102" t="str">
        <f>IFERROR(AP89/AN89,"-")</f>
        <v>-</v>
      </c>
      <c r="AR89" s="103"/>
      <c r="AS89" s="104" t="str">
        <f>IFERROR(AR89/AN89,"-")</f>
        <v>-</v>
      </c>
      <c r="AT89" s="105"/>
      <c r="AU89" s="105"/>
      <c r="AV89" s="105"/>
      <c r="AW89" s="106"/>
      <c r="AX89" s="107" t="str">
        <f>IF(Q89=0,"",IF(AW89=0,"",(AW89/Q89)))</f>
        <v/>
      </c>
      <c r="AY89" s="106"/>
      <c r="AZ89" s="108" t="str">
        <f>IFERROR(AY89/AW89,"-")</f>
        <v>-</v>
      </c>
      <c r="BA89" s="109"/>
      <c r="BB89" s="110" t="str">
        <f>IFERROR(BA89/AW89,"-")</f>
        <v>-</v>
      </c>
      <c r="BC89" s="111"/>
      <c r="BD89" s="111"/>
      <c r="BE89" s="111"/>
      <c r="BF89" s="112"/>
      <c r="BG89" s="113" t="str">
        <f>IF(Q89=0,"",IF(BF89=0,"",(BF89/Q89)))</f>
        <v/>
      </c>
      <c r="BH89" s="112"/>
      <c r="BI89" s="114" t="str">
        <f>IFERROR(BH89/BF89,"-")</f>
        <v>-</v>
      </c>
      <c r="BJ89" s="115"/>
      <c r="BK89" s="116" t="str">
        <f>IFERROR(BJ89/BF89,"-")</f>
        <v>-</v>
      </c>
      <c r="BL89" s="117"/>
      <c r="BM89" s="117"/>
      <c r="BN89" s="117"/>
      <c r="BO89" s="119"/>
      <c r="BP89" s="120" t="str">
        <f>IF(Q89=0,"",IF(BO89=0,"",(BO89/Q89)))</f>
        <v/>
      </c>
      <c r="BQ89" s="121"/>
      <c r="BR89" s="122" t="str">
        <f>IFERROR(BQ89/BO89,"-")</f>
        <v>-</v>
      </c>
      <c r="BS89" s="123"/>
      <c r="BT89" s="124" t="str">
        <f>IFERROR(BS89/BO89,"-")</f>
        <v>-</v>
      </c>
      <c r="BU89" s="125"/>
      <c r="BV89" s="125"/>
      <c r="BW89" s="125"/>
      <c r="BX89" s="126"/>
      <c r="BY89" s="127" t="str">
        <f>IF(Q89=0,"",IF(BX89=0,"",(BX89/Q89)))</f>
        <v/>
      </c>
      <c r="BZ89" s="128"/>
      <c r="CA89" s="129" t="str">
        <f>IFERROR(BZ89/BX89,"-")</f>
        <v>-</v>
      </c>
      <c r="CB89" s="130"/>
      <c r="CC89" s="131" t="str">
        <f>IFERROR(CB89/BX89,"-")</f>
        <v>-</v>
      </c>
      <c r="CD89" s="132"/>
      <c r="CE89" s="132"/>
      <c r="CF89" s="132"/>
      <c r="CG89" s="133"/>
      <c r="CH89" s="134" t="str">
        <f>IF(Q89=0,"",IF(CG89=0,"",(CG89/Q89)))</f>
        <v/>
      </c>
      <c r="CI89" s="135"/>
      <c r="CJ89" s="136" t="str">
        <f>IFERROR(CI89/CG89,"-")</f>
        <v>-</v>
      </c>
      <c r="CK89" s="137"/>
      <c r="CL89" s="138" t="str">
        <f>IFERROR(CK89/CG89,"-")</f>
        <v>-</v>
      </c>
      <c r="CM89" s="139"/>
      <c r="CN89" s="139"/>
      <c r="CO89" s="139"/>
      <c r="CP89" s="140">
        <v>0</v>
      </c>
      <c r="CQ89" s="141">
        <v>0</v>
      </c>
      <c r="CR89" s="141"/>
      <c r="CS89" s="141"/>
      <c r="CT89" s="142" t="str">
        <f>IF(AND(CR89=0,CS89=0),"",IF(AND(CR89&lt;=100000,CS89&lt;=100000),"",IF(CR89/CQ89&gt;0.7,"男高",IF(CS89/CQ89&gt;0.7,"女高",""))))</f>
        <v/>
      </c>
    </row>
    <row r="90" spans="1:99">
      <c r="A90" s="30"/>
      <c r="B90" s="86"/>
      <c r="C90" s="86"/>
      <c r="D90" s="87"/>
      <c r="E90" s="87"/>
      <c r="F90" s="87"/>
      <c r="G90" s="88"/>
      <c r="H90" s="89"/>
      <c r="I90" s="89"/>
      <c r="J90" s="89"/>
      <c r="K90" s="182"/>
      <c r="L90" s="34"/>
      <c r="M90" s="34"/>
      <c r="N90" s="31"/>
      <c r="O90" s="23"/>
      <c r="P90" s="23"/>
      <c r="Q90" s="23"/>
      <c r="R90" s="32"/>
      <c r="S90" s="32"/>
      <c r="T90" s="23"/>
      <c r="U90" s="32"/>
      <c r="V90" s="25"/>
      <c r="W90" s="25"/>
      <c r="X90" s="25"/>
      <c r="Y90" s="188"/>
      <c r="Z90" s="188"/>
      <c r="AA90" s="188"/>
      <c r="AB90" s="188"/>
      <c r="AC90" s="33"/>
      <c r="AD90" s="58"/>
      <c r="AE90" s="62"/>
      <c r="AF90" s="63"/>
      <c r="AG90" s="62"/>
      <c r="AH90" s="66"/>
      <c r="AI90" s="67"/>
      <c r="AJ90" s="68"/>
      <c r="AK90" s="69"/>
      <c r="AL90" s="69"/>
      <c r="AM90" s="69"/>
      <c r="AN90" s="62"/>
      <c r="AO90" s="63"/>
      <c r="AP90" s="62"/>
      <c r="AQ90" s="66"/>
      <c r="AR90" s="67"/>
      <c r="AS90" s="68"/>
      <c r="AT90" s="69"/>
      <c r="AU90" s="69"/>
      <c r="AV90" s="69"/>
      <c r="AW90" s="62"/>
      <c r="AX90" s="63"/>
      <c r="AY90" s="62"/>
      <c r="AZ90" s="66"/>
      <c r="BA90" s="67"/>
      <c r="BB90" s="68"/>
      <c r="BC90" s="69"/>
      <c r="BD90" s="69"/>
      <c r="BE90" s="69"/>
      <c r="BF90" s="62"/>
      <c r="BG90" s="63"/>
      <c r="BH90" s="62"/>
      <c r="BI90" s="66"/>
      <c r="BJ90" s="67"/>
      <c r="BK90" s="68"/>
      <c r="BL90" s="69"/>
      <c r="BM90" s="69"/>
      <c r="BN90" s="69"/>
      <c r="BO90" s="64"/>
      <c r="BP90" s="65"/>
      <c r="BQ90" s="62"/>
      <c r="BR90" s="66"/>
      <c r="BS90" s="67"/>
      <c r="BT90" s="68"/>
      <c r="BU90" s="69"/>
      <c r="BV90" s="69"/>
      <c r="BW90" s="69"/>
      <c r="BX90" s="64"/>
      <c r="BY90" s="65"/>
      <c r="BZ90" s="62"/>
      <c r="CA90" s="66"/>
      <c r="CB90" s="67"/>
      <c r="CC90" s="68"/>
      <c r="CD90" s="69"/>
      <c r="CE90" s="69"/>
      <c r="CF90" s="69"/>
      <c r="CG90" s="64"/>
      <c r="CH90" s="65"/>
      <c r="CI90" s="62"/>
      <c r="CJ90" s="66"/>
      <c r="CK90" s="67"/>
      <c r="CL90" s="68"/>
      <c r="CM90" s="69"/>
      <c r="CN90" s="69"/>
      <c r="CO90" s="69"/>
      <c r="CP90" s="70"/>
      <c r="CQ90" s="67"/>
      <c r="CR90" s="67"/>
      <c r="CS90" s="67"/>
      <c r="CT90" s="71"/>
    </row>
    <row r="91" spans="1:99">
      <c r="A91" s="30"/>
      <c r="B91" s="37"/>
      <c r="C91" s="37"/>
      <c r="D91" s="21"/>
      <c r="E91" s="21"/>
      <c r="F91" s="21"/>
      <c r="G91" s="22"/>
      <c r="H91" s="36"/>
      <c r="I91" s="36"/>
      <c r="J91" s="74"/>
      <c r="K91" s="183"/>
      <c r="L91" s="34"/>
      <c r="M91" s="34"/>
      <c r="N91" s="31"/>
      <c r="O91" s="23"/>
      <c r="P91" s="23"/>
      <c r="Q91" s="23"/>
      <c r="R91" s="32"/>
      <c r="S91" s="32"/>
      <c r="T91" s="23"/>
      <c r="U91" s="32"/>
      <c r="V91" s="25"/>
      <c r="W91" s="25"/>
      <c r="X91" s="25"/>
      <c r="Y91" s="188"/>
      <c r="Z91" s="188"/>
      <c r="AA91" s="188"/>
      <c r="AB91" s="188"/>
      <c r="AC91" s="33"/>
      <c r="AD91" s="60"/>
      <c r="AE91" s="62"/>
      <c r="AF91" s="63"/>
      <c r="AG91" s="62"/>
      <c r="AH91" s="66"/>
      <c r="AI91" s="67"/>
      <c r="AJ91" s="68"/>
      <c r="AK91" s="69"/>
      <c r="AL91" s="69"/>
      <c r="AM91" s="69"/>
      <c r="AN91" s="62"/>
      <c r="AO91" s="63"/>
      <c r="AP91" s="62"/>
      <c r="AQ91" s="66"/>
      <c r="AR91" s="67"/>
      <c r="AS91" s="68"/>
      <c r="AT91" s="69"/>
      <c r="AU91" s="69"/>
      <c r="AV91" s="69"/>
      <c r="AW91" s="62"/>
      <c r="AX91" s="63"/>
      <c r="AY91" s="62"/>
      <c r="AZ91" s="66"/>
      <c r="BA91" s="67"/>
      <c r="BB91" s="68"/>
      <c r="BC91" s="69"/>
      <c r="BD91" s="69"/>
      <c r="BE91" s="69"/>
      <c r="BF91" s="62"/>
      <c r="BG91" s="63"/>
      <c r="BH91" s="62"/>
      <c r="BI91" s="66"/>
      <c r="BJ91" s="67"/>
      <c r="BK91" s="68"/>
      <c r="BL91" s="69"/>
      <c r="BM91" s="69"/>
      <c r="BN91" s="69"/>
      <c r="BO91" s="64"/>
      <c r="BP91" s="65"/>
      <c r="BQ91" s="62"/>
      <c r="BR91" s="66"/>
      <c r="BS91" s="67"/>
      <c r="BT91" s="68"/>
      <c r="BU91" s="69"/>
      <c r="BV91" s="69"/>
      <c r="BW91" s="69"/>
      <c r="BX91" s="64"/>
      <c r="BY91" s="65"/>
      <c r="BZ91" s="62"/>
      <c r="CA91" s="66"/>
      <c r="CB91" s="67"/>
      <c r="CC91" s="68"/>
      <c r="CD91" s="69"/>
      <c r="CE91" s="69"/>
      <c r="CF91" s="69"/>
      <c r="CG91" s="64"/>
      <c r="CH91" s="65"/>
      <c r="CI91" s="62"/>
      <c r="CJ91" s="66"/>
      <c r="CK91" s="67"/>
      <c r="CL91" s="68"/>
      <c r="CM91" s="69"/>
      <c r="CN91" s="69"/>
      <c r="CO91" s="69"/>
      <c r="CP91" s="70"/>
      <c r="CQ91" s="67"/>
      <c r="CR91" s="67"/>
      <c r="CS91" s="67"/>
      <c r="CT91" s="71"/>
    </row>
    <row r="92" spans="1:99">
      <c r="A92" s="19">
        <f>AC92</f>
        <v>0.16309608540925</v>
      </c>
      <c r="B92" s="39"/>
      <c r="C92" s="39"/>
      <c r="D92" s="39"/>
      <c r="E92" s="39"/>
      <c r="F92" s="39"/>
      <c r="G92" s="39"/>
      <c r="H92" s="40" t="s">
        <v>254</v>
      </c>
      <c r="I92" s="40"/>
      <c r="J92" s="40"/>
      <c r="K92" s="184">
        <f>SUM(K6:K91)</f>
        <v>2810000</v>
      </c>
      <c r="L92" s="41">
        <f>SUM(L6:L91)</f>
        <v>507</v>
      </c>
      <c r="M92" s="41">
        <f>SUM(M6:M91)</f>
        <v>304</v>
      </c>
      <c r="N92" s="41">
        <f>SUM(N6:N91)</f>
        <v>291</v>
      </c>
      <c r="O92" s="41">
        <f>SUM(O6:O91)</f>
        <v>209</v>
      </c>
      <c r="P92" s="41">
        <f>SUM(P6:P91)</f>
        <v>2</v>
      </c>
      <c r="Q92" s="41">
        <f>SUM(Q6:Q91)</f>
        <v>211</v>
      </c>
      <c r="R92" s="42">
        <f>IFERROR(Q92/N92,"-")</f>
        <v>0.72508591065292</v>
      </c>
      <c r="S92" s="77">
        <f>SUM(S6:S91)</f>
        <v>14</v>
      </c>
      <c r="T92" s="77">
        <f>SUM(T6:T91)</f>
        <v>39</v>
      </c>
      <c r="U92" s="42">
        <f>IFERROR(S92/Q92,"-")</f>
        <v>0.066350710900474</v>
      </c>
      <c r="V92" s="43">
        <f>IFERROR(K92/Q92,"-")</f>
        <v>13317.535545024</v>
      </c>
      <c r="W92" s="44">
        <f>SUM(W6:W91)</f>
        <v>24</v>
      </c>
      <c r="X92" s="42">
        <f>IFERROR(W92/Q92,"-")</f>
        <v>0.11374407582938</v>
      </c>
      <c r="Y92" s="184">
        <f>SUM(Y6:Y91)</f>
        <v>458300</v>
      </c>
      <c r="Z92" s="184">
        <f>IFERROR(Y92/Q92,"-")</f>
        <v>2172.0379146919</v>
      </c>
      <c r="AA92" s="184">
        <f>IFERROR(Y92/W92,"-")</f>
        <v>19095.833333333</v>
      </c>
      <c r="AB92" s="184">
        <f>Y92-K92</f>
        <v>-2351700</v>
      </c>
      <c r="AC92" s="46">
        <f>Y92/K92</f>
        <v>0.16309608540925</v>
      </c>
      <c r="AD92" s="59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7"/>
    <mergeCell ref="K22:K27"/>
    <mergeCell ref="V22:V27"/>
    <mergeCell ref="AB22:AB27"/>
    <mergeCell ref="AC22:AC27"/>
    <mergeCell ref="A28:A32"/>
    <mergeCell ref="K28:K32"/>
    <mergeCell ref="V28:V32"/>
    <mergeCell ref="AB28:AB32"/>
    <mergeCell ref="AC28:AC32"/>
    <mergeCell ref="A33:A37"/>
    <mergeCell ref="K33:K37"/>
    <mergeCell ref="V33:V37"/>
    <mergeCell ref="AB33:AB37"/>
    <mergeCell ref="AC33:AC37"/>
    <mergeCell ref="A38:A49"/>
    <mergeCell ref="K38:K49"/>
    <mergeCell ref="V38:V49"/>
    <mergeCell ref="AB38:AB49"/>
    <mergeCell ref="AC38:AC49"/>
    <mergeCell ref="A50:A65"/>
    <mergeCell ref="K50:K65"/>
    <mergeCell ref="V50:V65"/>
    <mergeCell ref="AB50:AB65"/>
    <mergeCell ref="AC50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  <mergeCell ref="A86:A87"/>
    <mergeCell ref="K86:K87"/>
    <mergeCell ref="V86:V87"/>
    <mergeCell ref="AB86:AB87"/>
    <mergeCell ref="AC86:AC87"/>
    <mergeCell ref="A88:A89"/>
    <mergeCell ref="K88:K89"/>
    <mergeCell ref="V88:V89"/>
    <mergeCell ref="AB88:AB89"/>
    <mergeCell ref="AC88:AC8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255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0.34285714285714</v>
      </c>
      <c r="B6" s="189" t="s">
        <v>256</v>
      </c>
      <c r="C6" s="189" t="s">
        <v>58</v>
      </c>
      <c r="D6" s="189" t="s">
        <v>257</v>
      </c>
      <c r="E6" s="189" t="s">
        <v>258</v>
      </c>
      <c r="F6" s="189" t="s">
        <v>259</v>
      </c>
      <c r="G6" s="189" t="s">
        <v>61</v>
      </c>
      <c r="H6" s="89" t="s">
        <v>260</v>
      </c>
      <c r="I6" s="89" t="s">
        <v>261</v>
      </c>
      <c r="J6" s="89" t="s">
        <v>262</v>
      </c>
      <c r="K6" s="181">
        <v>140000</v>
      </c>
      <c r="L6" s="80">
        <v>0</v>
      </c>
      <c r="M6" s="80">
        <v>0</v>
      </c>
      <c r="N6" s="80">
        <v>0</v>
      </c>
      <c r="O6" s="91">
        <v>21</v>
      </c>
      <c r="P6" s="92">
        <v>1</v>
      </c>
      <c r="Q6" s="93">
        <f>O6+P6</f>
        <v>22</v>
      </c>
      <c r="R6" s="81" t="str">
        <f>IFERROR(Q6/N6,"-")</f>
        <v>-</v>
      </c>
      <c r="S6" s="80">
        <v>2</v>
      </c>
      <c r="T6" s="80">
        <v>2</v>
      </c>
      <c r="U6" s="81">
        <f>IFERROR(T6/(Q6),"-")</f>
        <v>0.090909090909091</v>
      </c>
      <c r="V6" s="82">
        <f>IFERROR(K6/SUM(Q6:Q7),"-")</f>
        <v>5600</v>
      </c>
      <c r="W6" s="83">
        <v>3</v>
      </c>
      <c r="X6" s="81">
        <f>IF(Q6=0,"-",W6/Q6)</f>
        <v>0.13636363636364</v>
      </c>
      <c r="Y6" s="186">
        <v>38000</v>
      </c>
      <c r="Z6" s="187">
        <f>IFERROR(Y6/Q6,"-")</f>
        <v>1727.2727272727</v>
      </c>
      <c r="AA6" s="187">
        <f>IFERROR(Y6/W6,"-")</f>
        <v>12666.666666667</v>
      </c>
      <c r="AB6" s="181">
        <f>SUM(Y6:Y7)-SUM(K6:K7)</f>
        <v>-92000</v>
      </c>
      <c r="AC6" s="85">
        <f>SUM(Y6:Y7)/SUM(K6:K7)</f>
        <v>0.34285714285714</v>
      </c>
      <c r="AD6" s="78"/>
      <c r="AE6" s="94">
        <v>1</v>
      </c>
      <c r="AF6" s="95">
        <f>IF(Q6=0,"",IF(AE6=0,"",(AE6/Q6)))</f>
        <v>0.045454545454545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6</v>
      </c>
      <c r="AO6" s="101">
        <f>IF(Q6=0,"",IF(AN6=0,"",(AN6/Q6)))</f>
        <v>0.27272727272727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7</v>
      </c>
      <c r="AX6" s="107">
        <f>IF(Q6=0,"",IF(AW6=0,"",(AW6/Q6)))</f>
        <v>0.31818181818182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0.18181818181818</v>
      </c>
      <c r="BH6" s="112">
        <v>1</v>
      </c>
      <c r="BI6" s="114">
        <f>IFERROR(BH6/BF6,"-")</f>
        <v>0.25</v>
      </c>
      <c r="BJ6" s="115">
        <v>3000</v>
      </c>
      <c r="BK6" s="116">
        <f>IFERROR(BJ6/BF6,"-")</f>
        <v>750</v>
      </c>
      <c r="BL6" s="117">
        <v>1</v>
      </c>
      <c r="BM6" s="117"/>
      <c r="BN6" s="117"/>
      <c r="BO6" s="119">
        <v>1</v>
      </c>
      <c r="BP6" s="120">
        <f>IF(Q6=0,"",IF(BO6=0,"",(BO6/Q6)))</f>
        <v>0.045454545454545</v>
      </c>
      <c r="BQ6" s="121">
        <v>1</v>
      </c>
      <c r="BR6" s="122">
        <f>IFERROR(BQ6/BO6,"-")</f>
        <v>1</v>
      </c>
      <c r="BS6" s="123">
        <v>30000</v>
      </c>
      <c r="BT6" s="124">
        <f>IFERROR(BS6/BO6,"-")</f>
        <v>30000</v>
      </c>
      <c r="BU6" s="125"/>
      <c r="BV6" s="125"/>
      <c r="BW6" s="125">
        <v>1</v>
      </c>
      <c r="BX6" s="126">
        <v>3</v>
      </c>
      <c r="BY6" s="127">
        <f>IF(Q6=0,"",IF(BX6=0,"",(BX6/Q6)))</f>
        <v>0.13636363636364</v>
      </c>
      <c r="BZ6" s="128">
        <v>1</v>
      </c>
      <c r="CA6" s="129">
        <f>IFERROR(BZ6/BX6,"-")</f>
        <v>0.33333333333333</v>
      </c>
      <c r="CB6" s="130">
        <v>5000</v>
      </c>
      <c r="CC6" s="131">
        <f>IFERROR(CB6/BX6,"-")</f>
        <v>1666.6666666667</v>
      </c>
      <c r="CD6" s="132">
        <v>1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38000</v>
      </c>
      <c r="CR6" s="141">
        <v>30000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263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46</v>
      </c>
      <c r="M7" s="80">
        <v>20</v>
      </c>
      <c r="N7" s="80">
        <v>4</v>
      </c>
      <c r="O7" s="91">
        <v>3</v>
      </c>
      <c r="P7" s="92">
        <v>0</v>
      </c>
      <c r="Q7" s="93">
        <f>O7+P7</f>
        <v>3</v>
      </c>
      <c r="R7" s="81">
        <f>IFERROR(Q7/N7,"-")</f>
        <v>0.75</v>
      </c>
      <c r="S7" s="80">
        <v>1</v>
      </c>
      <c r="T7" s="80">
        <v>0</v>
      </c>
      <c r="U7" s="81">
        <f>IFERROR(T7/(Q7),"-")</f>
        <v>0</v>
      </c>
      <c r="V7" s="82"/>
      <c r="W7" s="83">
        <v>1</v>
      </c>
      <c r="X7" s="81">
        <f>IF(Q7=0,"-",W7/Q7)</f>
        <v>0.33333333333333</v>
      </c>
      <c r="Y7" s="186">
        <v>10000</v>
      </c>
      <c r="Z7" s="187">
        <f>IFERROR(Y7/Q7,"-")</f>
        <v>3333.3333333333</v>
      </c>
      <c r="AA7" s="187">
        <f>IFERROR(Y7/W7,"-")</f>
        <v>10000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>
        <v>2</v>
      </c>
      <c r="AX7" s="107">
        <f>IF(Q7=0,"",IF(AW7=0,"",(AW7/Q7)))</f>
        <v>0.66666666666667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0.33333333333333</v>
      </c>
      <c r="BQ7" s="121">
        <v>1</v>
      </c>
      <c r="BR7" s="122">
        <f>IFERROR(BQ7/BO7,"-")</f>
        <v>1</v>
      </c>
      <c r="BS7" s="123">
        <v>10000</v>
      </c>
      <c r="BT7" s="124">
        <f>IFERROR(BS7/BO7,"-")</f>
        <v>10000</v>
      </c>
      <c r="BU7" s="125"/>
      <c r="BV7" s="125">
        <v>1</v>
      </c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1</v>
      </c>
      <c r="CQ7" s="141">
        <v>10000</v>
      </c>
      <c r="CR7" s="141">
        <v>10000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11.482666666667</v>
      </c>
      <c r="B8" s="189" t="s">
        <v>264</v>
      </c>
      <c r="C8" s="189" t="s">
        <v>265</v>
      </c>
      <c r="D8" s="189" t="s">
        <v>266</v>
      </c>
      <c r="E8" s="189" t="s">
        <v>267</v>
      </c>
      <c r="F8" s="189"/>
      <c r="G8" s="189" t="s">
        <v>118</v>
      </c>
      <c r="H8" s="89" t="s">
        <v>268</v>
      </c>
      <c r="I8" s="89" t="s">
        <v>269</v>
      </c>
      <c r="J8" s="89" t="s">
        <v>270</v>
      </c>
      <c r="K8" s="181">
        <v>75000</v>
      </c>
      <c r="L8" s="80">
        <v>33</v>
      </c>
      <c r="M8" s="80">
        <v>0</v>
      </c>
      <c r="N8" s="80">
        <v>124</v>
      </c>
      <c r="O8" s="91">
        <v>16</v>
      </c>
      <c r="P8" s="92">
        <v>0</v>
      </c>
      <c r="Q8" s="93">
        <f>O8+P8</f>
        <v>16</v>
      </c>
      <c r="R8" s="81">
        <f>IFERROR(Q8/N8,"-")</f>
        <v>0.12903225806452</v>
      </c>
      <c r="S8" s="80">
        <v>5</v>
      </c>
      <c r="T8" s="80">
        <v>2</v>
      </c>
      <c r="U8" s="81">
        <f>IFERROR(T8/(Q8),"-")</f>
        <v>0.125</v>
      </c>
      <c r="V8" s="82">
        <f>IFERROR(K8/SUM(Q8:Q9),"-")</f>
        <v>3125</v>
      </c>
      <c r="W8" s="83">
        <v>3</v>
      </c>
      <c r="X8" s="81">
        <f>IF(Q8=0,"-",W8/Q8)</f>
        <v>0.1875</v>
      </c>
      <c r="Y8" s="186">
        <v>606200</v>
      </c>
      <c r="Z8" s="187">
        <f>IFERROR(Y8/Q8,"-")</f>
        <v>37887.5</v>
      </c>
      <c r="AA8" s="187">
        <f>IFERROR(Y8/W8,"-")</f>
        <v>202066.66666667</v>
      </c>
      <c r="AB8" s="181">
        <f>SUM(Y8:Y9)-SUM(K8:K9)</f>
        <v>786200</v>
      </c>
      <c r="AC8" s="85">
        <f>SUM(Y8:Y9)/SUM(K8:K9)</f>
        <v>11.482666666667</v>
      </c>
      <c r="AD8" s="78"/>
      <c r="AE8" s="94">
        <v>3</v>
      </c>
      <c r="AF8" s="95">
        <f>IF(Q8=0,"",IF(AE8=0,"",(AE8/Q8)))</f>
        <v>0.1875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6</v>
      </c>
      <c r="AO8" s="101">
        <f>IF(Q8=0,"",IF(AN8=0,"",(AN8/Q8)))</f>
        <v>0.375</v>
      </c>
      <c r="AP8" s="100">
        <v>1</v>
      </c>
      <c r="AQ8" s="102">
        <f>IFERROR(AP8/AN8,"-")</f>
        <v>0.16666666666667</v>
      </c>
      <c r="AR8" s="103">
        <v>5000</v>
      </c>
      <c r="AS8" s="104">
        <f>IFERROR(AR8/AN8,"-")</f>
        <v>833.33333333333</v>
      </c>
      <c r="AT8" s="105">
        <v>1</v>
      </c>
      <c r="AU8" s="105"/>
      <c r="AV8" s="105"/>
      <c r="AW8" s="106">
        <v>3</v>
      </c>
      <c r="AX8" s="107">
        <f>IF(Q8=0,"",IF(AW8=0,"",(AW8/Q8)))</f>
        <v>0.1875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0.125</v>
      </c>
      <c r="BH8" s="112">
        <v>1</v>
      </c>
      <c r="BI8" s="114">
        <f>IFERROR(BH8/BF8,"-")</f>
        <v>0.5</v>
      </c>
      <c r="BJ8" s="115">
        <v>1200</v>
      </c>
      <c r="BK8" s="116">
        <f>IFERROR(BJ8/BF8,"-")</f>
        <v>600</v>
      </c>
      <c r="BL8" s="117">
        <v>1</v>
      </c>
      <c r="BM8" s="117"/>
      <c r="BN8" s="117"/>
      <c r="BO8" s="119">
        <v>1</v>
      </c>
      <c r="BP8" s="120">
        <f>IF(Q8=0,"",IF(BO8=0,"",(BO8/Q8)))</f>
        <v>0.0625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1</v>
      </c>
      <c r="BY8" s="127">
        <f>IF(Q8=0,"",IF(BX8=0,"",(BX8/Q8)))</f>
        <v>0.0625</v>
      </c>
      <c r="BZ8" s="128">
        <v>1</v>
      </c>
      <c r="CA8" s="129">
        <f>IFERROR(BZ8/BX8,"-")</f>
        <v>1</v>
      </c>
      <c r="CB8" s="130">
        <v>620000</v>
      </c>
      <c r="CC8" s="131">
        <f>IFERROR(CB8/BX8,"-")</f>
        <v>620000</v>
      </c>
      <c r="CD8" s="132"/>
      <c r="CE8" s="132"/>
      <c r="CF8" s="132">
        <v>1</v>
      </c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606200</v>
      </c>
      <c r="CR8" s="141">
        <v>620000</v>
      </c>
      <c r="CS8" s="141"/>
      <c r="CT8" s="142" t="str">
        <f>IF(AND(CR8=0,CS8=0),"",IF(AND(CR8&lt;=100000,CS8&lt;=100000),"",IF(CR8/CQ8&gt;0.7,"男高",IF(CS8/CQ8&gt;0.7,"女高",""))))</f>
        <v>男高</v>
      </c>
    </row>
    <row r="9" spans="1:99">
      <c r="A9" s="79"/>
      <c r="B9" s="189" t="s">
        <v>271</v>
      </c>
      <c r="C9" s="189" t="s">
        <v>265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86</v>
      </c>
      <c r="M9" s="80">
        <v>32</v>
      </c>
      <c r="N9" s="80">
        <v>32</v>
      </c>
      <c r="O9" s="91">
        <v>8</v>
      </c>
      <c r="P9" s="92">
        <v>0</v>
      </c>
      <c r="Q9" s="93">
        <f>O9+P9</f>
        <v>8</v>
      </c>
      <c r="R9" s="81">
        <f>IFERROR(Q9/N9,"-")</f>
        <v>0.25</v>
      </c>
      <c r="S9" s="80">
        <v>0</v>
      </c>
      <c r="T9" s="80">
        <v>1</v>
      </c>
      <c r="U9" s="81">
        <f>IFERROR(T9/(Q9),"-")</f>
        <v>0.125</v>
      </c>
      <c r="V9" s="82"/>
      <c r="W9" s="83">
        <v>0</v>
      </c>
      <c r="X9" s="81">
        <f>IF(Q9=0,"-",W9/Q9)</f>
        <v>0</v>
      </c>
      <c r="Y9" s="186">
        <v>255000</v>
      </c>
      <c r="Z9" s="187">
        <f>IFERROR(Y9/Q9,"-")</f>
        <v>31875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6</v>
      </c>
      <c r="BP9" s="120">
        <f>IF(Q9=0,"",IF(BO9=0,"",(BO9/Q9)))</f>
        <v>0.75</v>
      </c>
      <c r="BQ9" s="121">
        <v>1</v>
      </c>
      <c r="BR9" s="122">
        <f>IFERROR(BQ9/BO9,"-")</f>
        <v>0.16666666666667</v>
      </c>
      <c r="BS9" s="123">
        <v>320000</v>
      </c>
      <c r="BT9" s="124">
        <f>IFERROR(BS9/BO9,"-")</f>
        <v>53333.333333333</v>
      </c>
      <c r="BU9" s="125"/>
      <c r="BV9" s="125"/>
      <c r="BW9" s="125">
        <v>1</v>
      </c>
      <c r="BX9" s="126">
        <v>2</v>
      </c>
      <c r="BY9" s="127">
        <f>IF(Q9=0,"",IF(BX9=0,"",(BX9/Q9)))</f>
        <v>0.25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255000</v>
      </c>
      <c r="CR9" s="141">
        <v>320000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79">
        <f>AC10</f>
        <v>0</v>
      </c>
      <c r="B10" s="189" t="s">
        <v>272</v>
      </c>
      <c r="C10" s="189" t="s">
        <v>265</v>
      </c>
      <c r="D10" s="189" t="s">
        <v>273</v>
      </c>
      <c r="E10" s="189" t="s">
        <v>274</v>
      </c>
      <c r="F10" s="189"/>
      <c r="G10" s="189" t="s">
        <v>118</v>
      </c>
      <c r="H10" s="89" t="s">
        <v>275</v>
      </c>
      <c r="I10" s="89" t="s">
        <v>276</v>
      </c>
      <c r="J10" s="89" t="s">
        <v>277</v>
      </c>
      <c r="K10" s="181">
        <v>45000</v>
      </c>
      <c r="L10" s="80">
        <v>4</v>
      </c>
      <c r="M10" s="80">
        <v>0</v>
      </c>
      <c r="N10" s="80">
        <v>6</v>
      </c>
      <c r="O10" s="91">
        <v>2</v>
      </c>
      <c r="P10" s="92">
        <v>0</v>
      </c>
      <c r="Q10" s="93">
        <f>O10+P10</f>
        <v>2</v>
      </c>
      <c r="R10" s="81">
        <f>IFERROR(Q10/N10,"-")</f>
        <v>0.33333333333333</v>
      </c>
      <c r="S10" s="80">
        <v>0</v>
      </c>
      <c r="T10" s="80">
        <v>0</v>
      </c>
      <c r="U10" s="81">
        <f>IFERROR(T10/(Q10),"-")</f>
        <v>0</v>
      </c>
      <c r="V10" s="82">
        <f>IFERROR(K10/SUM(Q10:Q11),"-")</f>
        <v>11250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-45000</v>
      </c>
      <c r="AC10" s="85">
        <f>SUM(Y10:Y11)/SUM(K10:K11)</f>
        <v>0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2</v>
      </c>
      <c r="BY10" s="127">
        <f>IF(Q10=0,"",IF(BX10=0,"",(BX10/Q10)))</f>
        <v>1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278</v>
      </c>
      <c r="C11" s="189" t="s">
        <v>265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11</v>
      </c>
      <c r="M11" s="80">
        <v>9</v>
      </c>
      <c r="N11" s="80">
        <v>17</v>
      </c>
      <c r="O11" s="91">
        <v>1</v>
      </c>
      <c r="P11" s="92">
        <v>1</v>
      </c>
      <c r="Q11" s="93">
        <f>O11+P11</f>
        <v>2</v>
      </c>
      <c r="R11" s="81">
        <f>IFERROR(Q11/N11,"-")</f>
        <v>0.11764705882353</v>
      </c>
      <c r="S11" s="80">
        <v>1</v>
      </c>
      <c r="T11" s="80">
        <v>0</v>
      </c>
      <c r="U11" s="81">
        <f>IFERROR(T11/(Q11),"-")</f>
        <v>0</v>
      </c>
      <c r="V11" s="82"/>
      <c r="W11" s="83">
        <v>0</v>
      </c>
      <c r="X11" s="81">
        <f>IF(Q11=0,"-",W11/Q11)</f>
        <v>0</v>
      </c>
      <c r="Y11" s="186">
        <v>0</v>
      </c>
      <c r="Z11" s="187">
        <f>IFERROR(Y11/Q11,"-")</f>
        <v>0</v>
      </c>
      <c r="AA11" s="187" t="str">
        <f>IFERROR(Y11/W11,"-")</f>
        <v>-</v>
      </c>
      <c r="AB11" s="181"/>
      <c r="AC11" s="85"/>
      <c r="AD11" s="78"/>
      <c r="AE11" s="94"/>
      <c r="AF11" s="95">
        <f>IF(Q11=0,"",IF(AE11=0,"",(AE11/Q11)))</f>
        <v>0</v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>
        <f>IF(Q11=0,"",IF(AN11=0,"",(AN11/Q11)))</f>
        <v>0</v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>
        <f>IF(Q11=0,"",IF(AW11=0,"",(AW11/Q11)))</f>
        <v>0</v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>
        <f>IF(Q11=0,"",IF(BF11=0,"",(BF11/Q11)))</f>
        <v>0</v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>
        <v>1</v>
      </c>
      <c r="BP11" s="120">
        <f>IF(Q11=0,"",IF(BO11=0,"",(BO11/Q11)))</f>
        <v>0.5</v>
      </c>
      <c r="BQ11" s="121"/>
      <c r="BR11" s="122">
        <f>IFERROR(BQ11/BO11,"-")</f>
        <v>0</v>
      </c>
      <c r="BS11" s="123"/>
      <c r="BT11" s="124">
        <f>IFERROR(BS11/BO11,"-")</f>
        <v>0</v>
      </c>
      <c r="BU11" s="125"/>
      <c r="BV11" s="125"/>
      <c r="BW11" s="125"/>
      <c r="BX11" s="126"/>
      <c r="BY11" s="127">
        <f>IF(Q11=0,"",IF(BX11=0,"",(BX11/Q11)))</f>
        <v>0</v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>
        <v>1</v>
      </c>
      <c r="CH11" s="134">
        <f>IF(Q11=0,"",IF(CG11=0,"",(CG11/Q11)))</f>
        <v>0.5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>
        <f>AC12</f>
        <v>2.9857142857143</v>
      </c>
      <c r="B12" s="189" t="s">
        <v>279</v>
      </c>
      <c r="C12" s="189" t="s">
        <v>265</v>
      </c>
      <c r="D12" s="189" t="s">
        <v>273</v>
      </c>
      <c r="E12" s="189" t="s">
        <v>280</v>
      </c>
      <c r="F12" s="189"/>
      <c r="G12" s="189" t="s">
        <v>118</v>
      </c>
      <c r="H12" s="89" t="s">
        <v>281</v>
      </c>
      <c r="I12" s="89" t="s">
        <v>261</v>
      </c>
      <c r="J12" s="89" t="s">
        <v>176</v>
      </c>
      <c r="K12" s="181">
        <v>105000</v>
      </c>
      <c r="L12" s="80">
        <v>45</v>
      </c>
      <c r="M12" s="80">
        <v>0</v>
      </c>
      <c r="N12" s="80">
        <v>103</v>
      </c>
      <c r="O12" s="91">
        <v>22</v>
      </c>
      <c r="P12" s="92">
        <v>0</v>
      </c>
      <c r="Q12" s="93">
        <f>O12+P12</f>
        <v>22</v>
      </c>
      <c r="R12" s="81">
        <f>IFERROR(Q12/N12,"-")</f>
        <v>0.21359223300971</v>
      </c>
      <c r="S12" s="80">
        <v>2</v>
      </c>
      <c r="T12" s="80">
        <v>7</v>
      </c>
      <c r="U12" s="81">
        <f>IFERROR(T12/(Q12),"-")</f>
        <v>0.31818181818182</v>
      </c>
      <c r="V12" s="82">
        <f>IFERROR(K12/SUM(Q12:Q13),"-")</f>
        <v>3387.0967741935</v>
      </c>
      <c r="W12" s="83">
        <v>4</v>
      </c>
      <c r="X12" s="81">
        <f>IF(Q12=0,"-",W12/Q12)</f>
        <v>0.18181818181818</v>
      </c>
      <c r="Y12" s="186">
        <v>313500</v>
      </c>
      <c r="Z12" s="187">
        <f>IFERROR(Y12/Q12,"-")</f>
        <v>14250</v>
      </c>
      <c r="AA12" s="187">
        <f>IFERROR(Y12/W12,"-")</f>
        <v>78375</v>
      </c>
      <c r="AB12" s="181">
        <f>SUM(Y12:Y13)-SUM(K12:K13)</f>
        <v>208500</v>
      </c>
      <c r="AC12" s="85">
        <f>SUM(Y12:Y13)/SUM(K12:K13)</f>
        <v>2.9857142857143</v>
      </c>
      <c r="AD12" s="78"/>
      <c r="AE12" s="94">
        <v>2</v>
      </c>
      <c r="AF12" s="95">
        <f>IF(Q12=0,"",IF(AE12=0,"",(AE12/Q12)))</f>
        <v>0.090909090909091</v>
      </c>
      <c r="AG12" s="94"/>
      <c r="AH12" s="96">
        <f>IFERROR(AG12/AE12,"-")</f>
        <v>0</v>
      </c>
      <c r="AI12" s="97"/>
      <c r="AJ12" s="98">
        <f>IFERROR(AI12/AE12,"-")</f>
        <v>0</v>
      </c>
      <c r="AK12" s="99"/>
      <c r="AL12" s="99"/>
      <c r="AM12" s="99"/>
      <c r="AN12" s="100">
        <v>6</v>
      </c>
      <c r="AO12" s="101">
        <f>IF(Q12=0,"",IF(AN12=0,"",(AN12/Q12)))</f>
        <v>0.27272727272727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2</v>
      </c>
      <c r="AX12" s="107">
        <f>IF(Q12=0,"",IF(AW12=0,"",(AW12/Q12)))</f>
        <v>0.090909090909091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3</v>
      </c>
      <c r="BG12" s="113">
        <f>IF(Q12=0,"",IF(BF12=0,"",(BF12/Q12)))</f>
        <v>0.13636363636364</v>
      </c>
      <c r="BH12" s="112">
        <v>1</v>
      </c>
      <c r="BI12" s="114">
        <f>IFERROR(BH12/BF12,"-")</f>
        <v>0.33333333333333</v>
      </c>
      <c r="BJ12" s="115">
        <v>3000</v>
      </c>
      <c r="BK12" s="116">
        <f>IFERROR(BJ12/BF12,"-")</f>
        <v>1000</v>
      </c>
      <c r="BL12" s="117">
        <v>1</v>
      </c>
      <c r="BM12" s="117"/>
      <c r="BN12" s="117"/>
      <c r="BO12" s="119">
        <v>5</v>
      </c>
      <c r="BP12" s="120">
        <f>IF(Q12=0,"",IF(BO12=0,"",(BO12/Q12)))</f>
        <v>0.22727272727273</v>
      </c>
      <c r="BQ12" s="121">
        <v>2</v>
      </c>
      <c r="BR12" s="122">
        <f>IFERROR(BQ12/BO12,"-")</f>
        <v>0.4</v>
      </c>
      <c r="BS12" s="123">
        <v>19000</v>
      </c>
      <c r="BT12" s="124">
        <f>IFERROR(BS12/BO12,"-")</f>
        <v>3800</v>
      </c>
      <c r="BU12" s="125">
        <v>1</v>
      </c>
      <c r="BV12" s="125"/>
      <c r="BW12" s="125">
        <v>1</v>
      </c>
      <c r="BX12" s="126">
        <v>4</v>
      </c>
      <c r="BY12" s="127">
        <f>IF(Q12=0,"",IF(BX12=0,"",(BX12/Q12)))</f>
        <v>0.18181818181818</v>
      </c>
      <c r="BZ12" s="128">
        <v>3</v>
      </c>
      <c r="CA12" s="129">
        <f>IFERROR(BZ12/BX12,"-")</f>
        <v>0.75</v>
      </c>
      <c r="CB12" s="130">
        <v>724500</v>
      </c>
      <c r="CC12" s="131">
        <f>IFERROR(CB12/BX12,"-")</f>
        <v>181125</v>
      </c>
      <c r="CD12" s="132"/>
      <c r="CE12" s="132"/>
      <c r="CF12" s="132">
        <v>3</v>
      </c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4</v>
      </c>
      <c r="CQ12" s="141">
        <v>313500</v>
      </c>
      <c r="CR12" s="141">
        <v>595500</v>
      </c>
      <c r="CS12" s="141"/>
      <c r="CT12" s="142" t="str">
        <f>IF(AND(CR12=0,CS12=0),"",IF(AND(CR12&lt;=100000,CS12&lt;=100000),"",IF(CR12/CQ12&gt;0.7,"男高",IF(CS12/CQ12&gt;0.7,"女高",""))))</f>
        <v>男高</v>
      </c>
    </row>
    <row r="13" spans="1:99">
      <c r="A13" s="79"/>
      <c r="B13" s="189" t="s">
        <v>282</v>
      </c>
      <c r="C13" s="189" t="s">
        <v>265</v>
      </c>
      <c r="D13" s="189"/>
      <c r="E13" s="189"/>
      <c r="F13" s="189"/>
      <c r="G13" s="189" t="s">
        <v>66</v>
      </c>
      <c r="H13" s="89"/>
      <c r="I13" s="89"/>
      <c r="J13" s="89"/>
      <c r="K13" s="181"/>
      <c r="L13" s="80">
        <v>67</v>
      </c>
      <c r="M13" s="80">
        <v>37</v>
      </c>
      <c r="N13" s="80">
        <v>41</v>
      </c>
      <c r="O13" s="91">
        <v>9</v>
      </c>
      <c r="P13" s="92">
        <v>0</v>
      </c>
      <c r="Q13" s="93">
        <f>O13+P13</f>
        <v>9</v>
      </c>
      <c r="R13" s="81">
        <f>IFERROR(Q13/N13,"-")</f>
        <v>0.21951219512195</v>
      </c>
      <c r="S13" s="80">
        <v>1</v>
      </c>
      <c r="T13" s="80">
        <v>0</v>
      </c>
      <c r="U13" s="81">
        <f>IFERROR(T13/(Q13),"-")</f>
        <v>0</v>
      </c>
      <c r="V13" s="82"/>
      <c r="W13" s="83">
        <v>0</v>
      </c>
      <c r="X13" s="81">
        <f>IF(Q13=0,"-",W13/Q13)</f>
        <v>0</v>
      </c>
      <c r="Y13" s="186">
        <v>0</v>
      </c>
      <c r="Z13" s="187">
        <f>IFERROR(Y13/Q13,"-")</f>
        <v>0</v>
      </c>
      <c r="AA13" s="187" t="str">
        <f>IFERROR(Y13/W13,"-")</f>
        <v>-</v>
      </c>
      <c r="AB13" s="181"/>
      <c r="AC13" s="85"/>
      <c r="AD13" s="78"/>
      <c r="AE13" s="94">
        <v>1</v>
      </c>
      <c r="AF13" s="95">
        <f>IF(Q13=0,"",IF(AE13=0,"",(AE13/Q13)))</f>
        <v>0.11111111111111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>
        <v>1</v>
      </c>
      <c r="BG13" s="113">
        <f>IF(Q13=0,"",IF(BF13=0,"",(BF13/Q13)))</f>
        <v>0.11111111111111</v>
      </c>
      <c r="BH13" s="112"/>
      <c r="BI13" s="114">
        <f>IFERROR(BH13/BF13,"-")</f>
        <v>0</v>
      </c>
      <c r="BJ13" s="115"/>
      <c r="BK13" s="116">
        <f>IFERROR(BJ13/BF13,"-")</f>
        <v>0</v>
      </c>
      <c r="BL13" s="117"/>
      <c r="BM13" s="117"/>
      <c r="BN13" s="117"/>
      <c r="BO13" s="119">
        <v>4</v>
      </c>
      <c r="BP13" s="120">
        <f>IF(Q13=0,"",IF(BO13=0,"",(BO13/Q13)))</f>
        <v>0.44444444444444</v>
      </c>
      <c r="BQ13" s="121"/>
      <c r="BR13" s="122">
        <f>IFERROR(BQ13/BO13,"-")</f>
        <v>0</v>
      </c>
      <c r="BS13" s="123"/>
      <c r="BT13" s="124">
        <f>IFERROR(BS13/BO13,"-")</f>
        <v>0</v>
      </c>
      <c r="BU13" s="125"/>
      <c r="BV13" s="125"/>
      <c r="BW13" s="125"/>
      <c r="BX13" s="126">
        <v>2</v>
      </c>
      <c r="BY13" s="127">
        <f>IF(Q13=0,"",IF(BX13=0,"",(BX13/Q13)))</f>
        <v>0.22222222222222</v>
      </c>
      <c r="BZ13" s="128"/>
      <c r="CA13" s="129">
        <f>IFERROR(BZ13/BX13,"-")</f>
        <v>0</v>
      </c>
      <c r="CB13" s="130"/>
      <c r="CC13" s="131">
        <f>IFERROR(CB13/BX13,"-")</f>
        <v>0</v>
      </c>
      <c r="CD13" s="132"/>
      <c r="CE13" s="132"/>
      <c r="CF13" s="132"/>
      <c r="CG13" s="133">
        <v>1</v>
      </c>
      <c r="CH13" s="134">
        <f>IF(Q13=0,"",IF(CG13=0,"",(CG13/Q13)))</f>
        <v>0.11111111111111</v>
      </c>
      <c r="CI13" s="135"/>
      <c r="CJ13" s="136">
        <f>IFERROR(CI13/CG13,"-")</f>
        <v>0</v>
      </c>
      <c r="CK13" s="137"/>
      <c r="CL13" s="138">
        <f>IFERROR(CK13/CG13,"-")</f>
        <v>0</v>
      </c>
      <c r="CM13" s="139"/>
      <c r="CN13" s="139"/>
      <c r="CO13" s="139"/>
      <c r="CP13" s="140">
        <v>0</v>
      </c>
      <c r="CQ13" s="141">
        <v>0</v>
      </c>
      <c r="CR13" s="141"/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>
        <f>AC14</f>
        <v>0.066666666666667</v>
      </c>
      <c r="B14" s="189" t="s">
        <v>283</v>
      </c>
      <c r="C14" s="189" t="s">
        <v>265</v>
      </c>
      <c r="D14" s="189" t="s">
        <v>266</v>
      </c>
      <c r="E14" s="189" t="s">
        <v>284</v>
      </c>
      <c r="F14" s="189"/>
      <c r="G14" s="189" t="s">
        <v>61</v>
      </c>
      <c r="H14" s="89" t="s">
        <v>285</v>
      </c>
      <c r="I14" s="89" t="s">
        <v>269</v>
      </c>
      <c r="J14" s="89" t="s">
        <v>286</v>
      </c>
      <c r="K14" s="181">
        <v>75000</v>
      </c>
      <c r="L14" s="80">
        <v>0</v>
      </c>
      <c r="M14" s="80">
        <v>0</v>
      </c>
      <c r="N14" s="80">
        <v>0</v>
      </c>
      <c r="O14" s="91">
        <v>21</v>
      </c>
      <c r="P14" s="92">
        <v>0</v>
      </c>
      <c r="Q14" s="93">
        <f>O14+P14</f>
        <v>21</v>
      </c>
      <c r="R14" s="81" t="str">
        <f>IFERROR(Q14/N14,"-")</f>
        <v>-</v>
      </c>
      <c r="S14" s="80">
        <v>0</v>
      </c>
      <c r="T14" s="80">
        <v>2</v>
      </c>
      <c r="U14" s="81">
        <f>IFERROR(T14/(Q14),"-")</f>
        <v>0.095238095238095</v>
      </c>
      <c r="V14" s="82">
        <f>IFERROR(K14/SUM(Q14:Q15),"-")</f>
        <v>2884.6153846154</v>
      </c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>
        <f>SUM(Y14:Y15)-SUM(K14:K15)</f>
        <v>-70000</v>
      </c>
      <c r="AC14" s="85">
        <f>SUM(Y14:Y15)/SUM(K14:K15)</f>
        <v>0.066666666666667</v>
      </c>
      <c r="AD14" s="78"/>
      <c r="AE14" s="94">
        <v>4</v>
      </c>
      <c r="AF14" s="95">
        <f>IF(Q14=0,"",IF(AE14=0,"",(AE14/Q14)))</f>
        <v>0.19047619047619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9</v>
      </c>
      <c r="AO14" s="101">
        <f>IF(Q14=0,"",IF(AN14=0,"",(AN14/Q14)))</f>
        <v>0.42857142857143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>
        <v>1</v>
      </c>
      <c r="AX14" s="107">
        <f>IF(Q14=0,"",IF(AW14=0,"",(AW14/Q14)))</f>
        <v>0.047619047619048</v>
      </c>
      <c r="AY14" s="106"/>
      <c r="AZ14" s="108">
        <f>IFERROR(AY14/AW14,"-")</f>
        <v>0</v>
      </c>
      <c r="BA14" s="109"/>
      <c r="BB14" s="110">
        <f>IFERROR(BA14/AW14,"-")</f>
        <v>0</v>
      </c>
      <c r="BC14" s="111"/>
      <c r="BD14" s="111"/>
      <c r="BE14" s="111"/>
      <c r="BF14" s="112">
        <v>1</v>
      </c>
      <c r="BG14" s="113">
        <f>IF(Q14=0,"",IF(BF14=0,"",(BF14/Q14)))</f>
        <v>0.047619047619048</v>
      </c>
      <c r="BH14" s="112"/>
      <c r="BI14" s="114">
        <f>IFERROR(BH14/BF14,"-")</f>
        <v>0</v>
      </c>
      <c r="BJ14" s="115"/>
      <c r="BK14" s="116">
        <f>IFERROR(BJ14/BF14,"-")</f>
        <v>0</v>
      </c>
      <c r="BL14" s="117"/>
      <c r="BM14" s="117"/>
      <c r="BN14" s="117"/>
      <c r="BO14" s="119">
        <v>5</v>
      </c>
      <c r="BP14" s="120">
        <f>IF(Q14=0,"",IF(BO14=0,"",(BO14/Q14)))</f>
        <v>0.23809523809524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1</v>
      </c>
      <c r="BY14" s="127">
        <f>IF(Q14=0,"",IF(BX14=0,"",(BX14/Q14)))</f>
        <v>0.047619047619048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287</v>
      </c>
      <c r="C15" s="189" t="s">
        <v>265</v>
      </c>
      <c r="D15" s="189"/>
      <c r="E15" s="189"/>
      <c r="F15" s="189"/>
      <c r="G15" s="189" t="s">
        <v>66</v>
      </c>
      <c r="H15" s="89"/>
      <c r="I15" s="89"/>
      <c r="J15" s="89"/>
      <c r="K15" s="181"/>
      <c r="L15" s="80">
        <v>48</v>
      </c>
      <c r="M15" s="80">
        <v>26</v>
      </c>
      <c r="N15" s="80">
        <v>16</v>
      </c>
      <c r="O15" s="91">
        <v>5</v>
      </c>
      <c r="P15" s="92">
        <v>0</v>
      </c>
      <c r="Q15" s="93">
        <f>O15+P15</f>
        <v>5</v>
      </c>
      <c r="R15" s="81">
        <f>IFERROR(Q15/N15,"-")</f>
        <v>0.3125</v>
      </c>
      <c r="S15" s="80">
        <v>0</v>
      </c>
      <c r="T15" s="80">
        <v>0</v>
      </c>
      <c r="U15" s="81">
        <f>IFERROR(T15/(Q15),"-")</f>
        <v>0</v>
      </c>
      <c r="V15" s="82"/>
      <c r="W15" s="83">
        <v>1</v>
      </c>
      <c r="X15" s="81">
        <f>IF(Q15=0,"-",W15/Q15)</f>
        <v>0.2</v>
      </c>
      <c r="Y15" s="186">
        <v>5000</v>
      </c>
      <c r="Z15" s="187">
        <f>IFERROR(Y15/Q15,"-")</f>
        <v>1000</v>
      </c>
      <c r="AA15" s="187">
        <f>IFERROR(Y15/W15,"-")</f>
        <v>5000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>
        <v>1</v>
      </c>
      <c r="AO15" s="101">
        <f>IF(Q15=0,"",IF(AN15=0,"",(AN15/Q15)))</f>
        <v>0.2</v>
      </c>
      <c r="AP15" s="100"/>
      <c r="AQ15" s="102">
        <f>IFERROR(AP15/AN15,"-")</f>
        <v>0</v>
      </c>
      <c r="AR15" s="103"/>
      <c r="AS15" s="104">
        <f>IFERROR(AR15/AN15,"-")</f>
        <v>0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>
        <v>3</v>
      </c>
      <c r="BP15" s="120">
        <f>IF(Q15=0,"",IF(BO15=0,"",(BO15/Q15)))</f>
        <v>0.6</v>
      </c>
      <c r="BQ15" s="121">
        <v>1</v>
      </c>
      <c r="BR15" s="122">
        <f>IFERROR(BQ15/BO15,"-")</f>
        <v>0.33333333333333</v>
      </c>
      <c r="BS15" s="123">
        <v>5000</v>
      </c>
      <c r="BT15" s="124">
        <f>IFERROR(BS15/BO15,"-")</f>
        <v>1666.6666666667</v>
      </c>
      <c r="BU15" s="125">
        <v>1</v>
      </c>
      <c r="BV15" s="125"/>
      <c r="BW15" s="125"/>
      <c r="BX15" s="126">
        <v>1</v>
      </c>
      <c r="BY15" s="127">
        <f>IF(Q15=0,"",IF(BX15=0,"",(BX15/Q15)))</f>
        <v>0.2</v>
      </c>
      <c r="BZ15" s="128"/>
      <c r="CA15" s="129">
        <f>IFERROR(BZ15/BX15,"-")</f>
        <v>0</v>
      </c>
      <c r="CB15" s="130"/>
      <c r="CC15" s="131">
        <f>IFERROR(CB15/BX15,"-")</f>
        <v>0</v>
      </c>
      <c r="CD15" s="132"/>
      <c r="CE15" s="132"/>
      <c r="CF15" s="132"/>
      <c r="CG15" s="133"/>
      <c r="CH15" s="134">
        <f>IF(Q15=0,"",IF(CG15=0,"",(CG15/Q15)))</f>
        <v>0</v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1</v>
      </c>
      <c r="CQ15" s="141">
        <v>5000</v>
      </c>
      <c r="CR15" s="141">
        <v>5000</v>
      </c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30"/>
      <c r="B16" s="86"/>
      <c r="C16" s="86"/>
      <c r="D16" s="87"/>
      <c r="E16" s="87"/>
      <c r="F16" s="87"/>
      <c r="G16" s="88"/>
      <c r="H16" s="89"/>
      <c r="I16" s="89"/>
      <c r="J16" s="89"/>
      <c r="K16" s="182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8"/>
      <c r="Z16" s="188"/>
      <c r="AA16" s="188"/>
      <c r="AB16" s="188"/>
      <c r="AC16" s="33"/>
      <c r="AD16" s="58"/>
      <c r="AE16" s="62"/>
      <c r="AF16" s="63"/>
      <c r="AG16" s="62"/>
      <c r="AH16" s="66"/>
      <c r="AI16" s="67"/>
      <c r="AJ16" s="68"/>
      <c r="AK16" s="69"/>
      <c r="AL16" s="69"/>
      <c r="AM16" s="69"/>
      <c r="AN16" s="62"/>
      <c r="AO16" s="63"/>
      <c r="AP16" s="62"/>
      <c r="AQ16" s="66"/>
      <c r="AR16" s="67"/>
      <c r="AS16" s="68"/>
      <c r="AT16" s="69"/>
      <c r="AU16" s="69"/>
      <c r="AV16" s="69"/>
      <c r="AW16" s="62"/>
      <c r="AX16" s="63"/>
      <c r="AY16" s="62"/>
      <c r="AZ16" s="66"/>
      <c r="BA16" s="67"/>
      <c r="BB16" s="68"/>
      <c r="BC16" s="69"/>
      <c r="BD16" s="69"/>
      <c r="BE16" s="69"/>
      <c r="BF16" s="62"/>
      <c r="BG16" s="63"/>
      <c r="BH16" s="62"/>
      <c r="BI16" s="66"/>
      <c r="BJ16" s="67"/>
      <c r="BK16" s="68"/>
      <c r="BL16" s="69"/>
      <c r="BM16" s="69"/>
      <c r="BN16" s="69"/>
      <c r="BO16" s="64"/>
      <c r="BP16" s="65"/>
      <c r="BQ16" s="62"/>
      <c r="BR16" s="66"/>
      <c r="BS16" s="67"/>
      <c r="BT16" s="68"/>
      <c r="BU16" s="69"/>
      <c r="BV16" s="69"/>
      <c r="BW16" s="69"/>
      <c r="BX16" s="64"/>
      <c r="BY16" s="65"/>
      <c r="BZ16" s="62"/>
      <c r="CA16" s="66"/>
      <c r="CB16" s="67"/>
      <c r="CC16" s="68"/>
      <c r="CD16" s="69"/>
      <c r="CE16" s="69"/>
      <c r="CF16" s="69"/>
      <c r="CG16" s="64"/>
      <c r="CH16" s="65"/>
      <c r="CI16" s="62"/>
      <c r="CJ16" s="66"/>
      <c r="CK16" s="67"/>
      <c r="CL16" s="68"/>
      <c r="CM16" s="69"/>
      <c r="CN16" s="69"/>
      <c r="CO16" s="69"/>
      <c r="CP16" s="70"/>
      <c r="CQ16" s="67"/>
      <c r="CR16" s="67"/>
      <c r="CS16" s="67"/>
      <c r="CT16" s="71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4"/>
      <c r="K17" s="183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8"/>
      <c r="Z17" s="188"/>
      <c r="AA17" s="188"/>
      <c r="AB17" s="188"/>
      <c r="AC17" s="33"/>
      <c r="AD17" s="60"/>
      <c r="AE17" s="62"/>
      <c r="AF17" s="63"/>
      <c r="AG17" s="62"/>
      <c r="AH17" s="66"/>
      <c r="AI17" s="67"/>
      <c r="AJ17" s="68"/>
      <c r="AK17" s="69"/>
      <c r="AL17" s="69"/>
      <c r="AM17" s="69"/>
      <c r="AN17" s="62"/>
      <c r="AO17" s="63"/>
      <c r="AP17" s="62"/>
      <c r="AQ17" s="66"/>
      <c r="AR17" s="67"/>
      <c r="AS17" s="68"/>
      <c r="AT17" s="69"/>
      <c r="AU17" s="69"/>
      <c r="AV17" s="69"/>
      <c r="AW17" s="62"/>
      <c r="AX17" s="63"/>
      <c r="AY17" s="62"/>
      <c r="AZ17" s="66"/>
      <c r="BA17" s="67"/>
      <c r="BB17" s="68"/>
      <c r="BC17" s="69"/>
      <c r="BD17" s="69"/>
      <c r="BE17" s="69"/>
      <c r="BF17" s="62"/>
      <c r="BG17" s="63"/>
      <c r="BH17" s="62"/>
      <c r="BI17" s="66"/>
      <c r="BJ17" s="67"/>
      <c r="BK17" s="68"/>
      <c r="BL17" s="69"/>
      <c r="BM17" s="69"/>
      <c r="BN17" s="69"/>
      <c r="BO17" s="64"/>
      <c r="BP17" s="65"/>
      <c r="BQ17" s="62"/>
      <c r="BR17" s="66"/>
      <c r="BS17" s="67"/>
      <c r="BT17" s="68"/>
      <c r="BU17" s="69"/>
      <c r="BV17" s="69"/>
      <c r="BW17" s="69"/>
      <c r="BX17" s="64"/>
      <c r="BY17" s="65"/>
      <c r="BZ17" s="62"/>
      <c r="CA17" s="66"/>
      <c r="CB17" s="67"/>
      <c r="CC17" s="68"/>
      <c r="CD17" s="69"/>
      <c r="CE17" s="69"/>
      <c r="CF17" s="69"/>
      <c r="CG17" s="64"/>
      <c r="CH17" s="65"/>
      <c r="CI17" s="62"/>
      <c r="CJ17" s="66"/>
      <c r="CK17" s="67"/>
      <c r="CL17" s="68"/>
      <c r="CM17" s="69"/>
      <c r="CN17" s="69"/>
      <c r="CO17" s="69"/>
      <c r="CP17" s="70"/>
      <c r="CQ17" s="67"/>
      <c r="CR17" s="67"/>
      <c r="CS17" s="67"/>
      <c r="CT17" s="71"/>
    </row>
    <row r="18" spans="1:99">
      <c r="A18" s="19">
        <f>AC18</f>
        <v>2.7902272727273</v>
      </c>
      <c r="B18" s="39"/>
      <c r="C18" s="39"/>
      <c r="D18" s="39"/>
      <c r="E18" s="39"/>
      <c r="F18" s="39"/>
      <c r="G18" s="39"/>
      <c r="H18" s="40" t="s">
        <v>288</v>
      </c>
      <c r="I18" s="40"/>
      <c r="J18" s="40"/>
      <c r="K18" s="184">
        <f>SUM(K6:K17)</f>
        <v>440000</v>
      </c>
      <c r="L18" s="41">
        <f>SUM(L6:L17)</f>
        <v>340</v>
      </c>
      <c r="M18" s="41">
        <f>SUM(M6:M17)</f>
        <v>124</v>
      </c>
      <c r="N18" s="41">
        <f>SUM(N6:N17)</f>
        <v>343</v>
      </c>
      <c r="O18" s="41">
        <f>SUM(O6:O17)</f>
        <v>108</v>
      </c>
      <c r="P18" s="41">
        <f>SUM(P6:P17)</f>
        <v>2</v>
      </c>
      <c r="Q18" s="41">
        <f>SUM(Q6:Q17)</f>
        <v>110</v>
      </c>
      <c r="R18" s="42">
        <f>IFERROR(Q18/N18,"-")</f>
        <v>0.32069970845481</v>
      </c>
      <c r="S18" s="77">
        <f>SUM(S6:S17)</f>
        <v>12</v>
      </c>
      <c r="T18" s="77">
        <f>SUM(T6:T17)</f>
        <v>14</v>
      </c>
      <c r="U18" s="42">
        <f>IFERROR(S18/Q18,"-")</f>
        <v>0.10909090909091</v>
      </c>
      <c r="V18" s="43">
        <f>IFERROR(K18/Q18,"-")</f>
        <v>4000</v>
      </c>
      <c r="W18" s="44">
        <f>SUM(W6:W17)</f>
        <v>12</v>
      </c>
      <c r="X18" s="42">
        <f>IFERROR(W18/Q18,"-")</f>
        <v>0.10909090909091</v>
      </c>
      <c r="Y18" s="184">
        <f>SUM(Y6:Y17)</f>
        <v>1227700</v>
      </c>
      <c r="Z18" s="184">
        <f>IFERROR(Y18/Q18,"-")</f>
        <v>11160.909090909</v>
      </c>
      <c r="AA18" s="184">
        <f>IFERROR(Y18/W18,"-")</f>
        <v>102308.33333333</v>
      </c>
      <c r="AB18" s="184">
        <f>Y18-K18</f>
        <v>787700</v>
      </c>
      <c r="AC18" s="46">
        <f>Y18/K18</f>
        <v>2.7902272727273</v>
      </c>
      <c r="AD18" s="59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289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290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291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292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293</v>
      </c>
      <c r="C6" s="189" t="s">
        <v>294</v>
      </c>
      <c r="D6" s="189"/>
      <c r="E6" s="189" t="s">
        <v>118</v>
      </c>
      <c r="F6" s="89" t="s">
        <v>295</v>
      </c>
      <c r="G6" s="89" t="s">
        <v>296</v>
      </c>
      <c r="H6" s="181">
        <v>0</v>
      </c>
      <c r="I6" s="84">
        <v>1500</v>
      </c>
      <c r="J6" s="80">
        <v>0</v>
      </c>
      <c r="K6" s="80">
        <v>0</v>
      </c>
      <c r="L6" s="80">
        <v>5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297</v>
      </c>
      <c r="C7" s="189" t="s">
        <v>294</v>
      </c>
      <c r="D7" s="189"/>
      <c r="E7" s="189" t="s">
        <v>118</v>
      </c>
      <c r="F7" s="89" t="s">
        <v>298</v>
      </c>
      <c r="G7" s="89" t="s">
        <v>296</v>
      </c>
      <c r="H7" s="181">
        <v>0</v>
      </c>
      <c r="I7" s="84">
        <v>1500</v>
      </c>
      <c r="J7" s="80">
        <v>0</v>
      </c>
      <c r="K7" s="80">
        <v>0</v>
      </c>
      <c r="L7" s="80">
        <v>6</v>
      </c>
      <c r="M7" s="93">
        <v>0</v>
      </c>
      <c r="N7" s="144">
        <v>0</v>
      </c>
      <c r="O7" s="81">
        <f>IFERROR(M7/L7,"-")</f>
        <v>0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299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11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300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290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301</v>
      </c>
      <c r="C6" s="189" t="s">
        <v>302</v>
      </c>
      <c r="D6" s="189" t="s">
        <v>303</v>
      </c>
      <c r="E6" s="189" t="s">
        <v>304</v>
      </c>
      <c r="F6" s="89" t="s">
        <v>305</v>
      </c>
      <c r="G6" s="89" t="s">
        <v>296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3.5916867930359</v>
      </c>
      <c r="B7" s="189" t="s">
        <v>306</v>
      </c>
      <c r="C7" s="189" t="s">
        <v>302</v>
      </c>
      <c r="D7" s="189" t="s">
        <v>303</v>
      </c>
      <c r="E7" s="189" t="s">
        <v>304</v>
      </c>
      <c r="F7" s="89" t="s">
        <v>307</v>
      </c>
      <c r="G7" s="89" t="s">
        <v>296</v>
      </c>
      <c r="H7" s="181">
        <v>4918920</v>
      </c>
      <c r="I7" s="80">
        <v>4108</v>
      </c>
      <c r="J7" s="80">
        <v>0</v>
      </c>
      <c r="K7" s="80">
        <v>248877</v>
      </c>
      <c r="L7" s="93">
        <v>1556</v>
      </c>
      <c r="M7" s="81">
        <f>IFERROR(L7/K7,"-")</f>
        <v>0.0062520843629584</v>
      </c>
      <c r="N7" s="80">
        <v>123</v>
      </c>
      <c r="O7" s="80">
        <v>473</v>
      </c>
      <c r="P7" s="81">
        <f>IFERROR(N7/(L7),"-")</f>
        <v>0.079048843187661</v>
      </c>
      <c r="Q7" s="82">
        <f>IFERROR(H7/SUM(L7:L7),"-")</f>
        <v>3161.2596401028</v>
      </c>
      <c r="R7" s="83">
        <v>241</v>
      </c>
      <c r="S7" s="81">
        <f>IF(L7=0,"-",R7/L7)</f>
        <v>0.15488431876607</v>
      </c>
      <c r="T7" s="186">
        <v>17667220</v>
      </c>
      <c r="U7" s="187">
        <f>IFERROR(T7/L7,"-")</f>
        <v>11354.254498715</v>
      </c>
      <c r="V7" s="187">
        <f>IFERROR(T7/R7,"-")</f>
        <v>73307.966804979</v>
      </c>
      <c r="W7" s="181">
        <f>SUM(T7:T7)-SUM(H7:H7)</f>
        <v>12748300</v>
      </c>
      <c r="X7" s="85">
        <f>SUM(T7:T7)/SUM(H7:H7)</f>
        <v>3.5916867930359</v>
      </c>
      <c r="Y7" s="78"/>
      <c r="Z7" s="94">
        <v>3</v>
      </c>
      <c r="AA7" s="95">
        <f>IF(L7=0,"",IF(Z7=0,"",(Z7/L7)))</f>
        <v>0.0019280205655527</v>
      </c>
      <c r="AB7" s="94"/>
      <c r="AC7" s="96">
        <f>IFERROR(AB7/Z7,"-")</f>
        <v>0</v>
      </c>
      <c r="AD7" s="97"/>
      <c r="AE7" s="98">
        <f>IFERROR(AD7/Z7,"-")</f>
        <v>0</v>
      </c>
      <c r="AF7" s="99"/>
      <c r="AG7" s="99"/>
      <c r="AH7" s="99"/>
      <c r="AI7" s="100">
        <v>5</v>
      </c>
      <c r="AJ7" s="101">
        <f>IF(L7=0,"",IF(AI7=0,"",(AI7/L7)))</f>
        <v>0.0032133676092545</v>
      </c>
      <c r="AK7" s="100"/>
      <c r="AL7" s="102">
        <f>IFERROR(AK7/AI7,"-")</f>
        <v>0</v>
      </c>
      <c r="AM7" s="103"/>
      <c r="AN7" s="104">
        <f>IFERROR(AM7/AI7,"-")</f>
        <v>0</v>
      </c>
      <c r="AO7" s="105"/>
      <c r="AP7" s="105"/>
      <c r="AQ7" s="105"/>
      <c r="AR7" s="106">
        <v>8</v>
      </c>
      <c r="AS7" s="107">
        <f>IF(L7=0,"",IF(AR7=0,"",(AR7/L7)))</f>
        <v>0.0051413881748072</v>
      </c>
      <c r="AT7" s="106">
        <v>1</v>
      </c>
      <c r="AU7" s="108">
        <f>IFERROR(AT7/AR7,"-")</f>
        <v>0.125</v>
      </c>
      <c r="AV7" s="109">
        <v>122000</v>
      </c>
      <c r="AW7" s="110">
        <f>IFERROR(AV7/AR7,"-")</f>
        <v>15250</v>
      </c>
      <c r="AX7" s="111"/>
      <c r="AY7" s="111"/>
      <c r="AZ7" s="111">
        <v>1</v>
      </c>
      <c r="BA7" s="112">
        <v>63</v>
      </c>
      <c r="BB7" s="113">
        <f>IF(L7=0,"",IF(BA7=0,"",(BA7/L7)))</f>
        <v>0.040488431876607</v>
      </c>
      <c r="BC7" s="112">
        <v>11</v>
      </c>
      <c r="BD7" s="114">
        <f>IFERROR(BC7/BA7,"-")</f>
        <v>0.17460317460317</v>
      </c>
      <c r="BE7" s="115">
        <v>111050</v>
      </c>
      <c r="BF7" s="116">
        <f>IFERROR(BE7/BA7,"-")</f>
        <v>1762.6984126984</v>
      </c>
      <c r="BG7" s="117">
        <v>9</v>
      </c>
      <c r="BH7" s="117">
        <v>1</v>
      </c>
      <c r="BI7" s="117">
        <v>1</v>
      </c>
      <c r="BJ7" s="119">
        <v>847</v>
      </c>
      <c r="BK7" s="120">
        <f>IF(L7=0,"",IF(BJ7=0,"",(BJ7/L7)))</f>
        <v>0.54434447300771</v>
      </c>
      <c r="BL7" s="121">
        <v>110</v>
      </c>
      <c r="BM7" s="122">
        <f>IFERROR(BL7/BJ7,"-")</f>
        <v>0.12987012987013</v>
      </c>
      <c r="BN7" s="123">
        <v>3813820</v>
      </c>
      <c r="BO7" s="124">
        <f>IFERROR(BN7/BJ7,"-")</f>
        <v>4502.7390791027</v>
      </c>
      <c r="BP7" s="125">
        <v>36</v>
      </c>
      <c r="BQ7" s="125">
        <v>21</v>
      </c>
      <c r="BR7" s="125">
        <v>53</v>
      </c>
      <c r="BS7" s="126">
        <v>517</v>
      </c>
      <c r="BT7" s="127">
        <f>IF(L7=0,"",IF(BS7=0,"",(BS7/L7)))</f>
        <v>0.33226221079692</v>
      </c>
      <c r="BU7" s="128">
        <v>97</v>
      </c>
      <c r="BV7" s="129">
        <f>IFERROR(BU7/BS7,"-")</f>
        <v>0.18762088974855</v>
      </c>
      <c r="BW7" s="130">
        <v>9825350</v>
      </c>
      <c r="BX7" s="131">
        <f>IFERROR(BW7/BS7,"-")</f>
        <v>19004.545454545</v>
      </c>
      <c r="BY7" s="132">
        <v>30</v>
      </c>
      <c r="BZ7" s="132">
        <v>15</v>
      </c>
      <c r="CA7" s="132">
        <v>52</v>
      </c>
      <c r="CB7" s="133">
        <v>113</v>
      </c>
      <c r="CC7" s="134">
        <f>IF(L7=0,"",IF(CB7=0,"",(CB7/L7)))</f>
        <v>0.072622107969152</v>
      </c>
      <c r="CD7" s="135">
        <v>22</v>
      </c>
      <c r="CE7" s="136">
        <f>IFERROR(CD7/CB7,"-")</f>
        <v>0.19469026548673</v>
      </c>
      <c r="CF7" s="137">
        <v>3795000</v>
      </c>
      <c r="CG7" s="138">
        <f>IFERROR(CF7/CB7,"-")</f>
        <v>33584.07079646</v>
      </c>
      <c r="CH7" s="139">
        <v>9</v>
      </c>
      <c r="CI7" s="139">
        <v>2</v>
      </c>
      <c r="CJ7" s="139">
        <v>11</v>
      </c>
      <c r="CK7" s="140">
        <v>241</v>
      </c>
      <c r="CL7" s="141">
        <v>17667220</v>
      </c>
      <c r="CM7" s="141">
        <v>2707000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2.0418438276796</v>
      </c>
      <c r="B8" s="189" t="s">
        <v>308</v>
      </c>
      <c r="C8" s="189" t="s">
        <v>302</v>
      </c>
      <c r="D8" s="189" t="s">
        <v>303</v>
      </c>
      <c r="E8" s="189" t="s">
        <v>304</v>
      </c>
      <c r="F8" s="89" t="s">
        <v>309</v>
      </c>
      <c r="G8" s="89" t="s">
        <v>296</v>
      </c>
      <c r="H8" s="181">
        <v>1896815</v>
      </c>
      <c r="I8" s="80">
        <v>1593</v>
      </c>
      <c r="J8" s="80">
        <v>0</v>
      </c>
      <c r="K8" s="80">
        <v>40443</v>
      </c>
      <c r="L8" s="93">
        <v>772</v>
      </c>
      <c r="M8" s="81">
        <f>IFERROR(L8/K8,"-")</f>
        <v>0.019088593823406</v>
      </c>
      <c r="N8" s="80">
        <v>40</v>
      </c>
      <c r="O8" s="80">
        <v>258</v>
      </c>
      <c r="P8" s="81">
        <f>IFERROR(N8/(L8),"-")</f>
        <v>0.051813471502591</v>
      </c>
      <c r="Q8" s="82">
        <f>IFERROR(H8/SUM(L8:L8),"-")</f>
        <v>2457.0142487047</v>
      </c>
      <c r="R8" s="83">
        <v>91</v>
      </c>
      <c r="S8" s="81">
        <f>IF(L8=0,"-",R8/L8)</f>
        <v>0.11787564766839</v>
      </c>
      <c r="T8" s="186">
        <v>3873000</v>
      </c>
      <c r="U8" s="187">
        <f>IFERROR(T8/L8,"-")</f>
        <v>5016.8393782383</v>
      </c>
      <c r="V8" s="187">
        <f>IFERROR(T8/R8,"-")</f>
        <v>42560.43956044</v>
      </c>
      <c r="W8" s="181">
        <f>SUM(T8:T8)-SUM(H8:H8)</f>
        <v>1976185</v>
      </c>
      <c r="X8" s="85">
        <f>SUM(T8:T8)/SUM(H8:H8)</f>
        <v>2.0418438276796</v>
      </c>
      <c r="Y8" s="78"/>
      <c r="Z8" s="94">
        <v>51</v>
      </c>
      <c r="AA8" s="95">
        <f>IF(L8=0,"",IF(Z8=0,"",(Z8/L8)))</f>
        <v>0.066062176165803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117</v>
      </c>
      <c r="AJ8" s="101">
        <f>IF(L8=0,"",IF(AI8=0,"",(AI8/L8)))</f>
        <v>0.15155440414508</v>
      </c>
      <c r="AK8" s="100">
        <v>6</v>
      </c>
      <c r="AL8" s="102">
        <f>IFERROR(AK8/AI8,"-")</f>
        <v>0.051282051282051</v>
      </c>
      <c r="AM8" s="103">
        <v>26000</v>
      </c>
      <c r="AN8" s="104">
        <f>IFERROR(AM8/AI8,"-")</f>
        <v>222.22222222222</v>
      </c>
      <c r="AO8" s="105">
        <v>4</v>
      </c>
      <c r="AP8" s="105">
        <v>2</v>
      </c>
      <c r="AQ8" s="105"/>
      <c r="AR8" s="106">
        <v>101</v>
      </c>
      <c r="AS8" s="107">
        <f>IF(L8=0,"",IF(AR8=0,"",(AR8/L8)))</f>
        <v>0.13082901554404</v>
      </c>
      <c r="AT8" s="106">
        <v>9</v>
      </c>
      <c r="AU8" s="108">
        <f>IFERROR(AT8/AR8,"-")</f>
        <v>0.089108910891089</v>
      </c>
      <c r="AV8" s="109">
        <v>78200</v>
      </c>
      <c r="AW8" s="110">
        <f>IFERROR(AV8/AR8,"-")</f>
        <v>774.25742574257</v>
      </c>
      <c r="AX8" s="111">
        <v>5</v>
      </c>
      <c r="AY8" s="111">
        <v>2</v>
      </c>
      <c r="AZ8" s="111">
        <v>2</v>
      </c>
      <c r="BA8" s="112">
        <v>201</v>
      </c>
      <c r="BB8" s="113">
        <f>IF(L8=0,"",IF(BA8=0,"",(BA8/L8)))</f>
        <v>0.26036269430052</v>
      </c>
      <c r="BC8" s="112">
        <v>26</v>
      </c>
      <c r="BD8" s="114">
        <f>IFERROR(BC8/BA8,"-")</f>
        <v>0.12935323383085</v>
      </c>
      <c r="BE8" s="115">
        <v>407200</v>
      </c>
      <c r="BF8" s="116">
        <f>IFERROR(BE8/BA8,"-")</f>
        <v>2025.8706467662</v>
      </c>
      <c r="BG8" s="117">
        <v>14</v>
      </c>
      <c r="BH8" s="117">
        <v>3</v>
      </c>
      <c r="BI8" s="117">
        <v>9</v>
      </c>
      <c r="BJ8" s="119">
        <v>194</v>
      </c>
      <c r="BK8" s="120">
        <f>IF(L8=0,"",IF(BJ8=0,"",(BJ8/L8)))</f>
        <v>0.25129533678756</v>
      </c>
      <c r="BL8" s="121">
        <v>28</v>
      </c>
      <c r="BM8" s="122">
        <f>IFERROR(BL8/BJ8,"-")</f>
        <v>0.14432989690722</v>
      </c>
      <c r="BN8" s="123">
        <v>2020600</v>
      </c>
      <c r="BO8" s="124">
        <f>IFERROR(BN8/BJ8,"-")</f>
        <v>10415.463917526</v>
      </c>
      <c r="BP8" s="125">
        <v>13</v>
      </c>
      <c r="BQ8" s="125">
        <v>3</v>
      </c>
      <c r="BR8" s="125">
        <v>12</v>
      </c>
      <c r="BS8" s="126">
        <v>88</v>
      </c>
      <c r="BT8" s="127">
        <f>IF(L8=0,"",IF(BS8=0,"",(BS8/L8)))</f>
        <v>0.1139896373057</v>
      </c>
      <c r="BU8" s="128">
        <v>18</v>
      </c>
      <c r="BV8" s="129">
        <f>IFERROR(BU8/BS8,"-")</f>
        <v>0.20454545454545</v>
      </c>
      <c r="BW8" s="130">
        <v>232000</v>
      </c>
      <c r="BX8" s="131">
        <f>IFERROR(BW8/BS8,"-")</f>
        <v>2636.3636363636</v>
      </c>
      <c r="BY8" s="132">
        <v>8</v>
      </c>
      <c r="BZ8" s="132">
        <v>5</v>
      </c>
      <c r="CA8" s="132">
        <v>5</v>
      </c>
      <c r="CB8" s="133">
        <v>20</v>
      </c>
      <c r="CC8" s="134">
        <f>IF(L8=0,"",IF(CB8=0,"",(CB8/L8)))</f>
        <v>0.025906735751295</v>
      </c>
      <c r="CD8" s="135">
        <v>4</v>
      </c>
      <c r="CE8" s="136">
        <f>IFERROR(CD8/CB8,"-")</f>
        <v>0.2</v>
      </c>
      <c r="CF8" s="137">
        <v>1109000</v>
      </c>
      <c r="CG8" s="138">
        <f>IFERROR(CF8/CB8,"-")</f>
        <v>55450</v>
      </c>
      <c r="CH8" s="139"/>
      <c r="CI8" s="139"/>
      <c r="CJ8" s="139">
        <v>4</v>
      </c>
      <c r="CK8" s="140">
        <v>91</v>
      </c>
      <c r="CL8" s="141">
        <v>3873000</v>
      </c>
      <c r="CM8" s="141">
        <v>1645600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310</v>
      </c>
      <c r="C9" s="189" t="s">
        <v>302</v>
      </c>
      <c r="D9" s="189" t="s">
        <v>303</v>
      </c>
      <c r="E9" s="189" t="s">
        <v>304</v>
      </c>
      <c r="F9" s="89" t="s">
        <v>311</v>
      </c>
      <c r="G9" s="89" t="s">
        <v>296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10.847252332027</v>
      </c>
      <c r="B10" s="189" t="s">
        <v>312</v>
      </c>
      <c r="C10" s="189" t="s">
        <v>302</v>
      </c>
      <c r="D10" s="189" t="s">
        <v>303</v>
      </c>
      <c r="E10" s="189" t="s">
        <v>304</v>
      </c>
      <c r="F10" s="89" t="s">
        <v>313</v>
      </c>
      <c r="G10" s="89" t="s">
        <v>296</v>
      </c>
      <c r="H10" s="181">
        <v>997737</v>
      </c>
      <c r="I10" s="80">
        <v>1131</v>
      </c>
      <c r="J10" s="80">
        <v>0</v>
      </c>
      <c r="K10" s="80">
        <v>75275</v>
      </c>
      <c r="L10" s="93">
        <v>372</v>
      </c>
      <c r="M10" s="81">
        <f>IFERROR(L10/K10,"-")</f>
        <v>0.0049418797741614</v>
      </c>
      <c r="N10" s="80">
        <v>43</v>
      </c>
      <c r="O10" s="80">
        <v>69</v>
      </c>
      <c r="P10" s="81">
        <f>IFERROR(N10/(L10),"-")</f>
        <v>0.11559139784946</v>
      </c>
      <c r="Q10" s="82">
        <f>IFERROR(H10/SUM(L10:L10),"-")</f>
        <v>2682.0887096774</v>
      </c>
      <c r="R10" s="83">
        <v>52</v>
      </c>
      <c r="S10" s="81">
        <f>IF(L10=0,"-",R10/L10)</f>
        <v>0.13978494623656</v>
      </c>
      <c r="T10" s="186">
        <v>10822705</v>
      </c>
      <c r="U10" s="187">
        <f>IFERROR(T10/L10,"-")</f>
        <v>29093.293010753</v>
      </c>
      <c r="V10" s="187">
        <f>IFERROR(T10/R10,"-")</f>
        <v>208128.94230769</v>
      </c>
      <c r="W10" s="181">
        <f>SUM(T10:T10)-SUM(H10:H10)</f>
        <v>9824968</v>
      </c>
      <c r="X10" s="85">
        <f>SUM(T10:T10)/SUM(H10:H10)</f>
        <v>10.847252332027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>
        <v>2</v>
      </c>
      <c r="AS10" s="107">
        <f>IF(L10=0,"",IF(AR10=0,"",(AR10/L10)))</f>
        <v>0.0053763440860215</v>
      </c>
      <c r="AT10" s="106"/>
      <c r="AU10" s="108">
        <f>IFERROR(AT10/AR10,"-")</f>
        <v>0</v>
      </c>
      <c r="AV10" s="109"/>
      <c r="AW10" s="110">
        <f>IFERROR(AV10/AR10,"-")</f>
        <v>0</v>
      </c>
      <c r="AX10" s="111"/>
      <c r="AY10" s="111"/>
      <c r="AZ10" s="111"/>
      <c r="BA10" s="112">
        <v>20</v>
      </c>
      <c r="BB10" s="113">
        <f>IF(L10=0,"",IF(BA10=0,"",(BA10/L10)))</f>
        <v>0.053763440860215</v>
      </c>
      <c r="BC10" s="112">
        <v>2</v>
      </c>
      <c r="BD10" s="114">
        <f>IFERROR(BC10/BA10,"-")</f>
        <v>0.1</v>
      </c>
      <c r="BE10" s="115">
        <v>11000</v>
      </c>
      <c r="BF10" s="116">
        <f>IFERROR(BE10/BA10,"-")</f>
        <v>550</v>
      </c>
      <c r="BG10" s="117">
        <v>1</v>
      </c>
      <c r="BH10" s="117">
        <v>1</v>
      </c>
      <c r="BI10" s="117"/>
      <c r="BJ10" s="119">
        <v>114</v>
      </c>
      <c r="BK10" s="120">
        <f>IF(L10=0,"",IF(BJ10=0,"",(BJ10/L10)))</f>
        <v>0.30645161290323</v>
      </c>
      <c r="BL10" s="121">
        <v>15</v>
      </c>
      <c r="BM10" s="122">
        <f>IFERROR(BL10/BJ10,"-")</f>
        <v>0.13157894736842</v>
      </c>
      <c r="BN10" s="123">
        <v>1937000</v>
      </c>
      <c r="BO10" s="124">
        <f>IFERROR(BN10/BJ10,"-")</f>
        <v>16991.228070175</v>
      </c>
      <c r="BP10" s="125">
        <v>3</v>
      </c>
      <c r="BQ10" s="125">
        <v>3</v>
      </c>
      <c r="BR10" s="125">
        <v>9</v>
      </c>
      <c r="BS10" s="126">
        <v>157</v>
      </c>
      <c r="BT10" s="127">
        <f>IF(L10=0,"",IF(BS10=0,"",(BS10/L10)))</f>
        <v>0.42204301075269</v>
      </c>
      <c r="BU10" s="128">
        <v>24</v>
      </c>
      <c r="BV10" s="129">
        <f>IFERROR(BU10/BS10,"-")</f>
        <v>0.15286624203822</v>
      </c>
      <c r="BW10" s="130">
        <v>6275705</v>
      </c>
      <c r="BX10" s="131">
        <f>IFERROR(BW10/BS10,"-")</f>
        <v>39972.643312102</v>
      </c>
      <c r="BY10" s="132">
        <v>7</v>
      </c>
      <c r="BZ10" s="132">
        <v>2</v>
      </c>
      <c r="CA10" s="132">
        <v>15</v>
      </c>
      <c r="CB10" s="133">
        <v>79</v>
      </c>
      <c r="CC10" s="134">
        <f>IF(L10=0,"",IF(CB10=0,"",(CB10/L10)))</f>
        <v>0.21236559139785</v>
      </c>
      <c r="CD10" s="135">
        <v>11</v>
      </c>
      <c r="CE10" s="136">
        <f>IFERROR(CD10/CB10,"-")</f>
        <v>0.13924050632911</v>
      </c>
      <c r="CF10" s="137">
        <v>2599000</v>
      </c>
      <c r="CG10" s="138">
        <f>IFERROR(CF10/CB10,"-")</f>
        <v>32898.734177215</v>
      </c>
      <c r="CH10" s="139">
        <v>1</v>
      </c>
      <c r="CI10" s="139"/>
      <c r="CJ10" s="139">
        <v>10</v>
      </c>
      <c r="CK10" s="140">
        <v>52</v>
      </c>
      <c r="CL10" s="141">
        <v>10822705</v>
      </c>
      <c r="CM10" s="141">
        <v>2275000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30"/>
      <c r="B11" s="86"/>
      <c r="C11" s="86"/>
      <c r="D11" s="87"/>
      <c r="E11" s="88"/>
      <c r="F11" s="89"/>
      <c r="G11" s="89"/>
      <c r="H11" s="182"/>
      <c r="I11" s="34"/>
      <c r="J11" s="34"/>
      <c r="K11" s="31"/>
      <c r="L11" s="31"/>
      <c r="M11" s="33"/>
      <c r="N11" s="33"/>
      <c r="O11" s="31"/>
      <c r="P11" s="33"/>
      <c r="Q11" s="25"/>
      <c r="R11" s="25"/>
      <c r="S11" s="25"/>
      <c r="T11" s="188"/>
      <c r="U11" s="188"/>
      <c r="V11" s="188"/>
      <c r="W11" s="188"/>
      <c r="X11" s="33"/>
      <c r="Y11" s="58"/>
      <c r="Z11" s="62"/>
      <c r="AA11" s="63"/>
      <c r="AB11" s="62"/>
      <c r="AC11" s="66"/>
      <c r="AD11" s="67"/>
      <c r="AE11" s="68"/>
      <c r="AF11" s="69"/>
      <c r="AG11" s="69"/>
      <c r="AH11" s="69"/>
      <c r="AI11" s="62"/>
      <c r="AJ11" s="63"/>
      <c r="AK11" s="62"/>
      <c r="AL11" s="66"/>
      <c r="AM11" s="67"/>
      <c r="AN11" s="68"/>
      <c r="AO11" s="69"/>
      <c r="AP11" s="69"/>
      <c r="AQ11" s="69"/>
      <c r="AR11" s="62"/>
      <c r="AS11" s="63"/>
      <c r="AT11" s="62"/>
      <c r="AU11" s="66"/>
      <c r="AV11" s="67"/>
      <c r="AW11" s="68"/>
      <c r="AX11" s="69"/>
      <c r="AY11" s="69"/>
      <c r="AZ11" s="69"/>
      <c r="BA11" s="62"/>
      <c r="BB11" s="63"/>
      <c r="BC11" s="62"/>
      <c r="BD11" s="66"/>
      <c r="BE11" s="67"/>
      <c r="BF11" s="68"/>
      <c r="BG11" s="69"/>
      <c r="BH11" s="69"/>
      <c r="BI11" s="69"/>
      <c r="BJ11" s="64"/>
      <c r="BK11" s="65"/>
      <c r="BL11" s="62"/>
      <c r="BM11" s="66"/>
      <c r="BN11" s="67"/>
      <c r="BO11" s="68"/>
      <c r="BP11" s="69"/>
      <c r="BQ11" s="69"/>
      <c r="BR11" s="69"/>
      <c r="BS11" s="64"/>
      <c r="BT11" s="65"/>
      <c r="BU11" s="62"/>
      <c r="BV11" s="66"/>
      <c r="BW11" s="67"/>
      <c r="BX11" s="68"/>
      <c r="BY11" s="69"/>
      <c r="BZ11" s="69"/>
      <c r="CA11" s="69"/>
      <c r="CB11" s="64"/>
      <c r="CC11" s="65"/>
      <c r="CD11" s="62"/>
      <c r="CE11" s="66"/>
      <c r="CF11" s="67"/>
      <c r="CG11" s="68"/>
      <c r="CH11" s="69"/>
      <c r="CI11" s="69"/>
      <c r="CJ11" s="69"/>
      <c r="CK11" s="70"/>
      <c r="CL11" s="67"/>
      <c r="CM11" s="67"/>
      <c r="CN11" s="67"/>
      <c r="CO11" s="71"/>
    </row>
    <row r="12" spans="1:95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1"/>
      <c r="L12" s="31"/>
      <c r="M12" s="33"/>
      <c r="N12" s="33"/>
      <c r="O12" s="31"/>
      <c r="P12" s="33"/>
      <c r="Q12" s="25"/>
      <c r="R12" s="25"/>
      <c r="S12" s="25"/>
      <c r="T12" s="188"/>
      <c r="U12" s="188"/>
      <c r="V12" s="188"/>
      <c r="W12" s="188"/>
      <c r="X12" s="33"/>
      <c r="Y12" s="60"/>
      <c r="Z12" s="62"/>
      <c r="AA12" s="63"/>
      <c r="AB12" s="62"/>
      <c r="AC12" s="66"/>
      <c r="AD12" s="67"/>
      <c r="AE12" s="68"/>
      <c r="AF12" s="69"/>
      <c r="AG12" s="69"/>
      <c r="AH12" s="69"/>
      <c r="AI12" s="62"/>
      <c r="AJ12" s="63"/>
      <c r="AK12" s="62"/>
      <c r="AL12" s="66"/>
      <c r="AM12" s="67"/>
      <c r="AN12" s="68"/>
      <c r="AO12" s="69"/>
      <c r="AP12" s="69"/>
      <c r="AQ12" s="69"/>
      <c r="AR12" s="62"/>
      <c r="AS12" s="63"/>
      <c r="AT12" s="62"/>
      <c r="AU12" s="66"/>
      <c r="AV12" s="67"/>
      <c r="AW12" s="68"/>
      <c r="AX12" s="69"/>
      <c r="AY12" s="69"/>
      <c r="AZ12" s="69"/>
      <c r="BA12" s="62"/>
      <c r="BB12" s="63"/>
      <c r="BC12" s="62"/>
      <c r="BD12" s="66"/>
      <c r="BE12" s="67"/>
      <c r="BF12" s="68"/>
      <c r="BG12" s="69"/>
      <c r="BH12" s="69"/>
      <c r="BI12" s="69"/>
      <c r="BJ12" s="64"/>
      <c r="BK12" s="65"/>
      <c r="BL12" s="62"/>
      <c r="BM12" s="66"/>
      <c r="BN12" s="67"/>
      <c r="BO12" s="68"/>
      <c r="BP12" s="69"/>
      <c r="BQ12" s="69"/>
      <c r="BR12" s="69"/>
      <c r="BS12" s="64"/>
      <c r="BT12" s="65"/>
      <c r="BU12" s="62"/>
      <c r="BV12" s="66"/>
      <c r="BW12" s="67"/>
      <c r="BX12" s="68"/>
      <c r="BY12" s="69"/>
      <c r="BZ12" s="69"/>
      <c r="CA12" s="69"/>
      <c r="CB12" s="64"/>
      <c r="CC12" s="65"/>
      <c r="CD12" s="62"/>
      <c r="CE12" s="66"/>
      <c r="CF12" s="67"/>
      <c r="CG12" s="68"/>
      <c r="CH12" s="69"/>
      <c r="CI12" s="69"/>
      <c r="CJ12" s="69"/>
      <c r="CK12" s="70"/>
      <c r="CL12" s="67"/>
      <c r="CM12" s="67"/>
      <c r="CN12" s="67"/>
      <c r="CO12" s="71"/>
    </row>
    <row r="13" spans="1:95">
      <c r="A13" s="19">
        <f>Z13</f>
        <v/>
      </c>
      <c r="B13" s="41"/>
      <c r="C13" s="41"/>
      <c r="D13" s="41"/>
      <c r="E13" s="41"/>
      <c r="F13" s="40" t="s">
        <v>314</v>
      </c>
      <c r="G13" s="40"/>
      <c r="H13" s="184"/>
      <c r="I13" s="41">
        <f>SUM(I6:I12)</f>
        <v>6832</v>
      </c>
      <c r="J13" s="41">
        <f>SUM(J6:J12)</f>
        <v>0</v>
      </c>
      <c r="K13" s="41">
        <f>SUM(K6:K12)</f>
        <v>364595</v>
      </c>
      <c r="L13" s="41">
        <f>SUM(L6:L12)</f>
        <v>2700</v>
      </c>
      <c r="M13" s="42">
        <f>IFERROR(L13/K13,"-")</f>
        <v>0.0074054773104404</v>
      </c>
      <c r="N13" s="77">
        <f>SUM(N6:N12)</f>
        <v>206</v>
      </c>
      <c r="O13" s="77">
        <f>SUM(O6:O12)</f>
        <v>800</v>
      </c>
      <c r="P13" s="42">
        <f>IFERROR(N13/L13,"-")</f>
        <v>0.076296296296296</v>
      </c>
      <c r="Q13" s="43">
        <f>IFERROR(H13/L13,"-")</f>
        <v>0</v>
      </c>
      <c r="R13" s="44">
        <f>SUM(R6:R12)</f>
        <v>384</v>
      </c>
      <c r="S13" s="42">
        <f>IFERROR(R13/L13,"-")</f>
        <v>0.14222222222222</v>
      </c>
      <c r="T13" s="184">
        <f>SUM(T6:T12)</f>
        <v>32362925</v>
      </c>
      <c r="U13" s="184">
        <f>IFERROR(T13/L13,"-")</f>
        <v>11986.268518519</v>
      </c>
      <c r="V13" s="184">
        <f>IFERROR(T13/R13,"-")</f>
        <v>84278.450520833</v>
      </c>
      <c r="W13" s="184">
        <f>T13-H13</f>
        <v>32362925</v>
      </c>
      <c r="X13" s="46" t="str">
        <f>T13/H13</f>
        <v>0</v>
      </c>
      <c r="Y13" s="59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