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3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<sst xmlns="http://schemas.openxmlformats.org/spreadsheetml/2006/main" uniqueCount="304">
  <si>
    <t>04月</t>
  </si>
  <si>
    <t>ヘスティア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</si>
  <si>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</si>
  <si>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</si>
  <si>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</si>
  <si>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</si>
  <si>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</si>
  <si>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</si>
  <si>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</si>
  <si>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</si>
  <si>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</si>
  <si>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</si>
  <si>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</si>
  <si>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</si>
  <si>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</si>
  <si>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</si>
  <si>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</si>
  <si>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</si>
  <si>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</si>
  <si>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</si>
  <si>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</si>
  <si>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</si>
  <si>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</si>
  <si>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</si>
  <si>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</si>
  <si>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</si>
  <si>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</si>
  <si>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</si>
  <si>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</si>
  <si>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</si>
  <si>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</si>
  <si>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</si>
  <si>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</si>
  <si>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</si>
  <si>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</si>
  <si>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</si>
  <si>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</si>
  <si>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</si>
  <si>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</si>
  <si>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</si>
  <si>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</si>
  <si>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</si>
  <si>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</si>
  <si>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</si>
  <si>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</si>
  <si>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</si>
  <si>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</si>
  <si>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</si>
  <si>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</si>
  <si>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</si>
  <si>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</si>
  <si>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</si>
  <si>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</si>
  <si>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</si>
  <si>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</si>
  <si>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</si>
  <si>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</si>
  <si>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ln_ink808</t>
  </si>
  <si>
    <t>インターカラー</t>
  </si>
  <si>
    <t>デリヘル版2(LINEver)（藤井レイラ）</t>
  </si>
  <si>
    <t>もう50代の熟女だけど</t>
  </si>
  <si>
    <t>line</t>
  </si>
  <si>
    <t>サンスポ関東</t>
  </si>
  <si>
    <t>全5段つかみ15段</t>
  </si>
  <si>
    <t>1～15日</t>
  </si>
  <si>
    <t>ic3785</t>
  </si>
  <si>
    <t>空電</t>
  </si>
  <si>
    <t>ln_ink809</t>
  </si>
  <si>
    <t>半5段つかみ15段</t>
  </si>
  <si>
    <t>ic3786</t>
  </si>
  <si>
    <t>ic3787</t>
  </si>
  <si>
    <t>DVDパッケージ＿ストーリー版（晶エリー）</t>
  </si>
  <si>
    <t>え美熟女が</t>
  </si>
  <si>
    <t>lp01</t>
  </si>
  <si>
    <t>16～31日</t>
  </si>
  <si>
    <t>ic3788</t>
  </si>
  <si>
    <t>ic3789</t>
  </si>
  <si>
    <t>ic3790</t>
  </si>
  <si>
    <t>ln_ink810</t>
  </si>
  <si>
    <t>サンスポ関西</t>
  </si>
  <si>
    <t>ic3791</t>
  </si>
  <si>
    <t>ln_ink811</t>
  </si>
  <si>
    <t>ic3792</t>
  </si>
  <si>
    <t>ln_ink812</t>
  </si>
  <si>
    <t>DVDパッケージ＿ストーリー版(LINEver)（晶エリー）</t>
  </si>
  <si>
    <t>ic3793</t>
  </si>
  <si>
    <t>ln_ink813</t>
  </si>
  <si>
    <t>ic3794</t>
  </si>
  <si>
    <t>ln_ink814</t>
  </si>
  <si>
    <t>ダラメナシ会話版(LINEver)（藤井レイラ）</t>
  </si>
  <si>
    <t>匿名だから女性が積極的</t>
  </si>
  <si>
    <t>デイリースポーツ関西</t>
  </si>
  <si>
    <t>全5段・半5段つかみスライド</t>
  </si>
  <si>
    <t>4/1～</t>
  </si>
  <si>
    <t>ln_ink815</t>
  </si>
  <si>
    <t>電話orライン２(LINEver)（高宮菜々子）</t>
  </si>
  <si>
    <t>出会いの力を</t>
  </si>
  <si>
    <t>ln_ink816</t>
  </si>
  <si>
    <t>デリヘル版3(LINEver)（晶エリー）</t>
  </si>
  <si>
    <t>LINEで出会いリクルート70歳まで応募可</t>
  </si>
  <si>
    <t>ic3795</t>
  </si>
  <si>
    <t>雑誌版SPA（藤井レイラ）</t>
  </si>
  <si>
    <t>マカより効果的エロい熟女が誘ってくる魅力的なサイト</t>
  </si>
  <si>
    <t>ln_ink817</t>
  </si>
  <si>
    <t>右女9版(ヘスティア)(LINEver)（晶エリー）</t>
  </si>
  <si>
    <t>白髪まじりの男性に出会いたい女性がLINEを待ってる</t>
  </si>
  <si>
    <t>ic3796</t>
  </si>
  <si>
    <t>(空電共通)</t>
  </si>
  <si>
    <t>ln_ink818</t>
  </si>
  <si>
    <t>電話orライン１(LINEver)（複数）</t>
  </si>
  <si>
    <t>50歳以上あなたはどちらのタイプ</t>
  </si>
  <si>
    <t>スポニチ関東</t>
  </si>
  <si>
    <t>半2段つかみ20段保証</t>
  </si>
  <si>
    <t>20段保証</t>
  </si>
  <si>
    <t>ln_ink819</t>
  </si>
  <si>
    <t>低評価レビュー版(LINEver)（複数）</t>
  </si>
  <si>
    <t>いただいた低評価のご意見にお答えします。</t>
  </si>
  <si>
    <t>ln_ink820</t>
  </si>
  <si>
    <t>雑誌版SPA(LINEver)（晶エリー）</t>
  </si>
  <si>
    <t>え?LINEでこんなに出会えんのダメ元で始めたはずが</t>
  </si>
  <si>
    <t>ic3797</t>
  </si>
  <si>
    <t>興奮版（高宮菜々子）</t>
  </si>
  <si>
    <t>学生いませんギャルもいません熟女熟女熟女熟女</t>
  </si>
  <si>
    <t>ic3798</t>
  </si>
  <si>
    <t>ln_ink821</t>
  </si>
  <si>
    <t>アンケート版(LINEver)（高宮菜々子）</t>
  </si>
  <si>
    <t>マッチングアプリを利用しない理由</t>
  </si>
  <si>
    <t>スポニチ関西</t>
  </si>
  <si>
    <t>ln_ink822</t>
  </si>
  <si>
    <t>ln_ink823</t>
  </si>
  <si>
    <t>女優大版１(LINEver)（藤井レイラ）</t>
  </si>
  <si>
    <t>出会い探しは</t>
  </si>
  <si>
    <t>ic3799</t>
  </si>
  <si>
    <t>デリヘル版3（高宮菜々子）</t>
  </si>
  <si>
    <t>70歳までの出会いお手伝い</t>
  </si>
  <si>
    <t>ic3800</t>
  </si>
  <si>
    <t>ln_ink824</t>
  </si>
  <si>
    <t>素人パッケージ版(LINEver)（藤井レイラ）</t>
  </si>
  <si>
    <t>LINEで誘ってきた</t>
  </si>
  <si>
    <t>スポニチ西部</t>
  </si>
  <si>
    <t>ln_ink825</t>
  </si>
  <si>
    <t>タイプ問いかけ版(LINEver)（複数）</t>
  </si>
  <si>
    <t>出会い求める50代以上</t>
  </si>
  <si>
    <t>ln_ink826</t>
  </si>
  <si>
    <t>DVDパッケージ＿ストーリー版(LINEver)（藤井レイラ）</t>
  </si>
  <si>
    <t>え美熟女が(LINEver)</t>
  </si>
  <si>
    <t>ln_ink827</t>
  </si>
  <si>
    <t>ic3801</t>
  </si>
  <si>
    <t>ln_ink828</t>
  </si>
  <si>
    <t>再婚&amp;理解者版(LINEver)（晶エリー）</t>
  </si>
  <si>
    <t>再婚&amp;理解者(LINEver)</t>
  </si>
  <si>
    <t>半2段つかみ10段保証</t>
  </si>
  <si>
    <t>1～10日</t>
  </si>
  <si>
    <t>ln_ink829</t>
  </si>
  <si>
    <t>いろいろな疑問版(LINEver)（藤井レイラ）</t>
  </si>
  <si>
    <t>登録すればわかります</t>
  </si>
  <si>
    <t>11～20日</t>
  </si>
  <si>
    <t>ln_ink830</t>
  </si>
  <si>
    <t>21～31日</t>
  </si>
  <si>
    <t>ic3802</t>
  </si>
  <si>
    <t>ln_ink831</t>
  </si>
  <si>
    <t>ln_ink832</t>
  </si>
  <si>
    <t>ln_ink833</t>
  </si>
  <si>
    <t>ic3803</t>
  </si>
  <si>
    <t>ln_ink834</t>
  </si>
  <si>
    <t>右女9版(ヘスティア)(LINEver)（藤井レイラ）</t>
  </si>
  <si>
    <t>学生いませんギャルもいません熟女熟女熟女熟女(LINEver)</t>
  </si>
  <si>
    <t>スポーツ報知関東</t>
  </si>
  <si>
    <t>10段保証</t>
  </si>
  <si>
    <t>ln_ink835</t>
  </si>
  <si>
    <t>ln_ink836</t>
  </si>
  <si>
    <t>ic3804</t>
  </si>
  <si>
    <t>求人風（高宮菜々子）</t>
  </si>
  <si>
    <t>「出会い不足解消に〇〇」</t>
  </si>
  <si>
    <t>ic3805</t>
  </si>
  <si>
    <t>ln_ink837</t>
  </si>
  <si>
    <t>雑誌版SPA(LINEver)（藤井レイラ）</t>
  </si>
  <si>
    <t>スポーツ報知関西</t>
  </si>
  <si>
    <t>ln_ink838</t>
  </si>
  <si>
    <t>ln_ink839</t>
  </si>
  <si>
    <t>ic3806</t>
  </si>
  <si>
    <t>旧デイリー風（高宮菜々子）</t>
  </si>
  <si>
    <t>中年の男女が出会える昭和世代専門の出会い場</t>
  </si>
  <si>
    <t>ic3807</t>
  </si>
  <si>
    <t>ln_ink840</t>
  </si>
  <si>
    <t>ニッカン関西</t>
  </si>
  <si>
    <t>ln_ink841</t>
  </si>
  <si>
    <t>コンシェルジュ版(LINEver)（藤井レイラ）</t>
  </si>
  <si>
    <t>心配ご無用！</t>
  </si>
  <si>
    <t>ln_ink842</t>
  </si>
  <si>
    <t>ic3808</t>
  </si>
  <si>
    <t>ln_ink843</t>
  </si>
  <si>
    <t>東スポ</t>
  </si>
  <si>
    <t>半2段つかみ10回</t>
  </si>
  <si>
    <t>1週目・3週目</t>
  </si>
  <si>
    <t>ln_ink844</t>
  </si>
  <si>
    <t>2週目・4週目</t>
  </si>
  <si>
    <t>ic3809</t>
  </si>
  <si>
    <t>ln_ink845</t>
  </si>
  <si>
    <t>中京スポーツ</t>
  </si>
  <si>
    <t>ln_ink846</t>
  </si>
  <si>
    <t>ic3810</t>
  </si>
  <si>
    <t>ln_ink847</t>
  </si>
  <si>
    <t>大スポ</t>
  </si>
  <si>
    <t>ln_ink848</t>
  </si>
  <si>
    <t>ic3811</t>
  </si>
  <si>
    <t>ln_ink849</t>
  </si>
  <si>
    <t>九スポ</t>
  </si>
  <si>
    <t>ln_ink850</t>
  </si>
  <si>
    <t>ic3812</t>
  </si>
  <si>
    <t>ln_ink851</t>
  </si>
  <si>
    <t>熟女がエロくて版１(LINEver)（複数）</t>
  </si>
  <si>
    <t>LINE友だち登録で簡単</t>
  </si>
  <si>
    <t>アダルト面4C大雑4～5回</t>
  </si>
  <si>
    <t>4月05日(金)</t>
  </si>
  <si>
    <t>ln_ink860</t>
  </si>
  <si>
    <t>4月12日(金)</t>
  </si>
  <si>
    <t>ln_ink852</t>
  </si>
  <si>
    <t>女性すげ～版(LINEver)（複数）</t>
  </si>
  <si>
    <t>濃密な出会いをしてもいい</t>
  </si>
  <si>
    <t>4月26日(金)</t>
  </si>
  <si>
    <t>ic3813</t>
  </si>
  <si>
    <t>ln_ink853</t>
  </si>
  <si>
    <t>他は見ちゃダメ(LINEver)（晶エリー）</t>
  </si>
  <si>
    <t>エロい熟女が男を誘ってくる</t>
  </si>
  <si>
    <t>アダルト面4C全3段</t>
  </si>
  <si>
    <t>4月22日(月)</t>
  </si>
  <si>
    <t>ic3814</t>
  </si>
  <si>
    <t>ln_ink854</t>
  </si>
  <si>
    <t>熟女がエロくて版2(LINEver)（複数）</t>
  </si>
  <si>
    <t>欲におぼれた女が続々登録</t>
  </si>
  <si>
    <t>ln_ink861</t>
  </si>
  <si>
    <t>ln_ink855</t>
  </si>
  <si>
    <t>ic3815</t>
  </si>
  <si>
    <t>ln_ink856</t>
  </si>
  <si>
    <t>ln_ink862</t>
  </si>
  <si>
    <t>ln_ink857</t>
  </si>
  <si>
    <t>ic3816</t>
  </si>
  <si>
    <t>ln_ink858</t>
  </si>
  <si>
    <t>デリヘル版3(LINEver)（高宮菜々子）</t>
  </si>
  <si>
    <t>LINEで出会いお手伝い70歳代男性</t>
  </si>
  <si>
    <t>全5段</t>
  </si>
  <si>
    <t>4月20日(土)</t>
  </si>
  <si>
    <t>ic3817</t>
  </si>
  <si>
    <t>ln_ink859</t>
  </si>
  <si>
    <t>4月21日(日)</t>
  </si>
  <si>
    <t>ic3818</t>
  </si>
  <si>
    <t>新聞 TOTAL</t>
  </si>
  <si>
    <t>●雑誌 広告</t>
  </si>
  <si>
    <t>ln_adn043</t>
  </si>
  <si>
    <t>アドライヴ</t>
  </si>
  <si>
    <t>徳間書店</t>
  </si>
  <si>
    <t>DVD漫画きよし_袋裏用セリフアレンジ_LINE版</t>
  </si>
  <si>
    <t>アサヒ芸能.1W火</t>
  </si>
  <si>
    <t>DVD袋裏4C</t>
  </si>
  <si>
    <t>4月02日(火)</t>
  </si>
  <si>
    <t>ad853</t>
  </si>
  <si>
    <t>ln_adn044</t>
  </si>
  <si>
    <t>大洋図書</t>
  </si>
  <si>
    <t>2P_対談風原稿_ヘスティア_LINE版</t>
  </si>
  <si>
    <t>実話ナックルズGOLD ドキュメント</t>
  </si>
  <si>
    <t>1C2P</t>
  </si>
  <si>
    <t>4月06日(土)</t>
  </si>
  <si>
    <t>ad854</t>
  </si>
  <si>
    <t>ln_adn045</t>
  </si>
  <si>
    <t>5P風俗ヘスティア(高宮菜々子さん)_LINE版</t>
  </si>
  <si>
    <t>臨時増刊ラヴァーズ</t>
  </si>
  <si>
    <t>1C5P</t>
  </si>
  <si>
    <t>ad855</t>
  </si>
  <si>
    <t>雑誌 TOTAL</t>
  </si>
  <si>
    <t>●DVD 広告</t>
  </si>
  <si>
    <t>pa629</t>
  </si>
  <si>
    <t>文友舎</t>
  </si>
  <si>
    <t>DVD漫画きよし</t>
  </si>
  <si>
    <t>毎月売</t>
  </si>
  <si>
    <t>lp07</t>
  </si>
  <si>
    <t>EXCITING MAX!SPECIAL</t>
  </si>
  <si>
    <t>DVD袋裏1C+コンテンツ枠</t>
  </si>
  <si>
    <t>4月11日(木)</t>
  </si>
  <si>
    <t>pa630</t>
  </si>
  <si>
    <t>DVD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</si>
  <si>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</si>
  <si>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</si>
  <si>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</si>
  <si>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</si>
  <si>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</si>
  <si>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</si>
  <si>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</si>
  <si>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4/1～4/30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</si>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</sst>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  <numFmt numFmtId="170" formatCode="yyyy-mm-dd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97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0.45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0</v>
      </c>
      <c r="M6" s="80">
        <v>0</v>
      </c>
      <c r="N6" s="80">
        <v>0</v>
      </c>
      <c r="O6" s="91">
        <v>10</v>
      </c>
      <c r="P6" s="92">
        <v>0</v>
      </c>
      <c r="Q6" s="93">
        <f>O6+P6</f>
        <v>10</v>
      </c>
      <c r="R6" s="81" t="str">
        <f>IFERROR(Q6/N6,"-")</f>
        <v>-</v>
      </c>
      <c r="S6" s="80">
        <v>1</v>
      </c>
      <c r="T6" s="80">
        <v>3</v>
      </c>
      <c r="U6" s="81">
        <f>IFERROR(T6/(Q6),"-")</f>
        <v>0.3</v>
      </c>
      <c r="V6" s="82">
        <f>IFERROR(K6/SUM(Q6:Q21),"-")</f>
        <v>9189.1891891892</v>
      </c>
      <c r="W6" s="83">
        <v>2</v>
      </c>
      <c r="X6" s="81">
        <f>IF(Q6=0,"-",W6/Q6)</f>
        <v>0.2</v>
      </c>
      <c r="Y6" s="186">
        <v>99000</v>
      </c>
      <c r="Z6" s="187">
        <f>IFERROR(Y6/Q6,"-")</f>
        <v>9900</v>
      </c>
      <c r="AA6" s="187">
        <f>IFERROR(Y6/W6,"-")</f>
        <v>49500</v>
      </c>
      <c r="AB6" s="181">
        <f>SUM(Y6:Y21)-SUM(K6:K21)</f>
        <v>-187000</v>
      </c>
      <c r="AC6" s="85">
        <f>SUM(Y6:Y21)/SUM(K6:K21)</f>
        <v>0.45</v>
      </c>
      <c r="AD6" s="78"/>
      <c r="AE6" s="94">
        <v>1</v>
      </c>
      <c r="AF6" s="95">
        <f>IF(Q6=0,"",IF(AE6=0,"",(AE6/Q6)))</f>
        <v>0.1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>
        <v>1</v>
      </c>
      <c r="AX6" s="107">
        <f>IF(Q6=0,"",IF(AW6=0,"",(AW6/Q6)))</f>
        <v>0.1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1</v>
      </c>
      <c r="BG6" s="113">
        <f>IF(Q6=0,"",IF(BF6=0,"",(BF6/Q6)))</f>
        <v>0.1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</v>
      </c>
      <c r="BP6" s="120">
        <f>IF(Q6=0,"",IF(BO6=0,"",(BO6/Q6)))</f>
        <v>0.1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3</v>
      </c>
      <c r="BY6" s="127">
        <f>IF(Q6=0,"",IF(BX6=0,"",(BX6/Q6)))</f>
        <v>0.3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3</v>
      </c>
      <c r="CH6" s="134">
        <f>IF(Q6=0,"",IF(CG6=0,"",(CG6/Q6)))</f>
        <v>0.3</v>
      </c>
      <c r="CI6" s="135">
        <v>2</v>
      </c>
      <c r="CJ6" s="136">
        <f>IFERROR(CI6/CG6,"-")</f>
        <v>0.66666666666667</v>
      </c>
      <c r="CK6" s="137">
        <v>99000</v>
      </c>
      <c r="CL6" s="138">
        <f>IFERROR(CK6/CG6,"-")</f>
        <v>33000</v>
      </c>
      <c r="CM6" s="139"/>
      <c r="CN6" s="139">
        <v>1</v>
      </c>
      <c r="CO6" s="139">
        <v>1</v>
      </c>
      <c r="CP6" s="140">
        <v>2</v>
      </c>
      <c r="CQ6" s="141">
        <v>99000</v>
      </c>
      <c r="CR6" s="141">
        <v>88000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34</v>
      </c>
      <c r="M7" s="80">
        <v>21</v>
      </c>
      <c r="N7" s="80">
        <v>11</v>
      </c>
      <c r="O7" s="91">
        <v>4</v>
      </c>
      <c r="P7" s="92">
        <v>0</v>
      </c>
      <c r="Q7" s="93">
        <f>O7+P7</f>
        <v>4</v>
      </c>
      <c r="R7" s="81">
        <f>IFERROR(Q7/N7,"-")</f>
        <v>0.36363636363636</v>
      </c>
      <c r="S7" s="80">
        <v>0</v>
      </c>
      <c r="T7" s="80">
        <v>1</v>
      </c>
      <c r="U7" s="81">
        <f>IFERROR(T7/(Q7),"-")</f>
        <v>0.25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1</v>
      </c>
      <c r="BP7" s="120">
        <f>IF(Q7=0,"",IF(BO7=0,"",(BO7/Q7)))</f>
        <v>0.25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1</v>
      </c>
      <c r="BY7" s="127">
        <f>IF(Q7=0,"",IF(BX7=0,"",(BX7/Q7)))</f>
        <v>0.25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2</v>
      </c>
      <c r="CH7" s="134">
        <f>IF(Q7=0,"",IF(CG7=0,"",(CG7/Q7)))</f>
        <v>0.5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0</v>
      </c>
      <c r="O8" s="91">
        <v>0</v>
      </c>
      <c r="P8" s="92">
        <v>0</v>
      </c>
      <c r="Q8" s="93">
        <f>O8+P8</f>
        <v>0</v>
      </c>
      <c r="R8" s="81" t="str">
        <f>IFERROR(Q8/N8,"-")</f>
        <v>-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73</v>
      </c>
      <c r="H10" s="89" t="s">
        <v>62</v>
      </c>
      <c r="I10" s="89" t="s">
        <v>63</v>
      </c>
      <c r="J10" s="89" t="s">
        <v>74</v>
      </c>
      <c r="K10" s="181"/>
      <c r="L10" s="80">
        <v>3</v>
      </c>
      <c r="M10" s="80">
        <v>0</v>
      </c>
      <c r="N10" s="80">
        <v>10</v>
      </c>
      <c r="O10" s="91">
        <v>0</v>
      </c>
      <c r="P10" s="92">
        <v>0</v>
      </c>
      <c r="Q10" s="93">
        <f>O10+P10</f>
        <v>0</v>
      </c>
      <c r="R10" s="81">
        <f>IFERROR(Q10/N10,"-")</f>
        <v>0</v>
      </c>
      <c r="S10" s="80">
        <v>0</v>
      </c>
      <c r="T10" s="80">
        <v>0</v>
      </c>
      <c r="U10" s="81" t="str">
        <f>IFERROR(T10/(Q10),"-")</f>
        <v>-</v>
      </c>
      <c r="V10" s="82"/>
      <c r="W10" s="83">
        <v>0</v>
      </c>
      <c r="X10" s="81" t="str">
        <f>IF(Q10=0,"-",W10/Q10)</f>
        <v>-</v>
      </c>
      <c r="Y10" s="186">
        <v>0</v>
      </c>
      <c r="Z10" s="187" t="str">
        <f>IFERROR(Y10/Q10,"-")</f>
        <v>-</v>
      </c>
      <c r="AA10" s="187" t="str">
        <f>IFERROR(Y10/W10,"-")</f>
        <v>-</v>
      </c>
      <c r="AB10" s="181"/>
      <c r="AC10" s="85"/>
      <c r="AD10" s="78"/>
      <c r="AE10" s="94"/>
      <c r="AF10" s="95" t="str">
        <f>IF(Q10=0,"",IF(AE10=0,"",(AE10/Q10)))</f>
        <v/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 t="str">
        <f>IF(Q10=0,"",IF(AN10=0,"",(AN10/Q10)))</f>
        <v/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 t="str">
        <f>IF(Q10=0,"",IF(AW10=0,"",(AW10/Q10)))</f>
        <v/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 t="str">
        <f>IF(Q10=0,"",IF(BF10=0,"",(BF10/Q10)))</f>
        <v/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 t="str">
        <f>IF(Q10=0,"",IF(BO10=0,"",(BO10/Q10)))</f>
        <v/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 t="str">
        <f>IF(Q10=0,"",IF(BX10=0,"",(BX10/Q10)))</f>
        <v/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 t="str">
        <f>IF(Q10=0,"",IF(CG10=0,"",(CG10/Q10)))</f>
        <v/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75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14</v>
      </c>
      <c r="M11" s="80">
        <v>8</v>
      </c>
      <c r="N11" s="80">
        <v>0</v>
      </c>
      <c r="O11" s="91">
        <v>0</v>
      </c>
      <c r="P11" s="92">
        <v>0</v>
      </c>
      <c r="Q11" s="93">
        <f>O11+P11</f>
        <v>0</v>
      </c>
      <c r="R11" s="81" t="str">
        <f>IFERROR(Q11/N11,"-")</f>
        <v>-</v>
      </c>
      <c r="S11" s="80">
        <v>0</v>
      </c>
      <c r="T11" s="80">
        <v>0</v>
      </c>
      <c r="U11" s="81" t="str">
        <f>IFERROR(T11/(Q11),"-")</f>
        <v>-</v>
      </c>
      <c r="V11" s="82"/>
      <c r="W11" s="83">
        <v>0</v>
      </c>
      <c r="X11" s="81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/>
      <c r="AC11" s="85"/>
      <c r="AD11" s="78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76</v>
      </c>
      <c r="C12" s="189" t="s">
        <v>58</v>
      </c>
      <c r="D12" s="189"/>
      <c r="E12" s="189" t="s">
        <v>71</v>
      </c>
      <c r="F12" s="189" t="s">
        <v>72</v>
      </c>
      <c r="G12" s="189" t="s">
        <v>73</v>
      </c>
      <c r="H12" s="89" t="s">
        <v>62</v>
      </c>
      <c r="I12" s="89" t="s">
        <v>68</v>
      </c>
      <c r="J12" s="89"/>
      <c r="K12" s="181"/>
      <c r="L12" s="80">
        <v>0</v>
      </c>
      <c r="M12" s="80">
        <v>0</v>
      </c>
      <c r="N12" s="80">
        <v>1</v>
      </c>
      <c r="O12" s="91">
        <v>0</v>
      </c>
      <c r="P12" s="92">
        <v>0</v>
      </c>
      <c r="Q12" s="93">
        <f>O12+P12</f>
        <v>0</v>
      </c>
      <c r="R12" s="81">
        <f>IFERROR(Q12/N12,"-")</f>
        <v>0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77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>
        <v>2</v>
      </c>
      <c r="M13" s="80">
        <v>2</v>
      </c>
      <c r="N13" s="80">
        <v>0</v>
      </c>
      <c r="O13" s="91">
        <v>0</v>
      </c>
      <c r="P13" s="92">
        <v>0</v>
      </c>
      <c r="Q13" s="93">
        <f>O13+P13</f>
        <v>0</v>
      </c>
      <c r="R13" s="81" t="str">
        <f>IFERROR(Q13/N13,"-")</f>
        <v>-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78</v>
      </c>
      <c r="C14" s="189" t="s">
        <v>58</v>
      </c>
      <c r="D14" s="189"/>
      <c r="E14" s="189" t="s">
        <v>59</v>
      </c>
      <c r="F14" s="189" t="s">
        <v>60</v>
      </c>
      <c r="G14" s="189" t="s">
        <v>61</v>
      </c>
      <c r="H14" s="89" t="s">
        <v>79</v>
      </c>
      <c r="I14" s="89" t="s">
        <v>63</v>
      </c>
      <c r="J14" s="89" t="s">
        <v>64</v>
      </c>
      <c r="K14" s="181"/>
      <c r="L14" s="80">
        <v>0</v>
      </c>
      <c r="M14" s="80">
        <v>0</v>
      </c>
      <c r="N14" s="80">
        <v>0</v>
      </c>
      <c r="O14" s="91">
        <v>8</v>
      </c>
      <c r="P14" s="92">
        <v>0</v>
      </c>
      <c r="Q14" s="93">
        <f>O14+P14</f>
        <v>8</v>
      </c>
      <c r="R14" s="81" t="str">
        <f>IFERROR(Q14/N14,"-")</f>
        <v>-</v>
      </c>
      <c r="S14" s="80">
        <v>0</v>
      </c>
      <c r="T14" s="80">
        <v>1</v>
      </c>
      <c r="U14" s="81">
        <f>IFERROR(T14/(Q14),"-")</f>
        <v>0.125</v>
      </c>
      <c r="V14" s="82"/>
      <c r="W14" s="83">
        <v>1</v>
      </c>
      <c r="X14" s="81">
        <f>IF(Q14=0,"-",W14/Q14)</f>
        <v>0.125</v>
      </c>
      <c r="Y14" s="186">
        <v>8000</v>
      </c>
      <c r="Z14" s="187">
        <f>IFERROR(Y14/Q14,"-")</f>
        <v>1000</v>
      </c>
      <c r="AA14" s="187">
        <f>IFERROR(Y14/W14,"-")</f>
        <v>8000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2</v>
      </c>
      <c r="AO14" s="101">
        <f>IF(Q14=0,"",IF(AN14=0,"",(AN14/Q14)))</f>
        <v>0.25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1</v>
      </c>
      <c r="BG14" s="113">
        <f>IF(Q14=0,"",IF(BF14=0,"",(BF14/Q14)))</f>
        <v>0.125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2</v>
      </c>
      <c r="BP14" s="120">
        <f>IF(Q14=0,"",IF(BO14=0,"",(BO14/Q14)))</f>
        <v>0.25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2</v>
      </c>
      <c r="BY14" s="127">
        <f>IF(Q14=0,"",IF(BX14=0,"",(BX14/Q14)))</f>
        <v>0.25</v>
      </c>
      <c r="BZ14" s="128">
        <v>1</v>
      </c>
      <c r="CA14" s="129">
        <f>IFERROR(BZ14/BX14,"-")</f>
        <v>0.5</v>
      </c>
      <c r="CB14" s="130">
        <v>8000</v>
      </c>
      <c r="CC14" s="131">
        <f>IFERROR(CB14/BX14,"-")</f>
        <v>4000</v>
      </c>
      <c r="CD14" s="132"/>
      <c r="CE14" s="132">
        <v>1</v>
      </c>
      <c r="CF14" s="132"/>
      <c r="CG14" s="133">
        <v>1</v>
      </c>
      <c r="CH14" s="134">
        <f>IF(Q14=0,"",IF(CG14=0,"",(CG14/Q14)))</f>
        <v>0.125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1</v>
      </c>
      <c r="CQ14" s="141">
        <v>8000</v>
      </c>
      <c r="CR14" s="141">
        <v>8000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80</v>
      </c>
      <c r="C15" s="189" t="s">
        <v>58</v>
      </c>
      <c r="D15" s="189"/>
      <c r="E15" s="189" t="s">
        <v>59</v>
      </c>
      <c r="F15" s="189" t="s">
        <v>60</v>
      </c>
      <c r="G15" s="189" t="s">
        <v>66</v>
      </c>
      <c r="H15" s="89"/>
      <c r="I15" s="89"/>
      <c r="J15" s="89"/>
      <c r="K15" s="181"/>
      <c r="L15" s="80">
        <v>29</v>
      </c>
      <c r="M15" s="80">
        <v>19</v>
      </c>
      <c r="N15" s="80">
        <v>5</v>
      </c>
      <c r="O15" s="91">
        <v>2</v>
      </c>
      <c r="P15" s="92">
        <v>0</v>
      </c>
      <c r="Q15" s="93">
        <f>O15+P15</f>
        <v>2</v>
      </c>
      <c r="R15" s="81">
        <f>IFERROR(Q15/N15,"-")</f>
        <v>0.4</v>
      </c>
      <c r="S15" s="80">
        <v>1</v>
      </c>
      <c r="T15" s="80">
        <v>1</v>
      </c>
      <c r="U15" s="81">
        <f>IFERROR(T15/(Q15),"-")</f>
        <v>0.5</v>
      </c>
      <c r="V15" s="82"/>
      <c r="W15" s="83">
        <v>0</v>
      </c>
      <c r="X15" s="81">
        <f>IF(Q15=0,"-",W15/Q15)</f>
        <v>0</v>
      </c>
      <c r="Y15" s="186">
        <v>26000</v>
      </c>
      <c r="Z15" s="187">
        <f>IFERROR(Y15/Q15,"-")</f>
        <v>13000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1</v>
      </c>
      <c r="BP15" s="120">
        <f>IF(Q15=0,"",IF(BO15=0,"",(BO15/Q15)))</f>
        <v>0.5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>
        <v>1</v>
      </c>
      <c r="BY15" s="127">
        <f>IF(Q15=0,"",IF(BX15=0,"",(BX15/Q15)))</f>
        <v>0.5</v>
      </c>
      <c r="BZ15" s="128">
        <v>1</v>
      </c>
      <c r="CA15" s="129">
        <f>IFERROR(BZ15/BX15,"-")</f>
        <v>1</v>
      </c>
      <c r="CB15" s="130">
        <v>26000</v>
      </c>
      <c r="CC15" s="131">
        <f>IFERROR(CB15/BX15,"-")</f>
        <v>26000</v>
      </c>
      <c r="CD15" s="132"/>
      <c r="CE15" s="132"/>
      <c r="CF15" s="132">
        <v>1</v>
      </c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26000</v>
      </c>
      <c r="CR15" s="141">
        <v>26000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81</v>
      </c>
      <c r="C16" s="189" t="s">
        <v>58</v>
      </c>
      <c r="D16" s="189"/>
      <c r="E16" s="189" t="s">
        <v>59</v>
      </c>
      <c r="F16" s="189" t="s">
        <v>60</v>
      </c>
      <c r="G16" s="189" t="s">
        <v>61</v>
      </c>
      <c r="H16" s="89" t="s">
        <v>79</v>
      </c>
      <c r="I16" s="89" t="s">
        <v>68</v>
      </c>
      <c r="J16" s="89"/>
      <c r="K16" s="181"/>
      <c r="L16" s="80">
        <v>0</v>
      </c>
      <c r="M16" s="80">
        <v>0</v>
      </c>
      <c r="N16" s="80">
        <v>0</v>
      </c>
      <c r="O16" s="91">
        <v>0</v>
      </c>
      <c r="P16" s="92">
        <v>0</v>
      </c>
      <c r="Q16" s="93">
        <f>O16+P16</f>
        <v>0</v>
      </c>
      <c r="R16" s="81" t="str">
        <f>IFERROR(Q16/N16,"-")</f>
        <v>-</v>
      </c>
      <c r="S16" s="80">
        <v>0</v>
      </c>
      <c r="T16" s="80">
        <v>0</v>
      </c>
      <c r="U16" s="81" t="str">
        <f>IFERROR(T16/(Q16),"-")</f>
        <v>-</v>
      </c>
      <c r="V16" s="82"/>
      <c r="W16" s="83">
        <v>0</v>
      </c>
      <c r="X16" s="81" t="str">
        <f>IF(Q16=0,"-",W16/Q16)</f>
        <v>-</v>
      </c>
      <c r="Y16" s="186">
        <v>0</v>
      </c>
      <c r="Z16" s="187" t="str">
        <f>IFERROR(Y16/Q16,"-")</f>
        <v>-</v>
      </c>
      <c r="AA16" s="187" t="str">
        <f>IFERROR(Y16/W16,"-")</f>
        <v>-</v>
      </c>
      <c r="AB16" s="181"/>
      <c r="AC16" s="85"/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82</v>
      </c>
      <c r="C17" s="189" t="s">
        <v>58</v>
      </c>
      <c r="D17" s="189"/>
      <c r="E17" s="189" t="s">
        <v>59</v>
      </c>
      <c r="F17" s="189" t="s">
        <v>60</v>
      </c>
      <c r="G17" s="189" t="s">
        <v>66</v>
      </c>
      <c r="H17" s="89"/>
      <c r="I17" s="89"/>
      <c r="J17" s="89"/>
      <c r="K17" s="181"/>
      <c r="L17" s="80">
        <v>0</v>
      </c>
      <c r="M17" s="80">
        <v>0</v>
      </c>
      <c r="N17" s="80">
        <v>0</v>
      </c>
      <c r="O17" s="91">
        <v>0</v>
      </c>
      <c r="P17" s="92">
        <v>0</v>
      </c>
      <c r="Q17" s="93">
        <f>O17+P17</f>
        <v>0</v>
      </c>
      <c r="R17" s="81" t="str">
        <f>IFERROR(Q17/N17,"-")</f>
        <v>-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83</v>
      </c>
      <c r="C18" s="189" t="s">
        <v>58</v>
      </c>
      <c r="D18" s="189"/>
      <c r="E18" s="189" t="s">
        <v>84</v>
      </c>
      <c r="F18" s="189" t="s">
        <v>72</v>
      </c>
      <c r="G18" s="189" t="s">
        <v>61</v>
      </c>
      <c r="H18" s="89" t="s">
        <v>79</v>
      </c>
      <c r="I18" s="89" t="s">
        <v>63</v>
      </c>
      <c r="J18" s="89" t="s">
        <v>74</v>
      </c>
      <c r="K18" s="181"/>
      <c r="L18" s="80">
        <v>0</v>
      </c>
      <c r="M18" s="80">
        <v>0</v>
      </c>
      <c r="N18" s="80">
        <v>0</v>
      </c>
      <c r="O18" s="91">
        <v>1</v>
      </c>
      <c r="P18" s="92">
        <v>0</v>
      </c>
      <c r="Q18" s="93">
        <f>O18+P18</f>
        <v>1</v>
      </c>
      <c r="R18" s="81" t="str">
        <f>IFERROR(Q18/N18,"-")</f>
        <v>-</v>
      </c>
      <c r="S18" s="80">
        <v>0</v>
      </c>
      <c r="T18" s="80">
        <v>0</v>
      </c>
      <c r="U18" s="81">
        <f>IFERROR(T18/(Q18),"-")</f>
        <v>0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>
        <v>1</v>
      </c>
      <c r="BP18" s="120">
        <f>IF(Q18=0,"",IF(BO18=0,"",(BO18/Q18)))</f>
        <v>1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/>
      <c r="BY18" s="127">
        <f>IF(Q18=0,"",IF(BX18=0,"",(BX18/Q18)))</f>
        <v>0</v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85</v>
      </c>
      <c r="C19" s="189" t="s">
        <v>58</v>
      </c>
      <c r="D19" s="189"/>
      <c r="E19" s="189" t="s">
        <v>84</v>
      </c>
      <c r="F19" s="189" t="s">
        <v>72</v>
      </c>
      <c r="G19" s="189" t="s">
        <v>66</v>
      </c>
      <c r="H19" s="89"/>
      <c r="I19" s="89"/>
      <c r="J19" s="89"/>
      <c r="K19" s="181"/>
      <c r="L19" s="80">
        <v>7</v>
      </c>
      <c r="M19" s="80">
        <v>6</v>
      </c>
      <c r="N19" s="80">
        <v>10</v>
      </c>
      <c r="O19" s="91">
        <v>2</v>
      </c>
      <c r="P19" s="92">
        <v>0</v>
      </c>
      <c r="Q19" s="93">
        <f>O19+P19</f>
        <v>2</v>
      </c>
      <c r="R19" s="81">
        <f>IFERROR(Q19/N19,"-")</f>
        <v>0.2</v>
      </c>
      <c r="S19" s="80">
        <v>0</v>
      </c>
      <c r="T19" s="80">
        <v>0</v>
      </c>
      <c r="U19" s="81">
        <f>IFERROR(T19/(Q19),"-")</f>
        <v>0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>
        <v>2</v>
      </c>
      <c r="BP19" s="120">
        <f>IF(Q19=0,"",IF(BO19=0,"",(BO19/Q19)))</f>
        <v>1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86</v>
      </c>
      <c r="C20" s="189" t="s">
        <v>58</v>
      </c>
      <c r="D20" s="189"/>
      <c r="E20" s="189" t="s">
        <v>84</v>
      </c>
      <c r="F20" s="189" t="s">
        <v>72</v>
      </c>
      <c r="G20" s="189" t="s">
        <v>61</v>
      </c>
      <c r="H20" s="89" t="s">
        <v>79</v>
      </c>
      <c r="I20" s="89" t="s">
        <v>68</v>
      </c>
      <c r="J20" s="89"/>
      <c r="K20" s="181"/>
      <c r="L20" s="80">
        <v>0</v>
      </c>
      <c r="M20" s="80">
        <v>0</v>
      </c>
      <c r="N20" s="80">
        <v>0</v>
      </c>
      <c r="O20" s="91">
        <v>8</v>
      </c>
      <c r="P20" s="92">
        <v>0</v>
      </c>
      <c r="Q20" s="93">
        <f>O20+P20</f>
        <v>8</v>
      </c>
      <c r="R20" s="81" t="str">
        <f>IFERROR(Q20/N20,"-")</f>
        <v>-</v>
      </c>
      <c r="S20" s="80">
        <v>1</v>
      </c>
      <c r="T20" s="80">
        <v>0</v>
      </c>
      <c r="U20" s="81">
        <f>IFERROR(T20/(Q20),"-")</f>
        <v>0</v>
      </c>
      <c r="V20" s="82"/>
      <c r="W20" s="83">
        <v>1</v>
      </c>
      <c r="X20" s="81">
        <f>IF(Q20=0,"-",W20/Q20)</f>
        <v>0.125</v>
      </c>
      <c r="Y20" s="186">
        <v>20000</v>
      </c>
      <c r="Z20" s="187">
        <f>IFERROR(Y20/Q20,"-")</f>
        <v>2500</v>
      </c>
      <c r="AA20" s="187">
        <f>IFERROR(Y20/W20,"-")</f>
        <v>20000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>
        <v>1</v>
      </c>
      <c r="AX20" s="107">
        <f>IF(Q20=0,"",IF(AW20=0,"",(AW20/Q20)))</f>
        <v>0.125</v>
      </c>
      <c r="AY20" s="106"/>
      <c r="AZ20" s="108">
        <f>IFERROR(AY20/AW20,"-")</f>
        <v>0</v>
      </c>
      <c r="BA20" s="109"/>
      <c r="BB20" s="110">
        <f>IFERROR(BA20/AW20,"-")</f>
        <v>0</v>
      </c>
      <c r="BC20" s="111"/>
      <c r="BD20" s="111"/>
      <c r="BE20" s="111"/>
      <c r="BF20" s="112">
        <v>1</v>
      </c>
      <c r="BG20" s="113">
        <f>IF(Q20=0,"",IF(BF20=0,"",(BF20/Q20)))</f>
        <v>0.125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>
        <v>1</v>
      </c>
      <c r="BP20" s="120">
        <f>IF(Q20=0,"",IF(BO20=0,"",(BO20/Q20)))</f>
        <v>0.125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>
        <v>4</v>
      </c>
      <c r="BY20" s="127">
        <f>IF(Q20=0,"",IF(BX20=0,"",(BX20/Q20)))</f>
        <v>0.5</v>
      </c>
      <c r="BZ20" s="128">
        <v>1</v>
      </c>
      <c r="CA20" s="129">
        <f>IFERROR(BZ20/BX20,"-")</f>
        <v>0.25</v>
      </c>
      <c r="CB20" s="130">
        <v>20000</v>
      </c>
      <c r="CC20" s="131">
        <f>IFERROR(CB20/BX20,"-")</f>
        <v>5000</v>
      </c>
      <c r="CD20" s="132"/>
      <c r="CE20" s="132"/>
      <c r="CF20" s="132">
        <v>1</v>
      </c>
      <c r="CG20" s="133">
        <v>1</v>
      </c>
      <c r="CH20" s="134">
        <f>IF(Q20=0,"",IF(CG20=0,"",(CG20/Q20)))</f>
        <v>0.125</v>
      </c>
      <c r="CI20" s="135"/>
      <c r="CJ20" s="136">
        <f>IFERROR(CI20/CG20,"-")</f>
        <v>0</v>
      </c>
      <c r="CK20" s="137"/>
      <c r="CL20" s="138">
        <f>IFERROR(CK20/CG20,"-")</f>
        <v>0</v>
      </c>
      <c r="CM20" s="139"/>
      <c r="CN20" s="139"/>
      <c r="CO20" s="139"/>
      <c r="CP20" s="140">
        <v>1</v>
      </c>
      <c r="CQ20" s="141">
        <v>20000</v>
      </c>
      <c r="CR20" s="141">
        <v>20000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87</v>
      </c>
      <c r="C21" s="189" t="s">
        <v>58</v>
      </c>
      <c r="D21" s="189"/>
      <c r="E21" s="189" t="s">
        <v>84</v>
      </c>
      <c r="F21" s="189" t="s">
        <v>72</v>
      </c>
      <c r="G21" s="189" t="s">
        <v>66</v>
      </c>
      <c r="H21" s="89"/>
      <c r="I21" s="89"/>
      <c r="J21" s="89"/>
      <c r="K21" s="181"/>
      <c r="L21" s="80">
        <v>14</v>
      </c>
      <c r="M21" s="80">
        <v>13</v>
      </c>
      <c r="N21" s="80">
        <v>2</v>
      </c>
      <c r="O21" s="91">
        <v>2</v>
      </c>
      <c r="P21" s="92">
        <v>0</v>
      </c>
      <c r="Q21" s="93">
        <f>O21+P21</f>
        <v>2</v>
      </c>
      <c r="R21" s="81">
        <f>IFERROR(Q21/N21,"-")</f>
        <v>1</v>
      </c>
      <c r="S21" s="80">
        <v>1</v>
      </c>
      <c r="T21" s="80">
        <v>0</v>
      </c>
      <c r="U21" s="81">
        <f>IFERROR(T21/(Q21),"-")</f>
        <v>0</v>
      </c>
      <c r="V21" s="82"/>
      <c r="W21" s="83">
        <v>0</v>
      </c>
      <c r="X21" s="81">
        <f>IF(Q21=0,"-",W21/Q21)</f>
        <v>0</v>
      </c>
      <c r="Y21" s="186">
        <v>0</v>
      </c>
      <c r="Z21" s="187">
        <f>IFERROR(Y21/Q21,"-")</f>
        <v>0</v>
      </c>
      <c r="AA21" s="187" t="str">
        <f>IFERROR(Y21/W21,"-")</f>
        <v>-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>
        <v>1</v>
      </c>
      <c r="BG21" s="113">
        <f>IF(Q21=0,"",IF(BF21=0,"",(BF21/Q21)))</f>
        <v>0.5</v>
      </c>
      <c r="BH21" s="112"/>
      <c r="BI21" s="114">
        <f>IFERROR(BH21/BF21,"-")</f>
        <v>0</v>
      </c>
      <c r="BJ21" s="115"/>
      <c r="BK21" s="116">
        <f>IFERROR(BJ21/BF21,"-")</f>
        <v>0</v>
      </c>
      <c r="BL21" s="117"/>
      <c r="BM21" s="117"/>
      <c r="BN21" s="117"/>
      <c r="BO21" s="119"/>
      <c r="BP21" s="120">
        <f>IF(Q21=0,"",IF(BO21=0,"",(BO21/Q21)))</f>
        <v>0</v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>
        <v>1</v>
      </c>
      <c r="BY21" s="127">
        <f>IF(Q21=0,"",IF(BX21=0,"",(BX21/Q21)))</f>
        <v>0.5</v>
      </c>
      <c r="BZ21" s="128"/>
      <c r="CA21" s="129">
        <f>IFERROR(BZ21/BX21,"-")</f>
        <v>0</v>
      </c>
      <c r="CB21" s="130"/>
      <c r="CC21" s="131">
        <f>IFERROR(CB21/BX21,"-")</f>
        <v>0</v>
      </c>
      <c r="CD21" s="132"/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</v>
      </c>
      <c r="B22" s="189" t="s">
        <v>88</v>
      </c>
      <c r="C22" s="189" t="s">
        <v>58</v>
      </c>
      <c r="D22" s="189"/>
      <c r="E22" s="189" t="s">
        <v>89</v>
      </c>
      <c r="F22" s="189" t="s">
        <v>90</v>
      </c>
      <c r="G22" s="189" t="s">
        <v>61</v>
      </c>
      <c r="H22" s="89" t="s">
        <v>91</v>
      </c>
      <c r="I22" s="89" t="s">
        <v>92</v>
      </c>
      <c r="J22" s="89" t="s">
        <v>93</v>
      </c>
      <c r="K22" s="181">
        <v>330000</v>
      </c>
      <c r="L22" s="80">
        <v>0</v>
      </c>
      <c r="M22" s="80">
        <v>0</v>
      </c>
      <c r="N22" s="80">
        <v>0</v>
      </c>
      <c r="O22" s="91">
        <v>2</v>
      </c>
      <c r="P22" s="92">
        <v>0</v>
      </c>
      <c r="Q22" s="93">
        <f>O22+P22</f>
        <v>2</v>
      </c>
      <c r="R22" s="81" t="str">
        <f>IFERROR(Q22/N22,"-")</f>
        <v>-</v>
      </c>
      <c r="S22" s="80">
        <v>0</v>
      </c>
      <c r="T22" s="80">
        <v>0</v>
      </c>
      <c r="U22" s="81">
        <f>IFERROR(T22/(Q22),"-")</f>
        <v>0</v>
      </c>
      <c r="V22" s="82">
        <f>IFERROR(K22/SUM(Q22:Q27),"-")</f>
        <v>20625</v>
      </c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>
        <f>SUM(Y22:Y27)-SUM(K22:K27)</f>
        <v>-330000</v>
      </c>
      <c r="AC22" s="85">
        <f>SUM(Y22:Y27)/SUM(K22:K27)</f>
        <v>0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/>
      <c r="BP22" s="120">
        <f>IF(Q22=0,"",IF(BO22=0,"",(BO22/Q22)))</f>
        <v>0</v>
      </c>
      <c r="BQ22" s="121"/>
      <c r="BR22" s="122" t="str">
        <f>IFERROR(BQ22/BO22,"-")</f>
        <v>-</v>
      </c>
      <c r="BS22" s="123"/>
      <c r="BT22" s="124" t="str">
        <f>IFERROR(BS22/BO22,"-")</f>
        <v>-</v>
      </c>
      <c r="BU22" s="125"/>
      <c r="BV22" s="125"/>
      <c r="BW22" s="125"/>
      <c r="BX22" s="126">
        <v>2</v>
      </c>
      <c r="BY22" s="127">
        <f>IF(Q22=0,"",IF(BX22=0,"",(BX22/Q22)))</f>
        <v>1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94</v>
      </c>
      <c r="C23" s="189" t="s">
        <v>58</v>
      </c>
      <c r="D23" s="189"/>
      <c r="E23" s="189" t="s">
        <v>95</v>
      </c>
      <c r="F23" s="189" t="s">
        <v>96</v>
      </c>
      <c r="G23" s="189" t="s">
        <v>61</v>
      </c>
      <c r="H23" s="89"/>
      <c r="I23" s="89" t="s">
        <v>92</v>
      </c>
      <c r="J23" s="89"/>
      <c r="K23" s="181"/>
      <c r="L23" s="80">
        <v>0</v>
      </c>
      <c r="M23" s="80">
        <v>0</v>
      </c>
      <c r="N23" s="80">
        <v>0</v>
      </c>
      <c r="O23" s="91">
        <v>1</v>
      </c>
      <c r="P23" s="92">
        <v>0</v>
      </c>
      <c r="Q23" s="93">
        <f>O23+P23</f>
        <v>1</v>
      </c>
      <c r="R23" s="81" t="str">
        <f>IFERROR(Q23/N23,"-")</f>
        <v>-</v>
      </c>
      <c r="S23" s="80">
        <v>0</v>
      </c>
      <c r="T23" s="80">
        <v>0</v>
      </c>
      <c r="U23" s="81">
        <f>IFERROR(T23/(Q23),"-")</f>
        <v>0</v>
      </c>
      <c r="V23" s="82"/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/>
      <c r="BP23" s="120">
        <f>IF(Q23=0,"",IF(BO23=0,"",(BO23/Q23)))</f>
        <v>0</v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/>
      <c r="BY23" s="127">
        <f>IF(Q23=0,"",IF(BX23=0,"",(BX23/Q23)))</f>
        <v>0</v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>
        <v>1</v>
      </c>
      <c r="CH23" s="134">
        <f>IF(Q23=0,"",IF(CG23=0,"",(CG23/Q23)))</f>
        <v>1</v>
      </c>
      <c r="CI23" s="135"/>
      <c r="CJ23" s="136">
        <f>IFERROR(CI23/CG23,"-")</f>
        <v>0</v>
      </c>
      <c r="CK23" s="137"/>
      <c r="CL23" s="138">
        <f>IFERROR(CK23/CG23,"-")</f>
        <v>0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97</v>
      </c>
      <c r="C24" s="189" t="s">
        <v>58</v>
      </c>
      <c r="D24" s="189"/>
      <c r="E24" s="189" t="s">
        <v>98</v>
      </c>
      <c r="F24" s="189" t="s">
        <v>99</v>
      </c>
      <c r="G24" s="189" t="s">
        <v>61</v>
      </c>
      <c r="H24" s="89"/>
      <c r="I24" s="89" t="s">
        <v>92</v>
      </c>
      <c r="J24" s="89"/>
      <c r="K24" s="181"/>
      <c r="L24" s="80">
        <v>0</v>
      </c>
      <c r="M24" s="80">
        <v>0</v>
      </c>
      <c r="N24" s="80">
        <v>0</v>
      </c>
      <c r="O24" s="91">
        <v>5</v>
      </c>
      <c r="P24" s="92">
        <v>0</v>
      </c>
      <c r="Q24" s="93">
        <f>O24+P24</f>
        <v>5</v>
      </c>
      <c r="R24" s="81" t="str">
        <f>IFERROR(Q24/N24,"-")</f>
        <v>-</v>
      </c>
      <c r="S24" s="80">
        <v>0</v>
      </c>
      <c r="T24" s="80">
        <v>0</v>
      </c>
      <c r="U24" s="81">
        <f>IFERROR(T24/(Q24),"-")</f>
        <v>0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>
        <v>1</v>
      </c>
      <c r="AO24" s="101">
        <f>IF(Q24=0,"",IF(AN24=0,"",(AN24/Q24)))</f>
        <v>0.2</v>
      </c>
      <c r="AP24" s="100"/>
      <c r="AQ24" s="102">
        <f>IFERROR(AP24/AN24,"-")</f>
        <v>0</v>
      </c>
      <c r="AR24" s="103"/>
      <c r="AS24" s="104">
        <f>IFERROR(AR24/AN24,"-")</f>
        <v>0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>
        <v>1</v>
      </c>
      <c r="BG24" s="113">
        <f>IF(Q24=0,"",IF(BF24=0,"",(BF24/Q24)))</f>
        <v>0.2</v>
      </c>
      <c r="BH24" s="112"/>
      <c r="BI24" s="114">
        <f>IFERROR(BH24/BF24,"-")</f>
        <v>0</v>
      </c>
      <c r="BJ24" s="115"/>
      <c r="BK24" s="116">
        <f>IFERROR(BJ24/BF24,"-")</f>
        <v>0</v>
      </c>
      <c r="BL24" s="117"/>
      <c r="BM24" s="117"/>
      <c r="BN24" s="117"/>
      <c r="BO24" s="119">
        <v>1</v>
      </c>
      <c r="BP24" s="120">
        <f>IF(Q24=0,"",IF(BO24=0,"",(BO24/Q24)))</f>
        <v>0.2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>
        <v>2</v>
      </c>
      <c r="BY24" s="127">
        <f>IF(Q24=0,"",IF(BX24=0,"",(BX24/Q24)))</f>
        <v>0.4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100</v>
      </c>
      <c r="C25" s="189" t="s">
        <v>58</v>
      </c>
      <c r="D25" s="189"/>
      <c r="E25" s="189" t="s">
        <v>101</v>
      </c>
      <c r="F25" s="189" t="s">
        <v>102</v>
      </c>
      <c r="G25" s="189" t="s">
        <v>73</v>
      </c>
      <c r="H25" s="89"/>
      <c r="I25" s="89" t="s">
        <v>92</v>
      </c>
      <c r="J25" s="89"/>
      <c r="K25" s="181"/>
      <c r="L25" s="80">
        <v>3</v>
      </c>
      <c r="M25" s="80">
        <v>0</v>
      </c>
      <c r="N25" s="80">
        <v>24</v>
      </c>
      <c r="O25" s="91">
        <v>0</v>
      </c>
      <c r="P25" s="92">
        <v>0</v>
      </c>
      <c r="Q25" s="93">
        <f>O25+P25</f>
        <v>0</v>
      </c>
      <c r="R25" s="81">
        <f>IFERROR(Q25/N25,"-")</f>
        <v>0</v>
      </c>
      <c r="S25" s="80">
        <v>0</v>
      </c>
      <c r="T25" s="80">
        <v>0</v>
      </c>
      <c r="U25" s="81" t="str">
        <f>IFERROR(T25/(Q25),"-")</f>
        <v>-</v>
      </c>
      <c r="V25" s="82"/>
      <c r="W25" s="83">
        <v>0</v>
      </c>
      <c r="X25" s="81" t="str">
        <f>IF(Q25=0,"-",W25/Q25)</f>
        <v>-</v>
      </c>
      <c r="Y25" s="186">
        <v>0</v>
      </c>
      <c r="Z25" s="187" t="str">
        <f>IFERROR(Y25/Q25,"-")</f>
        <v>-</v>
      </c>
      <c r="AA25" s="187" t="str">
        <f>IFERROR(Y25/W25,"-")</f>
        <v>-</v>
      </c>
      <c r="AB25" s="181"/>
      <c r="AC25" s="85"/>
      <c r="AD25" s="78"/>
      <c r="AE25" s="94"/>
      <c r="AF25" s="95" t="str">
        <f>IF(Q25=0,"",IF(AE25=0,"",(AE25/Q25)))</f>
        <v/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 t="str">
        <f>IF(Q25=0,"",IF(AN25=0,"",(AN25/Q25)))</f>
        <v/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 t="str">
        <f>IF(Q25=0,"",IF(AW25=0,"",(AW25/Q25)))</f>
        <v/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 t="str">
        <f>IF(Q25=0,"",IF(BF25=0,"",(BF25/Q25)))</f>
        <v/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/>
      <c r="BP25" s="120" t="str">
        <f>IF(Q25=0,"",IF(BO25=0,"",(BO25/Q25)))</f>
        <v/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/>
      <c r="BY25" s="127" t="str">
        <f>IF(Q25=0,"",IF(BX25=0,"",(BX25/Q25)))</f>
        <v/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 t="str">
        <f>IF(Q25=0,"",IF(CG25=0,"",(CG25/Q25)))</f>
        <v/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103</v>
      </c>
      <c r="C26" s="189" t="s">
        <v>58</v>
      </c>
      <c r="D26" s="189"/>
      <c r="E26" s="189" t="s">
        <v>104</v>
      </c>
      <c r="F26" s="189" t="s">
        <v>105</v>
      </c>
      <c r="G26" s="189" t="s">
        <v>61</v>
      </c>
      <c r="H26" s="89"/>
      <c r="I26" s="89" t="s">
        <v>92</v>
      </c>
      <c r="J26" s="89"/>
      <c r="K26" s="181"/>
      <c r="L26" s="80">
        <v>0</v>
      </c>
      <c r="M26" s="80">
        <v>0</v>
      </c>
      <c r="N26" s="80">
        <v>0</v>
      </c>
      <c r="O26" s="91">
        <v>5</v>
      </c>
      <c r="P26" s="92">
        <v>0</v>
      </c>
      <c r="Q26" s="93">
        <f>O26+P26</f>
        <v>5</v>
      </c>
      <c r="R26" s="81" t="str">
        <f>IFERROR(Q26/N26,"-")</f>
        <v>-</v>
      </c>
      <c r="S26" s="80">
        <v>0</v>
      </c>
      <c r="T26" s="80">
        <v>0</v>
      </c>
      <c r="U26" s="81">
        <f>IFERROR(T26/(Q26),"-")</f>
        <v>0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>
        <v>1</v>
      </c>
      <c r="AF26" s="95">
        <f>IF(Q26=0,"",IF(AE26=0,"",(AE26/Q26)))</f>
        <v>0.2</v>
      </c>
      <c r="AG26" s="94"/>
      <c r="AH26" s="96">
        <f>IFERROR(AG26/AE26,"-")</f>
        <v>0</v>
      </c>
      <c r="AI26" s="97"/>
      <c r="AJ26" s="98">
        <f>IFERROR(AI26/AE26,"-")</f>
        <v>0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>
        <v>1</v>
      </c>
      <c r="AX26" s="107">
        <f>IF(Q26=0,"",IF(AW26=0,"",(AW26/Q26)))</f>
        <v>0.2</v>
      </c>
      <c r="AY26" s="106"/>
      <c r="AZ26" s="108">
        <f>IFERROR(AY26/AW26,"-")</f>
        <v>0</v>
      </c>
      <c r="BA26" s="109"/>
      <c r="BB26" s="110">
        <f>IFERROR(BA26/AW26,"-")</f>
        <v>0</v>
      </c>
      <c r="BC26" s="111"/>
      <c r="BD26" s="111"/>
      <c r="BE26" s="111"/>
      <c r="BF26" s="112">
        <v>1</v>
      </c>
      <c r="BG26" s="113">
        <f>IF(Q26=0,"",IF(BF26=0,"",(BF26/Q26)))</f>
        <v>0.2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>
        <v>2</v>
      </c>
      <c r="BP26" s="120">
        <f>IF(Q26=0,"",IF(BO26=0,"",(BO26/Q26)))</f>
        <v>0.4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106</v>
      </c>
      <c r="C27" s="189" t="s">
        <v>58</v>
      </c>
      <c r="D27" s="189"/>
      <c r="E27" s="189" t="s">
        <v>107</v>
      </c>
      <c r="F27" s="189" t="s">
        <v>107</v>
      </c>
      <c r="G27" s="189" t="s">
        <v>66</v>
      </c>
      <c r="H27" s="89"/>
      <c r="I27" s="89"/>
      <c r="J27" s="89"/>
      <c r="K27" s="181"/>
      <c r="L27" s="80">
        <v>49</v>
      </c>
      <c r="M27" s="80">
        <v>36</v>
      </c>
      <c r="N27" s="80">
        <v>8</v>
      </c>
      <c r="O27" s="91">
        <v>3</v>
      </c>
      <c r="P27" s="92">
        <v>0</v>
      </c>
      <c r="Q27" s="93">
        <f>O27+P27</f>
        <v>3</v>
      </c>
      <c r="R27" s="81">
        <f>IFERROR(Q27/N27,"-")</f>
        <v>0.375</v>
      </c>
      <c r="S27" s="80">
        <v>1</v>
      </c>
      <c r="T27" s="80">
        <v>0</v>
      </c>
      <c r="U27" s="81">
        <f>IFERROR(T27/(Q27),"-")</f>
        <v>0</v>
      </c>
      <c r="V27" s="82"/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1</v>
      </c>
      <c r="BP27" s="120">
        <f>IF(Q27=0,"",IF(BO27=0,"",(BO27/Q27)))</f>
        <v>0.33333333333333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>
        <v>1</v>
      </c>
      <c r="BY27" s="127">
        <f>IF(Q27=0,"",IF(BX27=0,"",(BX27/Q27)))</f>
        <v>0.33333333333333</v>
      </c>
      <c r="BZ27" s="128"/>
      <c r="CA27" s="129">
        <f>IFERROR(BZ27/BX27,"-")</f>
        <v>0</v>
      </c>
      <c r="CB27" s="130"/>
      <c r="CC27" s="131">
        <f>IFERROR(CB27/BX27,"-")</f>
        <v>0</v>
      </c>
      <c r="CD27" s="132"/>
      <c r="CE27" s="132"/>
      <c r="CF27" s="132"/>
      <c r="CG27" s="133">
        <v>1</v>
      </c>
      <c r="CH27" s="134">
        <f>IF(Q27=0,"",IF(CG27=0,"",(CG27/Q27)))</f>
        <v>0.33333333333333</v>
      </c>
      <c r="CI27" s="135"/>
      <c r="CJ27" s="136">
        <f>IFERROR(CI27/CG27,"-")</f>
        <v>0</v>
      </c>
      <c r="CK27" s="137"/>
      <c r="CL27" s="138">
        <f>IFERROR(CK27/CG27,"-")</f>
        <v>0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0.3175</v>
      </c>
      <c r="B28" s="189" t="s">
        <v>108</v>
      </c>
      <c r="C28" s="189" t="s">
        <v>58</v>
      </c>
      <c r="D28" s="189"/>
      <c r="E28" s="189" t="s">
        <v>109</v>
      </c>
      <c r="F28" s="189" t="s">
        <v>110</v>
      </c>
      <c r="G28" s="189" t="s">
        <v>61</v>
      </c>
      <c r="H28" s="89" t="s">
        <v>111</v>
      </c>
      <c r="I28" s="89" t="s">
        <v>112</v>
      </c>
      <c r="J28" s="89" t="s">
        <v>113</v>
      </c>
      <c r="K28" s="181">
        <v>400000</v>
      </c>
      <c r="L28" s="80">
        <v>0</v>
      </c>
      <c r="M28" s="80">
        <v>0</v>
      </c>
      <c r="N28" s="80">
        <v>0</v>
      </c>
      <c r="O28" s="91">
        <v>5</v>
      </c>
      <c r="P28" s="92">
        <v>0</v>
      </c>
      <c r="Q28" s="93">
        <f>O28+P28</f>
        <v>5</v>
      </c>
      <c r="R28" s="81" t="str">
        <f>IFERROR(Q28/N28,"-")</f>
        <v>-</v>
      </c>
      <c r="S28" s="80">
        <v>0</v>
      </c>
      <c r="T28" s="80">
        <v>0</v>
      </c>
      <c r="U28" s="81">
        <f>IFERROR(T28/(Q28),"-")</f>
        <v>0</v>
      </c>
      <c r="V28" s="82">
        <f>IFERROR(K28/SUM(Q28:Q32),"-")</f>
        <v>12121.212121212</v>
      </c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>
        <f>SUM(Y28:Y32)-SUM(K28:K32)</f>
        <v>-273000</v>
      </c>
      <c r="AC28" s="85">
        <f>SUM(Y28:Y32)/SUM(K28:K32)</f>
        <v>0.3175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>
        <v>1</v>
      </c>
      <c r="AO28" s="101">
        <f>IF(Q28=0,"",IF(AN28=0,"",(AN28/Q28)))</f>
        <v>0.2</v>
      </c>
      <c r="AP28" s="100"/>
      <c r="AQ28" s="102">
        <f>IFERROR(AP28/AN28,"-")</f>
        <v>0</v>
      </c>
      <c r="AR28" s="103"/>
      <c r="AS28" s="104">
        <f>IFERROR(AR28/AN28,"-")</f>
        <v>0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1</v>
      </c>
      <c r="BG28" s="113">
        <f>IF(Q28=0,"",IF(BF28=0,"",(BF28/Q28)))</f>
        <v>0.2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3</v>
      </c>
      <c r="BP28" s="120">
        <f>IF(Q28=0,"",IF(BO28=0,"",(BO28/Q28)))</f>
        <v>0.6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/>
      <c r="BY28" s="127">
        <f>IF(Q28=0,"",IF(BX28=0,"",(BX28/Q28)))</f>
        <v>0</v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114</v>
      </c>
      <c r="C29" s="189" t="s">
        <v>58</v>
      </c>
      <c r="D29" s="189"/>
      <c r="E29" s="189" t="s">
        <v>115</v>
      </c>
      <c r="F29" s="189" t="s">
        <v>116</v>
      </c>
      <c r="G29" s="189" t="s">
        <v>61</v>
      </c>
      <c r="H29" s="89"/>
      <c r="I29" s="89" t="s">
        <v>112</v>
      </c>
      <c r="J29" s="89"/>
      <c r="K29" s="181"/>
      <c r="L29" s="80">
        <v>0</v>
      </c>
      <c r="M29" s="80">
        <v>0</v>
      </c>
      <c r="N29" s="80">
        <v>0</v>
      </c>
      <c r="O29" s="91">
        <v>4</v>
      </c>
      <c r="P29" s="92">
        <v>0</v>
      </c>
      <c r="Q29" s="93">
        <f>O29+P29</f>
        <v>4</v>
      </c>
      <c r="R29" s="81" t="str">
        <f>IFERROR(Q29/N29,"-")</f>
        <v>-</v>
      </c>
      <c r="S29" s="80">
        <v>0</v>
      </c>
      <c r="T29" s="80">
        <v>0</v>
      </c>
      <c r="U29" s="81">
        <f>IFERROR(T29/(Q29),"-")</f>
        <v>0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>
        <v>2</v>
      </c>
      <c r="BP29" s="120">
        <f>IF(Q29=0,"",IF(BO29=0,"",(BO29/Q29)))</f>
        <v>0.5</v>
      </c>
      <c r="BQ29" s="121"/>
      <c r="BR29" s="122">
        <f>IFERROR(BQ29/BO29,"-")</f>
        <v>0</v>
      </c>
      <c r="BS29" s="123"/>
      <c r="BT29" s="124">
        <f>IFERROR(BS29/BO29,"-")</f>
        <v>0</v>
      </c>
      <c r="BU29" s="125"/>
      <c r="BV29" s="125"/>
      <c r="BW29" s="125"/>
      <c r="BX29" s="126">
        <v>1</v>
      </c>
      <c r="BY29" s="127">
        <f>IF(Q29=0,"",IF(BX29=0,"",(BX29/Q29)))</f>
        <v>0.25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>
        <v>1</v>
      </c>
      <c r="CH29" s="134">
        <f>IF(Q29=0,"",IF(CG29=0,"",(CG29/Q29)))</f>
        <v>0.25</v>
      </c>
      <c r="CI29" s="135"/>
      <c r="CJ29" s="136">
        <f>IFERROR(CI29/CG29,"-")</f>
        <v>0</v>
      </c>
      <c r="CK29" s="137"/>
      <c r="CL29" s="138">
        <f>IFERROR(CK29/CG29,"-")</f>
        <v>0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117</v>
      </c>
      <c r="C30" s="189" t="s">
        <v>58</v>
      </c>
      <c r="D30" s="189"/>
      <c r="E30" s="189" t="s">
        <v>118</v>
      </c>
      <c r="F30" s="189" t="s">
        <v>119</v>
      </c>
      <c r="G30" s="189" t="s">
        <v>61</v>
      </c>
      <c r="H30" s="89"/>
      <c r="I30" s="89" t="s">
        <v>112</v>
      </c>
      <c r="J30" s="89"/>
      <c r="K30" s="181"/>
      <c r="L30" s="80">
        <v>0</v>
      </c>
      <c r="M30" s="80">
        <v>0</v>
      </c>
      <c r="N30" s="80">
        <v>0</v>
      </c>
      <c r="O30" s="91">
        <v>10</v>
      </c>
      <c r="P30" s="92">
        <v>0</v>
      </c>
      <c r="Q30" s="93">
        <f>O30+P30</f>
        <v>10</v>
      </c>
      <c r="R30" s="81" t="str">
        <f>IFERROR(Q30/N30,"-")</f>
        <v>-</v>
      </c>
      <c r="S30" s="80">
        <v>0</v>
      </c>
      <c r="T30" s="80">
        <v>4</v>
      </c>
      <c r="U30" s="81">
        <f>IFERROR(T30/(Q30),"-")</f>
        <v>0.4</v>
      </c>
      <c r="V30" s="82"/>
      <c r="W30" s="83">
        <v>1</v>
      </c>
      <c r="X30" s="81">
        <f>IF(Q30=0,"-",W30/Q30)</f>
        <v>0.1</v>
      </c>
      <c r="Y30" s="186">
        <v>34000</v>
      </c>
      <c r="Z30" s="187">
        <f>IFERROR(Y30/Q30,"-")</f>
        <v>3400</v>
      </c>
      <c r="AA30" s="187">
        <f>IFERROR(Y30/W30,"-")</f>
        <v>34000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5</v>
      </c>
      <c r="BG30" s="113">
        <f>IF(Q30=0,"",IF(BF30=0,"",(BF30/Q30)))</f>
        <v>0.5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3</v>
      </c>
      <c r="BP30" s="120">
        <f>IF(Q30=0,"",IF(BO30=0,"",(BO30/Q30)))</f>
        <v>0.3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1</v>
      </c>
      <c r="BY30" s="127">
        <f>IF(Q30=0,"",IF(BX30=0,"",(BX30/Q30)))</f>
        <v>0.1</v>
      </c>
      <c r="BZ30" s="128"/>
      <c r="CA30" s="129">
        <f>IFERROR(BZ30/BX30,"-")</f>
        <v>0</v>
      </c>
      <c r="CB30" s="130"/>
      <c r="CC30" s="131">
        <f>IFERROR(CB30/BX30,"-")</f>
        <v>0</v>
      </c>
      <c r="CD30" s="132"/>
      <c r="CE30" s="132"/>
      <c r="CF30" s="132"/>
      <c r="CG30" s="133">
        <v>1</v>
      </c>
      <c r="CH30" s="134">
        <f>IF(Q30=0,"",IF(CG30=0,"",(CG30/Q30)))</f>
        <v>0.1</v>
      </c>
      <c r="CI30" s="135">
        <v>1</v>
      </c>
      <c r="CJ30" s="136">
        <f>IFERROR(CI30/CG30,"-")</f>
        <v>1</v>
      </c>
      <c r="CK30" s="137">
        <v>34000</v>
      </c>
      <c r="CL30" s="138">
        <f>IFERROR(CK30/CG30,"-")</f>
        <v>34000</v>
      </c>
      <c r="CM30" s="139"/>
      <c r="CN30" s="139"/>
      <c r="CO30" s="139">
        <v>1</v>
      </c>
      <c r="CP30" s="140">
        <v>1</v>
      </c>
      <c r="CQ30" s="141">
        <v>34000</v>
      </c>
      <c r="CR30" s="141">
        <v>34000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120</v>
      </c>
      <c r="C31" s="189" t="s">
        <v>58</v>
      </c>
      <c r="D31" s="189"/>
      <c r="E31" s="189" t="s">
        <v>121</v>
      </c>
      <c r="F31" s="189" t="s">
        <v>122</v>
      </c>
      <c r="G31" s="189" t="s">
        <v>73</v>
      </c>
      <c r="H31" s="89"/>
      <c r="I31" s="89" t="s">
        <v>112</v>
      </c>
      <c r="J31" s="89"/>
      <c r="K31" s="181"/>
      <c r="L31" s="80">
        <v>17</v>
      </c>
      <c r="M31" s="80">
        <v>0</v>
      </c>
      <c r="N31" s="80">
        <v>91</v>
      </c>
      <c r="O31" s="91">
        <v>6</v>
      </c>
      <c r="P31" s="92">
        <v>0</v>
      </c>
      <c r="Q31" s="93">
        <f>O31+P31</f>
        <v>6</v>
      </c>
      <c r="R31" s="81">
        <f>IFERROR(Q31/N31,"-")</f>
        <v>0.065934065934066</v>
      </c>
      <c r="S31" s="80">
        <v>0</v>
      </c>
      <c r="T31" s="80">
        <v>1</v>
      </c>
      <c r="U31" s="81">
        <f>IFERROR(T31/(Q31),"-")</f>
        <v>0.16666666666667</v>
      </c>
      <c r="V31" s="82"/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>
        <f>IF(Q31=0,"",IF(BF31=0,"",(BF31/Q31)))</f>
        <v>0</v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>
        <v>4</v>
      </c>
      <c r="BP31" s="120">
        <f>IF(Q31=0,"",IF(BO31=0,"",(BO31/Q31)))</f>
        <v>0.66666666666667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>
        <v>2</v>
      </c>
      <c r="BY31" s="127">
        <f>IF(Q31=0,"",IF(BX31=0,"",(BX31/Q31)))</f>
        <v>0.33333333333333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123</v>
      </c>
      <c r="C32" s="189" t="s">
        <v>58</v>
      </c>
      <c r="D32" s="189"/>
      <c r="E32" s="189" t="s">
        <v>107</v>
      </c>
      <c r="F32" s="189" t="s">
        <v>107</v>
      </c>
      <c r="G32" s="189" t="s">
        <v>66</v>
      </c>
      <c r="H32" s="89"/>
      <c r="I32" s="89"/>
      <c r="J32" s="89"/>
      <c r="K32" s="181"/>
      <c r="L32" s="80">
        <v>74</v>
      </c>
      <c r="M32" s="80">
        <v>41</v>
      </c>
      <c r="N32" s="80">
        <v>26</v>
      </c>
      <c r="O32" s="91">
        <v>8</v>
      </c>
      <c r="P32" s="92">
        <v>0</v>
      </c>
      <c r="Q32" s="93">
        <f>O32+P32</f>
        <v>8</v>
      </c>
      <c r="R32" s="81">
        <f>IFERROR(Q32/N32,"-")</f>
        <v>0.30769230769231</v>
      </c>
      <c r="S32" s="80">
        <v>2</v>
      </c>
      <c r="T32" s="80">
        <v>1</v>
      </c>
      <c r="U32" s="81">
        <f>IFERROR(T32/(Q32),"-")</f>
        <v>0.125</v>
      </c>
      <c r="V32" s="82"/>
      <c r="W32" s="83">
        <v>2</v>
      </c>
      <c r="X32" s="81">
        <f>IF(Q32=0,"-",W32/Q32)</f>
        <v>0.25</v>
      </c>
      <c r="Y32" s="186">
        <v>93000</v>
      </c>
      <c r="Z32" s="187">
        <f>IFERROR(Y32/Q32,"-")</f>
        <v>11625</v>
      </c>
      <c r="AA32" s="187">
        <f>IFERROR(Y32/W32,"-")</f>
        <v>46500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>
        <v>3</v>
      </c>
      <c r="BP32" s="120">
        <f>IF(Q32=0,"",IF(BO32=0,"",(BO32/Q32)))</f>
        <v>0.375</v>
      </c>
      <c r="BQ32" s="121"/>
      <c r="BR32" s="122">
        <f>IFERROR(BQ32/BO32,"-")</f>
        <v>0</v>
      </c>
      <c r="BS32" s="123"/>
      <c r="BT32" s="124">
        <f>IFERROR(BS32/BO32,"-")</f>
        <v>0</v>
      </c>
      <c r="BU32" s="125"/>
      <c r="BV32" s="125"/>
      <c r="BW32" s="125"/>
      <c r="BX32" s="126">
        <v>4</v>
      </c>
      <c r="BY32" s="127">
        <f>IF(Q32=0,"",IF(BX32=0,"",(BX32/Q32)))</f>
        <v>0.5</v>
      </c>
      <c r="BZ32" s="128">
        <v>1</v>
      </c>
      <c r="CA32" s="129">
        <f>IFERROR(BZ32/BX32,"-")</f>
        <v>0.25</v>
      </c>
      <c r="CB32" s="130">
        <v>90000</v>
      </c>
      <c r="CC32" s="131">
        <f>IFERROR(CB32/BX32,"-")</f>
        <v>22500</v>
      </c>
      <c r="CD32" s="132"/>
      <c r="CE32" s="132"/>
      <c r="CF32" s="132">
        <v>1</v>
      </c>
      <c r="CG32" s="133">
        <v>1</v>
      </c>
      <c r="CH32" s="134">
        <f>IF(Q32=0,"",IF(CG32=0,"",(CG32/Q32)))</f>
        <v>0.125</v>
      </c>
      <c r="CI32" s="135">
        <v>1</v>
      </c>
      <c r="CJ32" s="136">
        <f>IFERROR(CI32/CG32,"-")</f>
        <v>1</v>
      </c>
      <c r="CK32" s="137">
        <v>3000</v>
      </c>
      <c r="CL32" s="138">
        <f>IFERROR(CK32/CG32,"-")</f>
        <v>3000</v>
      </c>
      <c r="CM32" s="139">
        <v>1</v>
      </c>
      <c r="CN32" s="139"/>
      <c r="CO32" s="139"/>
      <c r="CP32" s="140">
        <v>2</v>
      </c>
      <c r="CQ32" s="141">
        <v>93000</v>
      </c>
      <c r="CR32" s="141">
        <v>90000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0</v>
      </c>
      <c r="B33" s="189" t="s">
        <v>124</v>
      </c>
      <c r="C33" s="189" t="s">
        <v>58</v>
      </c>
      <c r="D33" s="189"/>
      <c r="E33" s="189" t="s">
        <v>125</v>
      </c>
      <c r="F33" s="189" t="s">
        <v>126</v>
      </c>
      <c r="G33" s="189" t="s">
        <v>61</v>
      </c>
      <c r="H33" s="89" t="s">
        <v>127</v>
      </c>
      <c r="I33" s="89" t="s">
        <v>112</v>
      </c>
      <c r="J33" s="89" t="s">
        <v>113</v>
      </c>
      <c r="K33" s="181">
        <v>400000</v>
      </c>
      <c r="L33" s="80">
        <v>0</v>
      </c>
      <c r="M33" s="80">
        <v>0</v>
      </c>
      <c r="N33" s="80">
        <v>0</v>
      </c>
      <c r="O33" s="91">
        <v>1</v>
      </c>
      <c r="P33" s="92">
        <v>0</v>
      </c>
      <c r="Q33" s="93">
        <f>O33+P33</f>
        <v>1</v>
      </c>
      <c r="R33" s="81" t="str">
        <f>IFERROR(Q33/N33,"-")</f>
        <v>-</v>
      </c>
      <c r="S33" s="80">
        <v>0</v>
      </c>
      <c r="T33" s="80">
        <v>0</v>
      </c>
      <c r="U33" s="81">
        <f>IFERROR(T33/(Q33),"-")</f>
        <v>0</v>
      </c>
      <c r="V33" s="82">
        <f>IFERROR(K33/SUM(Q33:Q37),"-")</f>
        <v>19047.619047619</v>
      </c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>
        <f>SUM(Y33:Y37)-SUM(K33:K37)</f>
        <v>-400000</v>
      </c>
      <c r="AC33" s="85">
        <f>SUM(Y33:Y37)/SUM(K33:K37)</f>
        <v>0</v>
      </c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>
        <v>1</v>
      </c>
      <c r="BP33" s="120">
        <f>IF(Q33=0,"",IF(BO33=0,"",(BO33/Q33)))</f>
        <v>1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/>
      <c r="BY33" s="127">
        <f>IF(Q33=0,"",IF(BX33=0,"",(BX33/Q33)))</f>
        <v>0</v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128</v>
      </c>
      <c r="C34" s="189" t="s">
        <v>58</v>
      </c>
      <c r="D34" s="189"/>
      <c r="E34" s="189" t="s">
        <v>95</v>
      </c>
      <c r="F34" s="189" t="s">
        <v>96</v>
      </c>
      <c r="G34" s="189" t="s">
        <v>61</v>
      </c>
      <c r="H34" s="89"/>
      <c r="I34" s="89" t="s">
        <v>112</v>
      </c>
      <c r="J34" s="89"/>
      <c r="K34" s="181"/>
      <c r="L34" s="80">
        <v>0</v>
      </c>
      <c r="M34" s="80">
        <v>0</v>
      </c>
      <c r="N34" s="80">
        <v>0</v>
      </c>
      <c r="O34" s="91">
        <v>4</v>
      </c>
      <c r="P34" s="92">
        <v>0</v>
      </c>
      <c r="Q34" s="93">
        <f>O34+P34</f>
        <v>4</v>
      </c>
      <c r="R34" s="81" t="str">
        <f>IFERROR(Q34/N34,"-")</f>
        <v>-</v>
      </c>
      <c r="S34" s="80">
        <v>1</v>
      </c>
      <c r="T34" s="80">
        <v>0</v>
      </c>
      <c r="U34" s="81">
        <f>IFERROR(T34/(Q34),"-")</f>
        <v>0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/>
      <c r="BP34" s="120">
        <f>IF(Q34=0,"",IF(BO34=0,"",(BO34/Q34)))</f>
        <v>0</v>
      </c>
      <c r="BQ34" s="121"/>
      <c r="BR34" s="122" t="str">
        <f>IFERROR(BQ34/BO34,"-")</f>
        <v>-</v>
      </c>
      <c r="BS34" s="123"/>
      <c r="BT34" s="124" t="str">
        <f>IFERROR(BS34/BO34,"-")</f>
        <v>-</v>
      </c>
      <c r="BU34" s="125"/>
      <c r="BV34" s="125"/>
      <c r="BW34" s="125"/>
      <c r="BX34" s="126">
        <v>2</v>
      </c>
      <c r="BY34" s="127">
        <f>IF(Q34=0,"",IF(BX34=0,"",(BX34/Q34)))</f>
        <v>0.5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>
        <v>2</v>
      </c>
      <c r="CH34" s="134">
        <f>IF(Q34=0,"",IF(CG34=0,"",(CG34/Q34)))</f>
        <v>0.5</v>
      </c>
      <c r="CI34" s="135"/>
      <c r="CJ34" s="136">
        <f>IFERROR(CI34/CG34,"-")</f>
        <v>0</v>
      </c>
      <c r="CK34" s="137"/>
      <c r="CL34" s="138">
        <f>IFERROR(CK34/CG34,"-")</f>
        <v>0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129</v>
      </c>
      <c r="C35" s="189" t="s">
        <v>58</v>
      </c>
      <c r="D35" s="189"/>
      <c r="E35" s="189" t="s">
        <v>130</v>
      </c>
      <c r="F35" s="189" t="s">
        <v>131</v>
      </c>
      <c r="G35" s="189" t="s">
        <v>61</v>
      </c>
      <c r="H35" s="89"/>
      <c r="I35" s="89" t="s">
        <v>112</v>
      </c>
      <c r="J35" s="89"/>
      <c r="K35" s="181"/>
      <c r="L35" s="80">
        <v>0</v>
      </c>
      <c r="M35" s="80">
        <v>0</v>
      </c>
      <c r="N35" s="80">
        <v>0</v>
      </c>
      <c r="O35" s="91">
        <v>5</v>
      </c>
      <c r="P35" s="92">
        <v>0</v>
      </c>
      <c r="Q35" s="93">
        <f>O35+P35</f>
        <v>5</v>
      </c>
      <c r="R35" s="81" t="str">
        <f>IFERROR(Q35/N35,"-")</f>
        <v>-</v>
      </c>
      <c r="S35" s="80">
        <v>0</v>
      </c>
      <c r="T35" s="80">
        <v>0</v>
      </c>
      <c r="U35" s="81">
        <f>IFERROR(T35/(Q35),"-")</f>
        <v>0</v>
      </c>
      <c r="V35" s="82"/>
      <c r="W35" s="83">
        <v>0</v>
      </c>
      <c r="X35" s="81">
        <f>IF(Q35=0,"-",W35/Q35)</f>
        <v>0</v>
      </c>
      <c r="Y35" s="186">
        <v>0</v>
      </c>
      <c r="Z35" s="187">
        <f>IFERROR(Y35/Q35,"-")</f>
        <v>0</v>
      </c>
      <c r="AA35" s="187" t="str">
        <f>IFERROR(Y35/W35,"-")</f>
        <v>-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>
        <v>1</v>
      </c>
      <c r="AO35" s="101">
        <f>IF(Q35=0,"",IF(AN35=0,"",(AN35/Q35)))</f>
        <v>0.2</v>
      </c>
      <c r="AP35" s="100"/>
      <c r="AQ35" s="102">
        <f>IFERROR(AP35/AN35,"-")</f>
        <v>0</v>
      </c>
      <c r="AR35" s="103"/>
      <c r="AS35" s="104">
        <f>IFERROR(AR35/AN35,"-")</f>
        <v>0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>
        <v>3</v>
      </c>
      <c r="BP35" s="120">
        <f>IF(Q35=0,"",IF(BO35=0,"",(BO35/Q35)))</f>
        <v>0.6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>
        <v>1</v>
      </c>
      <c r="BY35" s="127">
        <f>IF(Q35=0,"",IF(BX35=0,"",(BX35/Q35)))</f>
        <v>0.2</v>
      </c>
      <c r="BZ35" s="128"/>
      <c r="CA35" s="129">
        <f>IFERROR(BZ35/BX35,"-")</f>
        <v>0</v>
      </c>
      <c r="CB35" s="130"/>
      <c r="CC35" s="131">
        <f>IFERROR(CB35/BX35,"-")</f>
        <v>0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132</v>
      </c>
      <c r="C36" s="189" t="s">
        <v>58</v>
      </c>
      <c r="D36" s="189"/>
      <c r="E36" s="189" t="s">
        <v>133</v>
      </c>
      <c r="F36" s="189" t="s">
        <v>134</v>
      </c>
      <c r="G36" s="189" t="s">
        <v>73</v>
      </c>
      <c r="H36" s="89"/>
      <c r="I36" s="89" t="s">
        <v>112</v>
      </c>
      <c r="J36" s="89"/>
      <c r="K36" s="181"/>
      <c r="L36" s="80">
        <v>28</v>
      </c>
      <c r="M36" s="80">
        <v>0</v>
      </c>
      <c r="N36" s="80">
        <v>115</v>
      </c>
      <c r="O36" s="91">
        <v>6</v>
      </c>
      <c r="P36" s="92">
        <v>0</v>
      </c>
      <c r="Q36" s="93">
        <f>O36+P36</f>
        <v>6</v>
      </c>
      <c r="R36" s="81">
        <f>IFERROR(Q36/N36,"-")</f>
        <v>0.052173913043478</v>
      </c>
      <c r="S36" s="80">
        <v>0</v>
      </c>
      <c r="T36" s="80">
        <v>1</v>
      </c>
      <c r="U36" s="81">
        <f>IFERROR(T36/(Q36),"-")</f>
        <v>0.16666666666667</v>
      </c>
      <c r="V36" s="82"/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>
        <v>2</v>
      </c>
      <c r="BP36" s="120">
        <f>IF(Q36=0,"",IF(BO36=0,"",(BO36/Q36)))</f>
        <v>0.33333333333333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>
        <v>4</v>
      </c>
      <c r="BY36" s="127">
        <f>IF(Q36=0,"",IF(BX36=0,"",(BX36/Q36)))</f>
        <v>0.66666666666667</v>
      </c>
      <c r="BZ36" s="128"/>
      <c r="CA36" s="129">
        <f>IFERROR(BZ36/BX36,"-")</f>
        <v>0</v>
      </c>
      <c r="CB36" s="130"/>
      <c r="CC36" s="131">
        <f>IFERROR(CB36/BX36,"-")</f>
        <v>0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135</v>
      </c>
      <c r="C37" s="189" t="s">
        <v>58</v>
      </c>
      <c r="D37" s="189"/>
      <c r="E37" s="189" t="s">
        <v>107</v>
      </c>
      <c r="F37" s="189" t="s">
        <v>107</v>
      </c>
      <c r="G37" s="189" t="s">
        <v>66</v>
      </c>
      <c r="H37" s="89"/>
      <c r="I37" s="89"/>
      <c r="J37" s="89"/>
      <c r="K37" s="181"/>
      <c r="L37" s="80">
        <v>61</v>
      </c>
      <c r="M37" s="80">
        <v>44</v>
      </c>
      <c r="N37" s="80">
        <v>12</v>
      </c>
      <c r="O37" s="91">
        <v>4</v>
      </c>
      <c r="P37" s="92">
        <v>1</v>
      </c>
      <c r="Q37" s="93">
        <f>O37+P37</f>
        <v>5</v>
      </c>
      <c r="R37" s="81">
        <f>IFERROR(Q37/N37,"-")</f>
        <v>0.41666666666667</v>
      </c>
      <c r="S37" s="80">
        <v>0</v>
      </c>
      <c r="T37" s="80">
        <v>1</v>
      </c>
      <c r="U37" s="81">
        <f>IFERROR(T37/(Q37),"-")</f>
        <v>0.2</v>
      </c>
      <c r="V37" s="82"/>
      <c r="W37" s="83">
        <v>0</v>
      </c>
      <c r="X37" s="81">
        <f>IF(Q37=0,"-",W37/Q37)</f>
        <v>0</v>
      </c>
      <c r="Y37" s="186">
        <v>0</v>
      </c>
      <c r="Z37" s="187">
        <f>IFERROR(Y37/Q37,"-")</f>
        <v>0</v>
      </c>
      <c r="AA37" s="187" t="str">
        <f>IFERROR(Y37/W37,"-")</f>
        <v>-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>
        <v>2</v>
      </c>
      <c r="BP37" s="120">
        <f>IF(Q37=0,"",IF(BO37=0,"",(BO37/Q37)))</f>
        <v>0.4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>
        <v>3</v>
      </c>
      <c r="BY37" s="127">
        <f>IF(Q37=0,"",IF(BX37=0,"",(BX37/Q37)))</f>
        <v>0.6</v>
      </c>
      <c r="BZ37" s="128"/>
      <c r="CA37" s="129">
        <f>IFERROR(BZ37/BX37,"-")</f>
        <v>0</v>
      </c>
      <c r="CB37" s="130"/>
      <c r="CC37" s="131">
        <f>IFERROR(CB37/BX37,"-")</f>
        <v>0</v>
      </c>
      <c r="CD37" s="132"/>
      <c r="CE37" s="132"/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>
        <f>AC38</f>
        <v>0.091666666666667</v>
      </c>
      <c r="B38" s="189" t="s">
        <v>136</v>
      </c>
      <c r="C38" s="189" t="s">
        <v>58</v>
      </c>
      <c r="D38" s="189"/>
      <c r="E38" s="189" t="s">
        <v>137</v>
      </c>
      <c r="F38" s="189" t="s">
        <v>138</v>
      </c>
      <c r="G38" s="189" t="s">
        <v>61</v>
      </c>
      <c r="H38" s="89" t="s">
        <v>139</v>
      </c>
      <c r="I38" s="89" t="s">
        <v>112</v>
      </c>
      <c r="J38" s="89" t="s">
        <v>113</v>
      </c>
      <c r="K38" s="181">
        <v>300000</v>
      </c>
      <c r="L38" s="80">
        <v>0</v>
      </c>
      <c r="M38" s="80">
        <v>0</v>
      </c>
      <c r="N38" s="80">
        <v>0</v>
      </c>
      <c r="O38" s="91">
        <v>0</v>
      </c>
      <c r="P38" s="92">
        <v>0</v>
      </c>
      <c r="Q38" s="93">
        <f>O38+P38</f>
        <v>0</v>
      </c>
      <c r="R38" s="81" t="str">
        <f>IFERROR(Q38/N38,"-")</f>
        <v>-</v>
      </c>
      <c r="S38" s="80">
        <v>0</v>
      </c>
      <c r="T38" s="80">
        <v>0</v>
      </c>
      <c r="U38" s="81" t="str">
        <f>IFERROR(T38/(Q38),"-")</f>
        <v>-</v>
      </c>
      <c r="V38" s="82">
        <f>IFERROR(K38/SUM(Q38:Q42),"-")</f>
        <v>25000</v>
      </c>
      <c r="W38" s="83">
        <v>0</v>
      </c>
      <c r="X38" s="81" t="str">
        <f>IF(Q38=0,"-",W38/Q38)</f>
        <v>-</v>
      </c>
      <c r="Y38" s="186">
        <v>0</v>
      </c>
      <c r="Z38" s="187" t="str">
        <f>IFERROR(Y38/Q38,"-")</f>
        <v>-</v>
      </c>
      <c r="AA38" s="187" t="str">
        <f>IFERROR(Y38/W38,"-")</f>
        <v>-</v>
      </c>
      <c r="AB38" s="181">
        <f>SUM(Y38:Y42)-SUM(K38:K42)</f>
        <v>-272500</v>
      </c>
      <c r="AC38" s="85">
        <f>SUM(Y38:Y42)/SUM(K38:K42)</f>
        <v>0.091666666666667</v>
      </c>
      <c r="AD38" s="78"/>
      <c r="AE38" s="94"/>
      <c r="AF38" s="95" t="str">
        <f>IF(Q38=0,"",IF(AE38=0,"",(AE38/Q38)))</f>
        <v/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 t="str">
        <f>IF(Q38=0,"",IF(AN38=0,"",(AN38/Q38)))</f>
        <v/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 t="str">
        <f>IF(Q38=0,"",IF(AW38=0,"",(AW38/Q38)))</f>
        <v/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 t="str">
        <f>IF(Q38=0,"",IF(BF38=0,"",(BF38/Q38)))</f>
        <v/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/>
      <c r="BP38" s="120" t="str">
        <f>IF(Q38=0,"",IF(BO38=0,"",(BO38/Q38)))</f>
        <v/>
      </c>
      <c r="BQ38" s="121"/>
      <c r="BR38" s="122" t="str">
        <f>IFERROR(BQ38/BO38,"-")</f>
        <v>-</v>
      </c>
      <c r="BS38" s="123"/>
      <c r="BT38" s="124" t="str">
        <f>IFERROR(BS38/BO38,"-")</f>
        <v>-</v>
      </c>
      <c r="BU38" s="125"/>
      <c r="BV38" s="125"/>
      <c r="BW38" s="125"/>
      <c r="BX38" s="126"/>
      <c r="BY38" s="127" t="str">
        <f>IF(Q38=0,"",IF(BX38=0,"",(BX38/Q38)))</f>
        <v/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/>
      <c r="CH38" s="134" t="str">
        <f>IF(Q38=0,"",IF(CG38=0,"",(CG38/Q38)))</f>
        <v/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140</v>
      </c>
      <c r="C39" s="189" t="s">
        <v>58</v>
      </c>
      <c r="D39" s="189"/>
      <c r="E39" s="189" t="s">
        <v>141</v>
      </c>
      <c r="F39" s="189" t="s">
        <v>142</v>
      </c>
      <c r="G39" s="189" t="s">
        <v>61</v>
      </c>
      <c r="H39" s="89"/>
      <c r="I39" s="89" t="s">
        <v>112</v>
      </c>
      <c r="J39" s="89"/>
      <c r="K39" s="181"/>
      <c r="L39" s="80">
        <v>0</v>
      </c>
      <c r="M39" s="80">
        <v>0</v>
      </c>
      <c r="N39" s="80">
        <v>0</v>
      </c>
      <c r="O39" s="91">
        <v>2</v>
      </c>
      <c r="P39" s="92">
        <v>0</v>
      </c>
      <c r="Q39" s="93">
        <f>O39+P39</f>
        <v>2</v>
      </c>
      <c r="R39" s="81" t="str">
        <f>IFERROR(Q39/N39,"-")</f>
        <v>-</v>
      </c>
      <c r="S39" s="80">
        <v>0</v>
      </c>
      <c r="T39" s="80">
        <v>0</v>
      </c>
      <c r="U39" s="81">
        <f>IFERROR(T39/(Q39),"-")</f>
        <v>0</v>
      </c>
      <c r="V39" s="82"/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>
        <v>1</v>
      </c>
      <c r="AO39" s="101">
        <f>IF(Q39=0,"",IF(AN39=0,"",(AN39/Q39)))</f>
        <v>0.5</v>
      </c>
      <c r="AP39" s="100"/>
      <c r="AQ39" s="102">
        <f>IFERROR(AP39/AN39,"-")</f>
        <v>0</v>
      </c>
      <c r="AR39" s="103"/>
      <c r="AS39" s="104">
        <f>IFERROR(AR39/AN39,"-")</f>
        <v>0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>
        <v>1</v>
      </c>
      <c r="BP39" s="120">
        <f>IF(Q39=0,"",IF(BO39=0,"",(BO39/Q39)))</f>
        <v>0.5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/>
      <c r="BY39" s="127">
        <f>IF(Q39=0,"",IF(BX39=0,"",(BX39/Q39)))</f>
        <v>0</v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143</v>
      </c>
      <c r="C40" s="189" t="s">
        <v>58</v>
      </c>
      <c r="D40" s="189"/>
      <c r="E40" s="189" t="s">
        <v>144</v>
      </c>
      <c r="F40" s="189" t="s">
        <v>145</v>
      </c>
      <c r="G40" s="189" t="s">
        <v>61</v>
      </c>
      <c r="H40" s="89"/>
      <c r="I40" s="89" t="s">
        <v>112</v>
      </c>
      <c r="J40" s="89"/>
      <c r="K40" s="181"/>
      <c r="L40" s="80">
        <v>0</v>
      </c>
      <c r="M40" s="80">
        <v>0</v>
      </c>
      <c r="N40" s="80">
        <v>0</v>
      </c>
      <c r="O40" s="91">
        <v>4</v>
      </c>
      <c r="P40" s="92">
        <v>0</v>
      </c>
      <c r="Q40" s="93">
        <f>O40+P40</f>
        <v>4</v>
      </c>
      <c r="R40" s="81" t="str">
        <f>IFERROR(Q40/N40,"-")</f>
        <v>-</v>
      </c>
      <c r="S40" s="80">
        <v>0</v>
      </c>
      <c r="T40" s="80">
        <v>0</v>
      </c>
      <c r="U40" s="81">
        <f>IFERROR(T40/(Q40),"-")</f>
        <v>0</v>
      </c>
      <c r="V40" s="82"/>
      <c r="W40" s="83">
        <v>0</v>
      </c>
      <c r="X40" s="81">
        <f>IF(Q40=0,"-",W40/Q40)</f>
        <v>0</v>
      </c>
      <c r="Y40" s="186">
        <v>0</v>
      </c>
      <c r="Z40" s="187">
        <f>IFERROR(Y40/Q40,"-")</f>
        <v>0</v>
      </c>
      <c r="AA40" s="187" t="str">
        <f>IFERROR(Y40/W40,"-")</f>
        <v>-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>
        <v>1</v>
      </c>
      <c r="BG40" s="113">
        <f>IF(Q40=0,"",IF(BF40=0,"",(BF40/Q40)))</f>
        <v>0.25</v>
      </c>
      <c r="BH40" s="112"/>
      <c r="BI40" s="114">
        <f>IFERROR(BH40/BF40,"-")</f>
        <v>0</v>
      </c>
      <c r="BJ40" s="115"/>
      <c r="BK40" s="116">
        <f>IFERROR(BJ40/BF40,"-")</f>
        <v>0</v>
      </c>
      <c r="BL40" s="117"/>
      <c r="BM40" s="117"/>
      <c r="BN40" s="117"/>
      <c r="BO40" s="119">
        <v>1</v>
      </c>
      <c r="BP40" s="120">
        <f>IF(Q40=0,"",IF(BO40=0,"",(BO40/Q40)))</f>
        <v>0.25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>
        <v>2</v>
      </c>
      <c r="BY40" s="127">
        <f>IF(Q40=0,"",IF(BX40=0,"",(BX40/Q40)))</f>
        <v>0.5</v>
      </c>
      <c r="BZ40" s="128"/>
      <c r="CA40" s="129">
        <f>IFERROR(BZ40/BX40,"-")</f>
        <v>0</v>
      </c>
      <c r="CB40" s="130"/>
      <c r="CC40" s="131">
        <f>IFERROR(CB40/BX40,"-")</f>
        <v>0</v>
      </c>
      <c r="CD40" s="132"/>
      <c r="CE40" s="132"/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146</v>
      </c>
      <c r="C41" s="189" t="s">
        <v>58</v>
      </c>
      <c r="D41" s="189"/>
      <c r="E41" s="189" t="s">
        <v>95</v>
      </c>
      <c r="F41" s="189" t="s">
        <v>96</v>
      </c>
      <c r="G41" s="189" t="s">
        <v>61</v>
      </c>
      <c r="H41" s="89"/>
      <c r="I41" s="89" t="s">
        <v>112</v>
      </c>
      <c r="J41" s="89"/>
      <c r="K41" s="181"/>
      <c r="L41" s="80">
        <v>0</v>
      </c>
      <c r="M41" s="80">
        <v>0</v>
      </c>
      <c r="N41" s="80">
        <v>0</v>
      </c>
      <c r="O41" s="91">
        <v>2</v>
      </c>
      <c r="P41" s="92">
        <v>0</v>
      </c>
      <c r="Q41" s="93">
        <f>O41+P41</f>
        <v>2</v>
      </c>
      <c r="R41" s="81" t="str">
        <f>IFERROR(Q41/N41,"-")</f>
        <v>-</v>
      </c>
      <c r="S41" s="80">
        <v>0</v>
      </c>
      <c r="T41" s="80">
        <v>0</v>
      </c>
      <c r="U41" s="81">
        <f>IFERROR(T41/(Q41),"-")</f>
        <v>0</v>
      </c>
      <c r="V41" s="82"/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>
        <v>1</v>
      </c>
      <c r="BG41" s="113">
        <f>IF(Q41=0,"",IF(BF41=0,"",(BF41/Q41)))</f>
        <v>0.5</v>
      </c>
      <c r="BH41" s="112"/>
      <c r="BI41" s="114">
        <f>IFERROR(BH41/BF41,"-")</f>
        <v>0</v>
      </c>
      <c r="BJ41" s="115"/>
      <c r="BK41" s="116">
        <f>IFERROR(BJ41/BF41,"-")</f>
        <v>0</v>
      </c>
      <c r="BL41" s="117"/>
      <c r="BM41" s="117"/>
      <c r="BN41" s="117"/>
      <c r="BO41" s="119">
        <v>1</v>
      </c>
      <c r="BP41" s="120">
        <f>IF(Q41=0,"",IF(BO41=0,"",(BO41/Q41)))</f>
        <v>0.5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/>
      <c r="BY41" s="127">
        <f>IF(Q41=0,"",IF(BX41=0,"",(BX41/Q41)))</f>
        <v>0</v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147</v>
      </c>
      <c r="C42" s="189" t="s">
        <v>58</v>
      </c>
      <c r="D42" s="189"/>
      <c r="E42" s="189" t="s">
        <v>107</v>
      </c>
      <c r="F42" s="189" t="s">
        <v>107</v>
      </c>
      <c r="G42" s="189" t="s">
        <v>66</v>
      </c>
      <c r="H42" s="89"/>
      <c r="I42" s="89"/>
      <c r="J42" s="89"/>
      <c r="K42" s="181"/>
      <c r="L42" s="80">
        <v>36</v>
      </c>
      <c r="M42" s="80">
        <v>23</v>
      </c>
      <c r="N42" s="80">
        <v>9</v>
      </c>
      <c r="O42" s="91">
        <v>4</v>
      </c>
      <c r="P42" s="92">
        <v>0</v>
      </c>
      <c r="Q42" s="93">
        <f>O42+P42</f>
        <v>4</v>
      </c>
      <c r="R42" s="81">
        <f>IFERROR(Q42/N42,"-")</f>
        <v>0.44444444444444</v>
      </c>
      <c r="S42" s="80">
        <v>0</v>
      </c>
      <c r="T42" s="80">
        <v>2</v>
      </c>
      <c r="U42" s="81">
        <f>IFERROR(T42/(Q42),"-")</f>
        <v>0.5</v>
      </c>
      <c r="V42" s="82"/>
      <c r="W42" s="83">
        <v>2</v>
      </c>
      <c r="X42" s="81">
        <f>IF(Q42=0,"-",W42/Q42)</f>
        <v>0.5</v>
      </c>
      <c r="Y42" s="186">
        <v>27500</v>
      </c>
      <c r="Z42" s="187">
        <f>IFERROR(Y42/Q42,"-")</f>
        <v>6875</v>
      </c>
      <c r="AA42" s="187">
        <f>IFERROR(Y42/W42,"-")</f>
        <v>13750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>
        <v>1</v>
      </c>
      <c r="AO42" s="101">
        <f>IF(Q42=0,"",IF(AN42=0,"",(AN42/Q42)))</f>
        <v>0.25</v>
      </c>
      <c r="AP42" s="100"/>
      <c r="AQ42" s="102">
        <f>IFERROR(AP42/AN42,"-")</f>
        <v>0</v>
      </c>
      <c r="AR42" s="103"/>
      <c r="AS42" s="104">
        <f>IFERROR(AR42/AN42,"-")</f>
        <v>0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>
        <v>1</v>
      </c>
      <c r="BP42" s="120">
        <f>IF(Q42=0,"",IF(BO42=0,"",(BO42/Q42)))</f>
        <v>0.25</v>
      </c>
      <c r="BQ42" s="121">
        <v>1</v>
      </c>
      <c r="BR42" s="122">
        <f>IFERROR(BQ42/BO42,"-")</f>
        <v>1</v>
      </c>
      <c r="BS42" s="123">
        <v>15000</v>
      </c>
      <c r="BT42" s="124">
        <f>IFERROR(BS42/BO42,"-")</f>
        <v>15000</v>
      </c>
      <c r="BU42" s="125">
        <v>1</v>
      </c>
      <c r="BV42" s="125"/>
      <c r="BW42" s="125"/>
      <c r="BX42" s="126">
        <v>1</v>
      </c>
      <c r="BY42" s="127">
        <f>IF(Q42=0,"",IF(BX42=0,"",(BX42/Q42)))</f>
        <v>0.25</v>
      </c>
      <c r="BZ42" s="128">
        <v>1</v>
      </c>
      <c r="CA42" s="129">
        <f>IFERROR(BZ42/BX42,"-")</f>
        <v>1</v>
      </c>
      <c r="CB42" s="130">
        <v>12500</v>
      </c>
      <c r="CC42" s="131">
        <f>IFERROR(CB42/BX42,"-")</f>
        <v>12500</v>
      </c>
      <c r="CD42" s="132">
        <v>1</v>
      </c>
      <c r="CE42" s="132"/>
      <c r="CF42" s="132"/>
      <c r="CG42" s="133">
        <v>1</v>
      </c>
      <c r="CH42" s="134">
        <f>IF(Q42=0,"",IF(CG42=0,"",(CG42/Q42)))</f>
        <v>0.25</v>
      </c>
      <c r="CI42" s="135">
        <v>1</v>
      </c>
      <c r="CJ42" s="136">
        <f>IFERROR(CI42/CG42,"-")</f>
        <v>1</v>
      </c>
      <c r="CK42" s="137">
        <v>12000</v>
      </c>
      <c r="CL42" s="138">
        <f>IFERROR(CK42/CG42,"-")</f>
        <v>12000</v>
      </c>
      <c r="CM42" s="139"/>
      <c r="CN42" s="139"/>
      <c r="CO42" s="139">
        <v>1</v>
      </c>
      <c r="CP42" s="140">
        <v>2</v>
      </c>
      <c r="CQ42" s="141">
        <v>27500</v>
      </c>
      <c r="CR42" s="141">
        <v>15000</v>
      </c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>
        <f>AC43</f>
        <v>0.3</v>
      </c>
      <c r="B43" s="189" t="s">
        <v>148</v>
      </c>
      <c r="C43" s="189" t="s">
        <v>58</v>
      </c>
      <c r="D43" s="189"/>
      <c r="E43" s="189" t="s">
        <v>149</v>
      </c>
      <c r="F43" s="189" t="s">
        <v>150</v>
      </c>
      <c r="G43" s="189" t="s">
        <v>61</v>
      </c>
      <c r="H43" s="89" t="s">
        <v>62</v>
      </c>
      <c r="I43" s="89" t="s">
        <v>151</v>
      </c>
      <c r="J43" s="89" t="s">
        <v>152</v>
      </c>
      <c r="K43" s="181">
        <v>300000</v>
      </c>
      <c r="L43" s="80">
        <v>0</v>
      </c>
      <c r="M43" s="80">
        <v>0</v>
      </c>
      <c r="N43" s="80">
        <v>0</v>
      </c>
      <c r="O43" s="91">
        <v>0</v>
      </c>
      <c r="P43" s="92">
        <v>0</v>
      </c>
      <c r="Q43" s="93">
        <f>O43+P43</f>
        <v>0</v>
      </c>
      <c r="R43" s="81" t="str">
        <f>IFERROR(Q43/N43,"-")</f>
        <v>-</v>
      </c>
      <c r="S43" s="80">
        <v>0</v>
      </c>
      <c r="T43" s="80">
        <v>0</v>
      </c>
      <c r="U43" s="81" t="str">
        <f>IFERROR(T43/(Q43),"-")</f>
        <v>-</v>
      </c>
      <c r="V43" s="82">
        <f>IFERROR(K43/SUM(Q43:Q50),"-")</f>
        <v>25000</v>
      </c>
      <c r="W43" s="83">
        <v>0</v>
      </c>
      <c r="X43" s="81" t="str">
        <f>IF(Q43=0,"-",W43/Q43)</f>
        <v>-</v>
      </c>
      <c r="Y43" s="186">
        <v>0</v>
      </c>
      <c r="Z43" s="187" t="str">
        <f>IFERROR(Y43/Q43,"-")</f>
        <v>-</v>
      </c>
      <c r="AA43" s="187" t="str">
        <f>IFERROR(Y43/W43,"-")</f>
        <v>-</v>
      </c>
      <c r="AB43" s="181">
        <f>SUM(Y43:Y50)-SUM(K43:K50)</f>
        <v>-210000</v>
      </c>
      <c r="AC43" s="85">
        <f>SUM(Y43:Y50)/SUM(K43:K50)</f>
        <v>0.3</v>
      </c>
      <c r="AD43" s="78"/>
      <c r="AE43" s="94"/>
      <c r="AF43" s="95" t="str">
        <f>IF(Q43=0,"",IF(AE43=0,"",(AE43/Q43)))</f>
        <v/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 t="str">
        <f>IF(Q43=0,"",IF(AN43=0,"",(AN43/Q43)))</f>
        <v/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 t="str">
        <f>IF(Q43=0,"",IF(AW43=0,"",(AW43/Q43)))</f>
        <v/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 t="str">
        <f>IF(Q43=0,"",IF(BF43=0,"",(BF43/Q43)))</f>
        <v/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/>
      <c r="BP43" s="120" t="str">
        <f>IF(Q43=0,"",IF(BO43=0,"",(BO43/Q43)))</f>
        <v/>
      </c>
      <c r="BQ43" s="121"/>
      <c r="BR43" s="122" t="str">
        <f>IFERROR(BQ43/BO43,"-")</f>
        <v>-</v>
      </c>
      <c r="BS43" s="123"/>
      <c r="BT43" s="124" t="str">
        <f>IFERROR(BS43/BO43,"-")</f>
        <v>-</v>
      </c>
      <c r="BU43" s="125"/>
      <c r="BV43" s="125"/>
      <c r="BW43" s="125"/>
      <c r="BX43" s="126"/>
      <c r="BY43" s="127" t="str">
        <f>IF(Q43=0,"",IF(BX43=0,"",(BX43/Q43)))</f>
        <v/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/>
      <c r="CH43" s="134" t="str">
        <f>IF(Q43=0,"",IF(CG43=0,"",(CG43/Q43)))</f>
        <v/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153</v>
      </c>
      <c r="C44" s="189" t="s">
        <v>58</v>
      </c>
      <c r="D44" s="189"/>
      <c r="E44" s="189" t="s">
        <v>154</v>
      </c>
      <c r="F44" s="189" t="s">
        <v>155</v>
      </c>
      <c r="G44" s="189" t="s">
        <v>61</v>
      </c>
      <c r="H44" s="89"/>
      <c r="I44" s="89" t="s">
        <v>151</v>
      </c>
      <c r="J44" s="89" t="s">
        <v>156</v>
      </c>
      <c r="K44" s="181"/>
      <c r="L44" s="80">
        <v>0</v>
      </c>
      <c r="M44" s="80">
        <v>0</v>
      </c>
      <c r="N44" s="80">
        <v>0</v>
      </c>
      <c r="O44" s="91">
        <v>2</v>
      </c>
      <c r="P44" s="92">
        <v>0</v>
      </c>
      <c r="Q44" s="93">
        <f>O44+P44</f>
        <v>2</v>
      </c>
      <c r="R44" s="81" t="str">
        <f>IFERROR(Q44/N44,"-")</f>
        <v>-</v>
      </c>
      <c r="S44" s="80">
        <v>0</v>
      </c>
      <c r="T44" s="80">
        <v>0</v>
      </c>
      <c r="U44" s="81">
        <f>IFERROR(T44/(Q44),"-")</f>
        <v>0</v>
      </c>
      <c r="V44" s="82"/>
      <c r="W44" s="83">
        <v>0</v>
      </c>
      <c r="X44" s="81">
        <f>IF(Q44=0,"-",W44/Q44)</f>
        <v>0</v>
      </c>
      <c r="Y44" s="186">
        <v>0</v>
      </c>
      <c r="Z44" s="187">
        <f>IFERROR(Y44/Q44,"-")</f>
        <v>0</v>
      </c>
      <c r="AA44" s="187" t="str">
        <f>IFERROR(Y44/W44,"-")</f>
        <v>-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>
        <v>1</v>
      </c>
      <c r="BP44" s="120">
        <f>IF(Q44=0,"",IF(BO44=0,"",(BO44/Q44)))</f>
        <v>0.5</v>
      </c>
      <c r="BQ44" s="121"/>
      <c r="BR44" s="122">
        <f>IFERROR(BQ44/BO44,"-")</f>
        <v>0</v>
      </c>
      <c r="BS44" s="123"/>
      <c r="BT44" s="124">
        <f>IFERROR(BS44/BO44,"-")</f>
        <v>0</v>
      </c>
      <c r="BU44" s="125"/>
      <c r="BV44" s="125"/>
      <c r="BW44" s="125"/>
      <c r="BX44" s="126">
        <v>1</v>
      </c>
      <c r="BY44" s="127">
        <f>IF(Q44=0,"",IF(BX44=0,"",(BX44/Q44)))</f>
        <v>0.5</v>
      </c>
      <c r="BZ44" s="128"/>
      <c r="CA44" s="129">
        <f>IFERROR(BZ44/BX44,"-")</f>
        <v>0</v>
      </c>
      <c r="CB44" s="130"/>
      <c r="CC44" s="131">
        <f>IFERROR(CB44/BX44,"-")</f>
        <v>0</v>
      </c>
      <c r="CD44" s="132"/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157</v>
      </c>
      <c r="C45" s="189" t="s">
        <v>58</v>
      </c>
      <c r="D45" s="189"/>
      <c r="E45" s="189" t="s">
        <v>109</v>
      </c>
      <c r="F45" s="189" t="s">
        <v>110</v>
      </c>
      <c r="G45" s="189" t="s">
        <v>61</v>
      </c>
      <c r="H45" s="89"/>
      <c r="I45" s="89" t="s">
        <v>151</v>
      </c>
      <c r="J45" s="89" t="s">
        <v>158</v>
      </c>
      <c r="K45" s="181"/>
      <c r="L45" s="80">
        <v>0</v>
      </c>
      <c r="M45" s="80">
        <v>0</v>
      </c>
      <c r="N45" s="80">
        <v>0</v>
      </c>
      <c r="O45" s="91">
        <v>2</v>
      </c>
      <c r="P45" s="92">
        <v>0</v>
      </c>
      <c r="Q45" s="93">
        <f>O45+P45</f>
        <v>2</v>
      </c>
      <c r="R45" s="81" t="str">
        <f>IFERROR(Q45/N45,"-")</f>
        <v>-</v>
      </c>
      <c r="S45" s="80">
        <v>0</v>
      </c>
      <c r="T45" s="80">
        <v>0</v>
      </c>
      <c r="U45" s="81">
        <f>IFERROR(T45/(Q45),"-")</f>
        <v>0</v>
      </c>
      <c r="V45" s="82"/>
      <c r="W45" s="83">
        <v>0</v>
      </c>
      <c r="X45" s="81">
        <f>IF(Q45=0,"-",W45/Q45)</f>
        <v>0</v>
      </c>
      <c r="Y45" s="186">
        <v>0</v>
      </c>
      <c r="Z45" s="187">
        <f>IFERROR(Y45/Q45,"-")</f>
        <v>0</v>
      </c>
      <c r="AA45" s="187" t="str">
        <f>IFERROR(Y45/W45,"-")</f>
        <v>-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>
        <v>1</v>
      </c>
      <c r="AO45" s="101">
        <f>IF(Q45=0,"",IF(AN45=0,"",(AN45/Q45)))</f>
        <v>0.5</v>
      </c>
      <c r="AP45" s="100"/>
      <c r="AQ45" s="102">
        <f>IFERROR(AP45/AN45,"-")</f>
        <v>0</v>
      </c>
      <c r="AR45" s="103"/>
      <c r="AS45" s="104">
        <f>IFERROR(AR45/AN45,"-")</f>
        <v>0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>
        <f>IF(Q45=0,"",IF(BF45=0,"",(BF45/Q45)))</f>
        <v>0</v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/>
      <c r="BP45" s="120">
        <f>IF(Q45=0,"",IF(BO45=0,"",(BO45/Q45)))</f>
        <v>0</v>
      </c>
      <c r="BQ45" s="121"/>
      <c r="BR45" s="122" t="str">
        <f>IFERROR(BQ45/BO45,"-")</f>
        <v>-</v>
      </c>
      <c r="BS45" s="123"/>
      <c r="BT45" s="124" t="str">
        <f>IFERROR(BS45/BO45,"-")</f>
        <v>-</v>
      </c>
      <c r="BU45" s="125"/>
      <c r="BV45" s="125"/>
      <c r="BW45" s="125"/>
      <c r="BX45" s="126">
        <v>1</v>
      </c>
      <c r="BY45" s="127">
        <f>IF(Q45=0,"",IF(BX45=0,"",(BX45/Q45)))</f>
        <v>0.5</v>
      </c>
      <c r="BZ45" s="128"/>
      <c r="CA45" s="129">
        <f>IFERROR(BZ45/BX45,"-")</f>
        <v>0</v>
      </c>
      <c r="CB45" s="130"/>
      <c r="CC45" s="131">
        <f>IFERROR(CB45/BX45,"-")</f>
        <v>0</v>
      </c>
      <c r="CD45" s="132"/>
      <c r="CE45" s="132"/>
      <c r="CF45" s="132"/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159</v>
      </c>
      <c r="C46" s="189" t="s">
        <v>58</v>
      </c>
      <c r="D46" s="189"/>
      <c r="E46" s="189" t="s">
        <v>107</v>
      </c>
      <c r="F46" s="189" t="s">
        <v>107</v>
      </c>
      <c r="G46" s="189" t="s">
        <v>66</v>
      </c>
      <c r="H46" s="89"/>
      <c r="I46" s="89"/>
      <c r="J46" s="89"/>
      <c r="K46" s="181"/>
      <c r="L46" s="80">
        <v>21</v>
      </c>
      <c r="M46" s="80">
        <v>16</v>
      </c>
      <c r="N46" s="80">
        <v>1</v>
      </c>
      <c r="O46" s="91">
        <v>1</v>
      </c>
      <c r="P46" s="92">
        <v>0</v>
      </c>
      <c r="Q46" s="93">
        <f>O46+P46</f>
        <v>1</v>
      </c>
      <c r="R46" s="81">
        <f>IFERROR(Q46/N46,"-")</f>
        <v>1</v>
      </c>
      <c r="S46" s="80">
        <v>0</v>
      </c>
      <c r="T46" s="80">
        <v>1</v>
      </c>
      <c r="U46" s="81">
        <f>IFERROR(T46/(Q46),"-")</f>
        <v>1</v>
      </c>
      <c r="V46" s="82"/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>
        <v>1</v>
      </c>
      <c r="BP46" s="120">
        <f>IF(Q46=0,"",IF(BO46=0,"",(BO46/Q46)))</f>
        <v>1</v>
      </c>
      <c r="BQ46" s="121"/>
      <c r="BR46" s="122">
        <f>IFERROR(BQ46/BO46,"-")</f>
        <v>0</v>
      </c>
      <c r="BS46" s="123"/>
      <c r="BT46" s="124">
        <f>IFERROR(BS46/BO46,"-")</f>
        <v>0</v>
      </c>
      <c r="BU46" s="125"/>
      <c r="BV46" s="125"/>
      <c r="BW46" s="125"/>
      <c r="BX46" s="126"/>
      <c r="BY46" s="127">
        <f>IF(Q46=0,"",IF(BX46=0,"",(BX46/Q46)))</f>
        <v>0</v>
      </c>
      <c r="BZ46" s="128"/>
      <c r="CA46" s="129" t="str">
        <f>IFERROR(BZ46/BX46,"-")</f>
        <v>-</v>
      </c>
      <c r="CB46" s="130"/>
      <c r="CC46" s="131" t="str">
        <f>IFERROR(CB46/BX46,"-")</f>
        <v>-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160</v>
      </c>
      <c r="C47" s="189" t="s">
        <v>58</v>
      </c>
      <c r="D47" s="189"/>
      <c r="E47" s="189" t="s">
        <v>149</v>
      </c>
      <c r="F47" s="189" t="s">
        <v>150</v>
      </c>
      <c r="G47" s="189" t="s">
        <v>61</v>
      </c>
      <c r="H47" s="89" t="s">
        <v>79</v>
      </c>
      <c r="I47" s="89" t="s">
        <v>151</v>
      </c>
      <c r="J47" s="89" t="s">
        <v>152</v>
      </c>
      <c r="K47" s="181"/>
      <c r="L47" s="80">
        <v>0</v>
      </c>
      <c r="M47" s="80">
        <v>0</v>
      </c>
      <c r="N47" s="80">
        <v>0</v>
      </c>
      <c r="O47" s="91">
        <v>1</v>
      </c>
      <c r="P47" s="92">
        <v>0</v>
      </c>
      <c r="Q47" s="93">
        <f>O47+P47</f>
        <v>1</v>
      </c>
      <c r="R47" s="81" t="str">
        <f>IFERROR(Q47/N47,"-")</f>
        <v>-</v>
      </c>
      <c r="S47" s="80">
        <v>1</v>
      </c>
      <c r="T47" s="80">
        <v>0</v>
      </c>
      <c r="U47" s="81">
        <f>IFERROR(T47/(Q47),"-")</f>
        <v>0</v>
      </c>
      <c r="V47" s="82"/>
      <c r="W47" s="83">
        <v>1</v>
      </c>
      <c r="X47" s="81">
        <f>IF(Q47=0,"-",W47/Q47)</f>
        <v>1</v>
      </c>
      <c r="Y47" s="186">
        <v>20000</v>
      </c>
      <c r="Z47" s="187">
        <f>IFERROR(Y47/Q47,"-")</f>
        <v>20000</v>
      </c>
      <c r="AA47" s="187">
        <f>IFERROR(Y47/W47,"-")</f>
        <v>20000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>
        <f>IF(Q47=0,"",IF(BF47=0,"",(BF47/Q47)))</f>
        <v>0</v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/>
      <c r="BP47" s="120">
        <f>IF(Q47=0,"",IF(BO47=0,"",(BO47/Q47)))</f>
        <v>0</v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>
        <v>1</v>
      </c>
      <c r="BY47" s="127">
        <f>IF(Q47=0,"",IF(BX47=0,"",(BX47/Q47)))</f>
        <v>1</v>
      </c>
      <c r="BZ47" s="128">
        <v>1</v>
      </c>
      <c r="CA47" s="129">
        <f>IFERROR(BZ47/BX47,"-")</f>
        <v>1</v>
      </c>
      <c r="CB47" s="130">
        <v>20000</v>
      </c>
      <c r="CC47" s="131">
        <f>IFERROR(CB47/BX47,"-")</f>
        <v>20000</v>
      </c>
      <c r="CD47" s="132"/>
      <c r="CE47" s="132">
        <v>1</v>
      </c>
      <c r="CF47" s="132"/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1</v>
      </c>
      <c r="CQ47" s="141">
        <v>20000</v>
      </c>
      <c r="CR47" s="141">
        <v>20000</v>
      </c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161</v>
      </c>
      <c r="C48" s="189" t="s">
        <v>58</v>
      </c>
      <c r="D48" s="189"/>
      <c r="E48" s="189" t="s">
        <v>154</v>
      </c>
      <c r="F48" s="189" t="s">
        <v>155</v>
      </c>
      <c r="G48" s="189" t="s">
        <v>61</v>
      </c>
      <c r="H48" s="89"/>
      <c r="I48" s="89" t="s">
        <v>151</v>
      </c>
      <c r="J48" s="89" t="s">
        <v>156</v>
      </c>
      <c r="K48" s="181"/>
      <c r="L48" s="80">
        <v>0</v>
      </c>
      <c r="M48" s="80">
        <v>0</v>
      </c>
      <c r="N48" s="80">
        <v>0</v>
      </c>
      <c r="O48" s="91">
        <v>1</v>
      </c>
      <c r="P48" s="92">
        <v>0</v>
      </c>
      <c r="Q48" s="93">
        <f>O48+P48</f>
        <v>1</v>
      </c>
      <c r="R48" s="81" t="str">
        <f>IFERROR(Q48/N48,"-")</f>
        <v>-</v>
      </c>
      <c r="S48" s="80">
        <v>0</v>
      </c>
      <c r="T48" s="80">
        <v>0</v>
      </c>
      <c r="U48" s="81">
        <f>IFERROR(T48/(Q48),"-")</f>
        <v>0</v>
      </c>
      <c r="V48" s="82"/>
      <c r="W48" s="83">
        <v>0</v>
      </c>
      <c r="X48" s="81">
        <f>IF(Q48=0,"-",W48/Q48)</f>
        <v>0</v>
      </c>
      <c r="Y48" s="186">
        <v>0</v>
      </c>
      <c r="Z48" s="187">
        <f>IFERROR(Y48/Q48,"-")</f>
        <v>0</v>
      </c>
      <c r="AA48" s="187" t="str">
        <f>IFERROR(Y48/W48,"-")</f>
        <v>-</v>
      </c>
      <c r="AB48" s="181"/>
      <c r="AC48" s="85"/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>
        <f>IF(Q48=0,"",IF(BF48=0,"",(BF48/Q48)))</f>
        <v>0</v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/>
      <c r="BP48" s="120">
        <f>IF(Q48=0,"",IF(BO48=0,"",(BO48/Q48)))</f>
        <v>0</v>
      </c>
      <c r="BQ48" s="121"/>
      <c r="BR48" s="122" t="str">
        <f>IFERROR(BQ48/BO48,"-")</f>
        <v>-</v>
      </c>
      <c r="BS48" s="123"/>
      <c r="BT48" s="124" t="str">
        <f>IFERROR(BS48/BO48,"-")</f>
        <v>-</v>
      </c>
      <c r="BU48" s="125"/>
      <c r="BV48" s="125"/>
      <c r="BW48" s="125"/>
      <c r="BX48" s="126"/>
      <c r="BY48" s="127">
        <f>IF(Q48=0,"",IF(BX48=0,"",(BX48/Q48)))</f>
        <v>0</v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>
        <v>1</v>
      </c>
      <c r="CH48" s="134">
        <f>IF(Q48=0,"",IF(CG48=0,"",(CG48/Q48)))</f>
        <v>1</v>
      </c>
      <c r="CI48" s="135"/>
      <c r="CJ48" s="136">
        <f>IFERROR(CI48/CG48,"-")</f>
        <v>0</v>
      </c>
      <c r="CK48" s="137"/>
      <c r="CL48" s="138">
        <f>IFERROR(CK48/CG48,"-")</f>
        <v>0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162</v>
      </c>
      <c r="C49" s="189" t="s">
        <v>58</v>
      </c>
      <c r="D49" s="189"/>
      <c r="E49" s="189" t="s">
        <v>109</v>
      </c>
      <c r="F49" s="189" t="s">
        <v>110</v>
      </c>
      <c r="G49" s="189" t="s">
        <v>61</v>
      </c>
      <c r="H49" s="89"/>
      <c r="I49" s="89" t="s">
        <v>151</v>
      </c>
      <c r="J49" s="89" t="s">
        <v>158</v>
      </c>
      <c r="K49" s="181"/>
      <c r="L49" s="80">
        <v>0</v>
      </c>
      <c r="M49" s="80">
        <v>0</v>
      </c>
      <c r="N49" s="80">
        <v>0</v>
      </c>
      <c r="O49" s="91">
        <v>3</v>
      </c>
      <c r="P49" s="92">
        <v>0</v>
      </c>
      <c r="Q49" s="93">
        <f>O49+P49</f>
        <v>3</v>
      </c>
      <c r="R49" s="81" t="str">
        <f>IFERROR(Q49/N49,"-")</f>
        <v>-</v>
      </c>
      <c r="S49" s="80">
        <v>0</v>
      </c>
      <c r="T49" s="80">
        <v>1</v>
      </c>
      <c r="U49" s="81">
        <f>IFERROR(T49/(Q49),"-")</f>
        <v>0.33333333333333</v>
      </c>
      <c r="V49" s="82"/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>
        <f>IF(Q49=0,"",IF(BF49=0,"",(BF49/Q49)))</f>
        <v>0</v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>
        <v>1</v>
      </c>
      <c r="BP49" s="120">
        <f>IF(Q49=0,"",IF(BO49=0,"",(BO49/Q49)))</f>
        <v>0.33333333333333</v>
      </c>
      <c r="BQ49" s="121"/>
      <c r="BR49" s="122">
        <f>IFERROR(BQ49/BO49,"-")</f>
        <v>0</v>
      </c>
      <c r="BS49" s="123"/>
      <c r="BT49" s="124">
        <f>IFERROR(BS49/BO49,"-")</f>
        <v>0</v>
      </c>
      <c r="BU49" s="125"/>
      <c r="BV49" s="125"/>
      <c r="BW49" s="125"/>
      <c r="BX49" s="126">
        <v>2</v>
      </c>
      <c r="BY49" s="127">
        <f>IF(Q49=0,"",IF(BX49=0,"",(BX49/Q49)))</f>
        <v>0.66666666666667</v>
      </c>
      <c r="BZ49" s="128"/>
      <c r="CA49" s="129">
        <f>IFERROR(BZ49/BX49,"-")</f>
        <v>0</v>
      </c>
      <c r="CB49" s="130"/>
      <c r="CC49" s="131">
        <f>IFERROR(CB49/BX49,"-")</f>
        <v>0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163</v>
      </c>
      <c r="C50" s="189" t="s">
        <v>58</v>
      </c>
      <c r="D50" s="189"/>
      <c r="E50" s="189" t="s">
        <v>107</v>
      </c>
      <c r="F50" s="189" t="s">
        <v>107</v>
      </c>
      <c r="G50" s="189" t="s">
        <v>66</v>
      </c>
      <c r="H50" s="89"/>
      <c r="I50" s="89"/>
      <c r="J50" s="89"/>
      <c r="K50" s="181"/>
      <c r="L50" s="80">
        <v>22</v>
      </c>
      <c r="M50" s="80">
        <v>13</v>
      </c>
      <c r="N50" s="80">
        <v>9</v>
      </c>
      <c r="O50" s="91">
        <v>2</v>
      </c>
      <c r="P50" s="92">
        <v>0</v>
      </c>
      <c r="Q50" s="93">
        <f>O50+P50</f>
        <v>2</v>
      </c>
      <c r="R50" s="81">
        <f>IFERROR(Q50/N50,"-")</f>
        <v>0.22222222222222</v>
      </c>
      <c r="S50" s="80">
        <v>1</v>
      </c>
      <c r="T50" s="80">
        <v>0</v>
      </c>
      <c r="U50" s="81">
        <f>IFERROR(T50/(Q50),"-")</f>
        <v>0</v>
      </c>
      <c r="V50" s="82"/>
      <c r="W50" s="83">
        <v>1</v>
      </c>
      <c r="X50" s="81">
        <f>IF(Q50=0,"-",W50/Q50)</f>
        <v>0.5</v>
      </c>
      <c r="Y50" s="186">
        <v>70000</v>
      </c>
      <c r="Z50" s="187">
        <f>IFERROR(Y50/Q50,"-")</f>
        <v>35000</v>
      </c>
      <c r="AA50" s="187">
        <f>IFERROR(Y50/W50,"-")</f>
        <v>70000</v>
      </c>
      <c r="AB50" s="181"/>
      <c r="AC50" s="85"/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>
        <f>IF(Q50=0,"",IF(BF50=0,"",(BF50/Q50)))</f>
        <v>0</v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>
        <v>1</v>
      </c>
      <c r="BP50" s="120">
        <f>IF(Q50=0,"",IF(BO50=0,"",(BO50/Q50)))</f>
        <v>0.5</v>
      </c>
      <c r="BQ50" s="121"/>
      <c r="BR50" s="122">
        <f>IFERROR(BQ50/BO50,"-")</f>
        <v>0</v>
      </c>
      <c r="BS50" s="123"/>
      <c r="BT50" s="124">
        <f>IFERROR(BS50/BO50,"-")</f>
        <v>0</v>
      </c>
      <c r="BU50" s="125"/>
      <c r="BV50" s="125"/>
      <c r="BW50" s="125"/>
      <c r="BX50" s="126"/>
      <c r="BY50" s="127">
        <f>IF(Q50=0,"",IF(BX50=0,"",(BX50/Q50)))</f>
        <v>0</v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>
        <v>1</v>
      </c>
      <c r="CH50" s="134">
        <f>IF(Q50=0,"",IF(CG50=0,"",(CG50/Q50)))</f>
        <v>0.5</v>
      </c>
      <c r="CI50" s="135">
        <v>1</v>
      </c>
      <c r="CJ50" s="136">
        <f>IFERROR(CI50/CG50,"-")</f>
        <v>1</v>
      </c>
      <c r="CK50" s="137">
        <v>70000</v>
      </c>
      <c r="CL50" s="138">
        <f>IFERROR(CK50/CG50,"-")</f>
        <v>70000</v>
      </c>
      <c r="CM50" s="139"/>
      <c r="CN50" s="139"/>
      <c r="CO50" s="139">
        <v>1</v>
      </c>
      <c r="CP50" s="140">
        <v>1</v>
      </c>
      <c r="CQ50" s="141">
        <v>70000</v>
      </c>
      <c r="CR50" s="141">
        <v>70000</v>
      </c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>
        <f>AC51</f>
        <v>1.2076923076923</v>
      </c>
      <c r="B51" s="189" t="s">
        <v>164</v>
      </c>
      <c r="C51" s="189" t="s">
        <v>58</v>
      </c>
      <c r="D51" s="189"/>
      <c r="E51" s="189" t="s">
        <v>165</v>
      </c>
      <c r="F51" s="189" t="s">
        <v>166</v>
      </c>
      <c r="G51" s="189" t="s">
        <v>61</v>
      </c>
      <c r="H51" s="89" t="s">
        <v>167</v>
      </c>
      <c r="I51" s="89" t="s">
        <v>151</v>
      </c>
      <c r="J51" s="89" t="s">
        <v>168</v>
      </c>
      <c r="K51" s="181">
        <v>260000</v>
      </c>
      <c r="L51" s="80">
        <v>0</v>
      </c>
      <c r="M51" s="80">
        <v>0</v>
      </c>
      <c r="N51" s="80">
        <v>0</v>
      </c>
      <c r="O51" s="91">
        <v>4</v>
      </c>
      <c r="P51" s="92">
        <v>0</v>
      </c>
      <c r="Q51" s="93">
        <f>O51+P51</f>
        <v>4</v>
      </c>
      <c r="R51" s="81" t="str">
        <f>IFERROR(Q51/N51,"-")</f>
        <v>-</v>
      </c>
      <c r="S51" s="80">
        <v>0</v>
      </c>
      <c r="T51" s="80">
        <v>1</v>
      </c>
      <c r="U51" s="81">
        <f>IFERROR(T51/(Q51),"-")</f>
        <v>0.25</v>
      </c>
      <c r="V51" s="82">
        <f>IFERROR(K51/SUM(Q51:Q55),"-")</f>
        <v>18571.428571429</v>
      </c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>
        <f>SUM(Y51:Y55)-SUM(K51:K55)</f>
        <v>54000</v>
      </c>
      <c r="AC51" s="85">
        <f>SUM(Y51:Y55)/SUM(K51:K55)</f>
        <v>1.2076923076923</v>
      </c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>
        <v>1</v>
      </c>
      <c r="AO51" s="101">
        <f>IF(Q51=0,"",IF(AN51=0,"",(AN51/Q51)))</f>
        <v>0.25</v>
      </c>
      <c r="AP51" s="100"/>
      <c r="AQ51" s="102">
        <f>IFERROR(AP51/AN51,"-")</f>
        <v>0</v>
      </c>
      <c r="AR51" s="103"/>
      <c r="AS51" s="104">
        <f>IFERROR(AR51/AN51,"-")</f>
        <v>0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>
        <v>1</v>
      </c>
      <c r="BG51" s="113">
        <f>IF(Q51=0,"",IF(BF51=0,"",(BF51/Q51)))</f>
        <v>0.25</v>
      </c>
      <c r="BH51" s="112"/>
      <c r="BI51" s="114">
        <f>IFERROR(BH51/BF51,"-")</f>
        <v>0</v>
      </c>
      <c r="BJ51" s="115"/>
      <c r="BK51" s="116">
        <f>IFERROR(BJ51/BF51,"-")</f>
        <v>0</v>
      </c>
      <c r="BL51" s="117"/>
      <c r="BM51" s="117"/>
      <c r="BN51" s="117"/>
      <c r="BO51" s="119"/>
      <c r="BP51" s="120">
        <f>IF(Q51=0,"",IF(BO51=0,"",(BO51/Q51)))</f>
        <v>0</v>
      </c>
      <c r="BQ51" s="121"/>
      <c r="BR51" s="122" t="str">
        <f>IFERROR(BQ51/BO51,"-")</f>
        <v>-</v>
      </c>
      <c r="BS51" s="123"/>
      <c r="BT51" s="124" t="str">
        <f>IFERROR(BS51/BO51,"-")</f>
        <v>-</v>
      </c>
      <c r="BU51" s="125"/>
      <c r="BV51" s="125"/>
      <c r="BW51" s="125"/>
      <c r="BX51" s="126">
        <v>1</v>
      </c>
      <c r="BY51" s="127">
        <f>IF(Q51=0,"",IF(BX51=0,"",(BX51/Q51)))</f>
        <v>0.25</v>
      </c>
      <c r="BZ51" s="128"/>
      <c r="CA51" s="129">
        <f>IFERROR(BZ51/BX51,"-")</f>
        <v>0</v>
      </c>
      <c r="CB51" s="130"/>
      <c r="CC51" s="131">
        <f>IFERROR(CB51/BX51,"-")</f>
        <v>0</v>
      </c>
      <c r="CD51" s="132"/>
      <c r="CE51" s="132"/>
      <c r="CF51" s="132"/>
      <c r="CG51" s="133">
        <v>1</v>
      </c>
      <c r="CH51" s="134">
        <f>IF(Q51=0,"",IF(CG51=0,"",(CG51/Q51)))</f>
        <v>0.25</v>
      </c>
      <c r="CI51" s="135"/>
      <c r="CJ51" s="136">
        <f>IFERROR(CI51/CG51,"-")</f>
        <v>0</v>
      </c>
      <c r="CK51" s="137"/>
      <c r="CL51" s="138">
        <f>IFERROR(CK51/CG51,"-")</f>
        <v>0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169</v>
      </c>
      <c r="C52" s="189" t="s">
        <v>58</v>
      </c>
      <c r="D52" s="189"/>
      <c r="E52" s="189" t="s">
        <v>115</v>
      </c>
      <c r="F52" s="189" t="s">
        <v>116</v>
      </c>
      <c r="G52" s="189" t="s">
        <v>61</v>
      </c>
      <c r="H52" s="89"/>
      <c r="I52" s="89" t="s">
        <v>151</v>
      </c>
      <c r="J52" s="89"/>
      <c r="K52" s="181"/>
      <c r="L52" s="80">
        <v>0</v>
      </c>
      <c r="M52" s="80">
        <v>0</v>
      </c>
      <c r="N52" s="80">
        <v>0</v>
      </c>
      <c r="O52" s="91">
        <v>4</v>
      </c>
      <c r="P52" s="92">
        <v>0</v>
      </c>
      <c r="Q52" s="93">
        <f>O52+P52</f>
        <v>4</v>
      </c>
      <c r="R52" s="81" t="str">
        <f>IFERROR(Q52/N52,"-")</f>
        <v>-</v>
      </c>
      <c r="S52" s="80">
        <v>0</v>
      </c>
      <c r="T52" s="80">
        <v>2</v>
      </c>
      <c r="U52" s="81">
        <f>IFERROR(T52/(Q52),"-")</f>
        <v>0.5</v>
      </c>
      <c r="V52" s="82"/>
      <c r="W52" s="83">
        <v>1</v>
      </c>
      <c r="X52" s="81">
        <f>IF(Q52=0,"-",W52/Q52)</f>
        <v>0.25</v>
      </c>
      <c r="Y52" s="186">
        <v>3000</v>
      </c>
      <c r="Z52" s="187">
        <f>IFERROR(Y52/Q52,"-")</f>
        <v>750</v>
      </c>
      <c r="AA52" s="187">
        <f>IFERROR(Y52/W52,"-")</f>
        <v>3000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>
        <v>1</v>
      </c>
      <c r="AO52" s="101">
        <f>IF(Q52=0,"",IF(AN52=0,"",(AN52/Q52)))</f>
        <v>0.25</v>
      </c>
      <c r="AP52" s="100">
        <v>1</v>
      </c>
      <c r="AQ52" s="102">
        <f>IFERROR(AP52/AN52,"-")</f>
        <v>1</v>
      </c>
      <c r="AR52" s="103">
        <v>3000</v>
      </c>
      <c r="AS52" s="104">
        <f>IFERROR(AR52/AN52,"-")</f>
        <v>3000</v>
      </c>
      <c r="AT52" s="105">
        <v>1</v>
      </c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>
        <v>2</v>
      </c>
      <c r="BG52" s="113">
        <f>IF(Q52=0,"",IF(BF52=0,"",(BF52/Q52)))</f>
        <v>0.5</v>
      </c>
      <c r="BH52" s="112"/>
      <c r="BI52" s="114">
        <f>IFERROR(BH52/BF52,"-")</f>
        <v>0</v>
      </c>
      <c r="BJ52" s="115"/>
      <c r="BK52" s="116">
        <f>IFERROR(BJ52/BF52,"-")</f>
        <v>0</v>
      </c>
      <c r="BL52" s="117"/>
      <c r="BM52" s="117"/>
      <c r="BN52" s="117"/>
      <c r="BO52" s="119"/>
      <c r="BP52" s="120">
        <f>IF(Q52=0,"",IF(BO52=0,"",(BO52/Q52)))</f>
        <v>0</v>
      </c>
      <c r="BQ52" s="121"/>
      <c r="BR52" s="122" t="str">
        <f>IFERROR(BQ52/BO52,"-")</f>
        <v>-</v>
      </c>
      <c r="BS52" s="123"/>
      <c r="BT52" s="124" t="str">
        <f>IFERROR(BS52/BO52,"-")</f>
        <v>-</v>
      </c>
      <c r="BU52" s="125"/>
      <c r="BV52" s="125"/>
      <c r="BW52" s="125"/>
      <c r="BX52" s="126">
        <v>1</v>
      </c>
      <c r="BY52" s="127">
        <f>IF(Q52=0,"",IF(BX52=0,"",(BX52/Q52)))</f>
        <v>0.25</v>
      </c>
      <c r="BZ52" s="128"/>
      <c r="CA52" s="129">
        <f>IFERROR(BZ52/BX52,"-")</f>
        <v>0</v>
      </c>
      <c r="CB52" s="130"/>
      <c r="CC52" s="131">
        <f>IFERROR(CB52/BX52,"-")</f>
        <v>0</v>
      </c>
      <c r="CD52" s="132"/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1</v>
      </c>
      <c r="CQ52" s="141">
        <v>3000</v>
      </c>
      <c r="CR52" s="141">
        <v>3000</v>
      </c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170</v>
      </c>
      <c r="C53" s="189" t="s">
        <v>58</v>
      </c>
      <c r="D53" s="189"/>
      <c r="E53" s="189" t="s">
        <v>137</v>
      </c>
      <c r="F53" s="189" t="s">
        <v>138</v>
      </c>
      <c r="G53" s="189" t="s">
        <v>61</v>
      </c>
      <c r="H53" s="89"/>
      <c r="I53" s="89" t="s">
        <v>151</v>
      </c>
      <c r="J53" s="89"/>
      <c r="K53" s="181"/>
      <c r="L53" s="80">
        <v>0</v>
      </c>
      <c r="M53" s="80">
        <v>0</v>
      </c>
      <c r="N53" s="80">
        <v>0</v>
      </c>
      <c r="O53" s="91">
        <v>0</v>
      </c>
      <c r="P53" s="92">
        <v>0</v>
      </c>
      <c r="Q53" s="93">
        <f>O53+P53</f>
        <v>0</v>
      </c>
      <c r="R53" s="81" t="str">
        <f>IFERROR(Q53/N53,"-")</f>
        <v>-</v>
      </c>
      <c r="S53" s="80">
        <v>0</v>
      </c>
      <c r="T53" s="80">
        <v>0</v>
      </c>
      <c r="U53" s="81" t="str">
        <f>IFERROR(T53/(Q53),"-")</f>
        <v>-</v>
      </c>
      <c r="V53" s="82"/>
      <c r="W53" s="83">
        <v>0</v>
      </c>
      <c r="X53" s="81" t="str">
        <f>IF(Q53=0,"-",W53/Q53)</f>
        <v>-</v>
      </c>
      <c r="Y53" s="186">
        <v>0</v>
      </c>
      <c r="Z53" s="187" t="str">
        <f>IFERROR(Y53/Q53,"-")</f>
        <v>-</v>
      </c>
      <c r="AA53" s="187" t="str">
        <f>IFERROR(Y53/W53,"-")</f>
        <v>-</v>
      </c>
      <c r="AB53" s="181"/>
      <c r="AC53" s="85"/>
      <c r="AD53" s="78"/>
      <c r="AE53" s="94"/>
      <c r="AF53" s="95" t="str">
        <f>IF(Q53=0,"",IF(AE53=0,"",(AE53/Q53)))</f>
        <v/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 t="str">
        <f>IF(Q53=0,"",IF(AN53=0,"",(AN53/Q53)))</f>
        <v/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 t="str">
        <f>IF(Q53=0,"",IF(AW53=0,"",(AW53/Q53)))</f>
        <v/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 t="str">
        <f>IF(Q53=0,"",IF(BF53=0,"",(BF53/Q53)))</f>
        <v/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/>
      <c r="BP53" s="120" t="str">
        <f>IF(Q53=0,"",IF(BO53=0,"",(BO53/Q53)))</f>
        <v/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/>
      <c r="BY53" s="127" t="str">
        <f>IF(Q53=0,"",IF(BX53=0,"",(BX53/Q53)))</f>
        <v/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/>
      <c r="CH53" s="134" t="str">
        <f>IF(Q53=0,"",IF(CG53=0,"",(CG53/Q53)))</f>
        <v/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171</v>
      </c>
      <c r="C54" s="189" t="s">
        <v>58</v>
      </c>
      <c r="D54" s="189"/>
      <c r="E54" s="189" t="s">
        <v>172</v>
      </c>
      <c r="F54" s="189" t="s">
        <v>173</v>
      </c>
      <c r="G54" s="189" t="s">
        <v>73</v>
      </c>
      <c r="H54" s="89"/>
      <c r="I54" s="89" t="s">
        <v>151</v>
      </c>
      <c r="J54" s="89"/>
      <c r="K54" s="181"/>
      <c r="L54" s="80">
        <v>2</v>
      </c>
      <c r="M54" s="80">
        <v>0</v>
      </c>
      <c r="N54" s="80">
        <v>9</v>
      </c>
      <c r="O54" s="91">
        <v>0</v>
      </c>
      <c r="P54" s="92">
        <v>0</v>
      </c>
      <c r="Q54" s="93">
        <f>O54+P54</f>
        <v>0</v>
      </c>
      <c r="R54" s="81">
        <f>IFERROR(Q54/N54,"-")</f>
        <v>0</v>
      </c>
      <c r="S54" s="80">
        <v>0</v>
      </c>
      <c r="T54" s="80">
        <v>0</v>
      </c>
      <c r="U54" s="81" t="str">
        <f>IFERROR(T54/(Q54),"-")</f>
        <v>-</v>
      </c>
      <c r="V54" s="82"/>
      <c r="W54" s="83">
        <v>0</v>
      </c>
      <c r="X54" s="81" t="str">
        <f>IF(Q54=0,"-",W54/Q54)</f>
        <v>-</v>
      </c>
      <c r="Y54" s="186">
        <v>0</v>
      </c>
      <c r="Z54" s="187" t="str">
        <f>IFERROR(Y54/Q54,"-")</f>
        <v>-</v>
      </c>
      <c r="AA54" s="187" t="str">
        <f>IFERROR(Y54/W54,"-")</f>
        <v>-</v>
      </c>
      <c r="AB54" s="181"/>
      <c r="AC54" s="85"/>
      <c r="AD54" s="78"/>
      <c r="AE54" s="94"/>
      <c r="AF54" s="95" t="str">
        <f>IF(Q54=0,"",IF(AE54=0,"",(AE54/Q54)))</f>
        <v/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 t="str">
        <f>IF(Q54=0,"",IF(AN54=0,"",(AN54/Q54)))</f>
        <v/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 t="str">
        <f>IF(Q54=0,"",IF(AW54=0,"",(AW54/Q54)))</f>
        <v/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 t="str">
        <f>IF(Q54=0,"",IF(BF54=0,"",(BF54/Q54)))</f>
        <v/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/>
      <c r="BP54" s="120" t="str">
        <f>IF(Q54=0,"",IF(BO54=0,"",(BO54/Q54)))</f>
        <v/>
      </c>
      <c r="BQ54" s="121"/>
      <c r="BR54" s="122" t="str">
        <f>IFERROR(BQ54/BO54,"-")</f>
        <v>-</v>
      </c>
      <c r="BS54" s="123"/>
      <c r="BT54" s="124" t="str">
        <f>IFERROR(BS54/BO54,"-")</f>
        <v>-</v>
      </c>
      <c r="BU54" s="125"/>
      <c r="BV54" s="125"/>
      <c r="BW54" s="125"/>
      <c r="BX54" s="126"/>
      <c r="BY54" s="127" t="str">
        <f>IF(Q54=0,"",IF(BX54=0,"",(BX54/Q54)))</f>
        <v/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/>
      <c r="CH54" s="134" t="str">
        <f>IF(Q54=0,"",IF(CG54=0,"",(CG54/Q54)))</f>
        <v/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174</v>
      </c>
      <c r="C55" s="189" t="s">
        <v>58</v>
      </c>
      <c r="D55" s="189"/>
      <c r="E55" s="189" t="s">
        <v>107</v>
      </c>
      <c r="F55" s="189" t="s">
        <v>107</v>
      </c>
      <c r="G55" s="189" t="s">
        <v>66</v>
      </c>
      <c r="H55" s="89"/>
      <c r="I55" s="89"/>
      <c r="J55" s="89"/>
      <c r="K55" s="181"/>
      <c r="L55" s="80">
        <v>59</v>
      </c>
      <c r="M55" s="80">
        <v>28</v>
      </c>
      <c r="N55" s="80">
        <v>6</v>
      </c>
      <c r="O55" s="91">
        <v>6</v>
      </c>
      <c r="P55" s="92">
        <v>0</v>
      </c>
      <c r="Q55" s="93">
        <f>O55+P55</f>
        <v>6</v>
      </c>
      <c r="R55" s="81">
        <f>IFERROR(Q55/N55,"-")</f>
        <v>1</v>
      </c>
      <c r="S55" s="80">
        <v>2</v>
      </c>
      <c r="T55" s="80">
        <v>0</v>
      </c>
      <c r="U55" s="81">
        <f>IFERROR(T55/(Q55),"-")</f>
        <v>0</v>
      </c>
      <c r="V55" s="82"/>
      <c r="W55" s="83">
        <v>1</v>
      </c>
      <c r="X55" s="81">
        <f>IF(Q55=0,"-",W55/Q55)</f>
        <v>0.16666666666667</v>
      </c>
      <c r="Y55" s="186">
        <v>311000</v>
      </c>
      <c r="Z55" s="187">
        <f>IFERROR(Y55/Q55,"-")</f>
        <v>51833.333333333</v>
      </c>
      <c r="AA55" s="187">
        <f>IFERROR(Y55/W55,"-")</f>
        <v>311000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>
        <v>1</v>
      </c>
      <c r="BP55" s="120">
        <f>IF(Q55=0,"",IF(BO55=0,"",(BO55/Q55)))</f>
        <v>0.16666666666667</v>
      </c>
      <c r="BQ55" s="121"/>
      <c r="BR55" s="122">
        <f>IFERROR(BQ55/BO55,"-")</f>
        <v>0</v>
      </c>
      <c r="BS55" s="123"/>
      <c r="BT55" s="124">
        <f>IFERROR(BS55/BO55,"-")</f>
        <v>0</v>
      </c>
      <c r="BU55" s="125"/>
      <c r="BV55" s="125"/>
      <c r="BW55" s="125"/>
      <c r="BX55" s="126">
        <v>3</v>
      </c>
      <c r="BY55" s="127">
        <f>IF(Q55=0,"",IF(BX55=0,"",(BX55/Q55)))</f>
        <v>0.5</v>
      </c>
      <c r="BZ55" s="128">
        <v>1</v>
      </c>
      <c r="CA55" s="129">
        <f>IFERROR(BZ55/BX55,"-")</f>
        <v>0.33333333333333</v>
      </c>
      <c r="CB55" s="130">
        <v>83000</v>
      </c>
      <c r="CC55" s="131">
        <f>IFERROR(CB55/BX55,"-")</f>
        <v>27666.666666667</v>
      </c>
      <c r="CD55" s="132"/>
      <c r="CE55" s="132"/>
      <c r="CF55" s="132">
        <v>1</v>
      </c>
      <c r="CG55" s="133">
        <v>2</v>
      </c>
      <c r="CH55" s="134">
        <f>IF(Q55=0,"",IF(CG55=0,"",(CG55/Q55)))</f>
        <v>0.33333333333333</v>
      </c>
      <c r="CI55" s="135">
        <v>1</v>
      </c>
      <c r="CJ55" s="136">
        <f>IFERROR(CI55/CG55,"-")</f>
        <v>0.5</v>
      </c>
      <c r="CK55" s="137">
        <v>377000</v>
      </c>
      <c r="CL55" s="138">
        <f>IFERROR(CK55/CG55,"-")</f>
        <v>188500</v>
      </c>
      <c r="CM55" s="139"/>
      <c r="CN55" s="139"/>
      <c r="CO55" s="139">
        <v>1</v>
      </c>
      <c r="CP55" s="140">
        <v>1</v>
      </c>
      <c r="CQ55" s="141">
        <v>311000</v>
      </c>
      <c r="CR55" s="141">
        <v>377000</v>
      </c>
      <c r="CS55" s="141"/>
      <c r="CT55" s="142" t="str">
        <f>IF(AND(CR55=0,CS55=0),"",IF(AND(CR55&lt;=100000,CS55&lt;=100000),"",IF(CR55/CQ55&gt;0.7,"男高",IF(CS55/CQ55&gt;0.7,"女高",""))))</f>
        <v>男高</v>
      </c>
    </row>
    <row r="56" spans="1:99">
      <c r="A56" s="79">
        <f>AC56</f>
        <v>0</v>
      </c>
      <c r="B56" s="189" t="s">
        <v>175</v>
      </c>
      <c r="C56" s="189" t="s">
        <v>58</v>
      </c>
      <c r="D56" s="189"/>
      <c r="E56" s="189" t="s">
        <v>176</v>
      </c>
      <c r="F56" s="189" t="s">
        <v>102</v>
      </c>
      <c r="G56" s="189" t="s">
        <v>61</v>
      </c>
      <c r="H56" s="89" t="s">
        <v>177</v>
      </c>
      <c r="I56" s="89" t="s">
        <v>151</v>
      </c>
      <c r="J56" s="89" t="s">
        <v>168</v>
      </c>
      <c r="K56" s="181">
        <v>210000</v>
      </c>
      <c r="L56" s="80">
        <v>0</v>
      </c>
      <c r="M56" s="80">
        <v>0</v>
      </c>
      <c r="N56" s="80">
        <v>0</v>
      </c>
      <c r="O56" s="91">
        <v>4</v>
      </c>
      <c r="P56" s="92">
        <v>0</v>
      </c>
      <c r="Q56" s="93">
        <f>O56+P56</f>
        <v>4</v>
      </c>
      <c r="R56" s="81" t="str">
        <f>IFERROR(Q56/N56,"-")</f>
        <v>-</v>
      </c>
      <c r="S56" s="80">
        <v>0</v>
      </c>
      <c r="T56" s="80">
        <v>0</v>
      </c>
      <c r="U56" s="81">
        <f>IFERROR(T56/(Q56),"-")</f>
        <v>0</v>
      </c>
      <c r="V56" s="82">
        <f>IFERROR(K56/SUM(Q56:Q60),"-")</f>
        <v>23333.333333333</v>
      </c>
      <c r="W56" s="83">
        <v>0</v>
      </c>
      <c r="X56" s="81">
        <f>IF(Q56=0,"-",W56/Q56)</f>
        <v>0</v>
      </c>
      <c r="Y56" s="186">
        <v>0</v>
      </c>
      <c r="Z56" s="187">
        <f>IFERROR(Y56/Q56,"-")</f>
        <v>0</v>
      </c>
      <c r="AA56" s="187" t="str">
        <f>IFERROR(Y56/W56,"-")</f>
        <v>-</v>
      </c>
      <c r="AB56" s="181">
        <f>SUM(Y56:Y60)-SUM(K56:K60)</f>
        <v>-210000</v>
      </c>
      <c r="AC56" s="85">
        <f>SUM(Y56:Y60)/SUM(K56:K60)</f>
        <v>0</v>
      </c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>
        <f>IF(Q56=0,"",IF(BF56=0,"",(BF56/Q56)))</f>
        <v>0</v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>
        <v>2</v>
      </c>
      <c r="BP56" s="120">
        <f>IF(Q56=0,"",IF(BO56=0,"",(BO56/Q56)))</f>
        <v>0.5</v>
      </c>
      <c r="BQ56" s="121"/>
      <c r="BR56" s="122">
        <f>IFERROR(BQ56/BO56,"-")</f>
        <v>0</v>
      </c>
      <c r="BS56" s="123"/>
      <c r="BT56" s="124">
        <f>IFERROR(BS56/BO56,"-")</f>
        <v>0</v>
      </c>
      <c r="BU56" s="125"/>
      <c r="BV56" s="125"/>
      <c r="BW56" s="125"/>
      <c r="BX56" s="126"/>
      <c r="BY56" s="127">
        <f>IF(Q56=0,"",IF(BX56=0,"",(BX56/Q56)))</f>
        <v>0</v>
      </c>
      <c r="BZ56" s="128"/>
      <c r="CA56" s="129" t="str">
        <f>IFERROR(BZ56/BX56,"-")</f>
        <v>-</v>
      </c>
      <c r="CB56" s="130"/>
      <c r="CC56" s="131" t="str">
        <f>IFERROR(CB56/BX56,"-")</f>
        <v>-</v>
      </c>
      <c r="CD56" s="132"/>
      <c r="CE56" s="132"/>
      <c r="CF56" s="132"/>
      <c r="CG56" s="133">
        <v>2</v>
      </c>
      <c r="CH56" s="134">
        <f>IF(Q56=0,"",IF(CG56=0,"",(CG56/Q56)))</f>
        <v>0.5</v>
      </c>
      <c r="CI56" s="135"/>
      <c r="CJ56" s="136">
        <f>IFERROR(CI56/CG56,"-")</f>
        <v>0</v>
      </c>
      <c r="CK56" s="137"/>
      <c r="CL56" s="138">
        <f>IFERROR(CK56/CG56,"-")</f>
        <v>0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178</v>
      </c>
      <c r="C57" s="189" t="s">
        <v>58</v>
      </c>
      <c r="D57" s="189"/>
      <c r="E57" s="189" t="s">
        <v>118</v>
      </c>
      <c r="F57" s="189" t="s">
        <v>119</v>
      </c>
      <c r="G57" s="189" t="s">
        <v>61</v>
      </c>
      <c r="H57" s="89"/>
      <c r="I57" s="89" t="s">
        <v>151</v>
      </c>
      <c r="J57" s="89"/>
      <c r="K57" s="181"/>
      <c r="L57" s="80">
        <v>0</v>
      </c>
      <c r="M57" s="80">
        <v>0</v>
      </c>
      <c r="N57" s="80">
        <v>0</v>
      </c>
      <c r="O57" s="91">
        <v>2</v>
      </c>
      <c r="P57" s="92">
        <v>0</v>
      </c>
      <c r="Q57" s="93">
        <f>O57+P57</f>
        <v>2</v>
      </c>
      <c r="R57" s="81" t="str">
        <f>IFERROR(Q57/N57,"-")</f>
        <v>-</v>
      </c>
      <c r="S57" s="80">
        <v>0</v>
      </c>
      <c r="T57" s="80">
        <v>1</v>
      </c>
      <c r="U57" s="81">
        <f>IFERROR(T57/(Q57),"-")</f>
        <v>0.5</v>
      </c>
      <c r="V57" s="82"/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/>
      <c r="AC57" s="85"/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>
        <f>IF(Q57=0,"",IF(BF57=0,"",(BF57/Q57)))</f>
        <v>0</v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>
        <v>2</v>
      </c>
      <c r="BP57" s="120">
        <f>IF(Q57=0,"",IF(BO57=0,"",(BO57/Q57)))</f>
        <v>1</v>
      </c>
      <c r="BQ57" s="121"/>
      <c r="BR57" s="122">
        <f>IFERROR(BQ57/BO57,"-")</f>
        <v>0</v>
      </c>
      <c r="BS57" s="123"/>
      <c r="BT57" s="124">
        <f>IFERROR(BS57/BO57,"-")</f>
        <v>0</v>
      </c>
      <c r="BU57" s="125"/>
      <c r="BV57" s="125"/>
      <c r="BW57" s="125"/>
      <c r="BX57" s="126"/>
      <c r="BY57" s="127">
        <f>IF(Q57=0,"",IF(BX57=0,"",(BX57/Q57)))</f>
        <v>0</v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/>
      <c r="CH57" s="134">
        <f>IF(Q57=0,"",IF(CG57=0,"",(CG57/Q57)))</f>
        <v>0</v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179</v>
      </c>
      <c r="C58" s="189" t="s">
        <v>58</v>
      </c>
      <c r="D58" s="189"/>
      <c r="E58" s="189" t="s">
        <v>115</v>
      </c>
      <c r="F58" s="189" t="s">
        <v>116</v>
      </c>
      <c r="G58" s="189" t="s">
        <v>61</v>
      </c>
      <c r="H58" s="89"/>
      <c r="I58" s="89" t="s">
        <v>151</v>
      </c>
      <c r="J58" s="89"/>
      <c r="K58" s="181"/>
      <c r="L58" s="80">
        <v>0</v>
      </c>
      <c r="M58" s="80">
        <v>0</v>
      </c>
      <c r="N58" s="80">
        <v>0</v>
      </c>
      <c r="O58" s="91">
        <v>2</v>
      </c>
      <c r="P58" s="92">
        <v>0</v>
      </c>
      <c r="Q58" s="93">
        <f>O58+P58</f>
        <v>2</v>
      </c>
      <c r="R58" s="81" t="str">
        <f>IFERROR(Q58/N58,"-")</f>
        <v>-</v>
      </c>
      <c r="S58" s="80">
        <v>0</v>
      </c>
      <c r="T58" s="80">
        <v>1</v>
      </c>
      <c r="U58" s="81">
        <f>IFERROR(T58/(Q58),"-")</f>
        <v>0.5</v>
      </c>
      <c r="V58" s="82"/>
      <c r="W58" s="83">
        <v>0</v>
      </c>
      <c r="X58" s="81">
        <f>IF(Q58=0,"-",W58/Q58)</f>
        <v>0</v>
      </c>
      <c r="Y58" s="186">
        <v>0</v>
      </c>
      <c r="Z58" s="187">
        <f>IFERROR(Y58/Q58,"-")</f>
        <v>0</v>
      </c>
      <c r="AA58" s="187" t="str">
        <f>IFERROR(Y58/W58,"-")</f>
        <v>-</v>
      </c>
      <c r="AB58" s="181"/>
      <c r="AC58" s="85"/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>
        <v>1</v>
      </c>
      <c r="BG58" s="113">
        <f>IF(Q58=0,"",IF(BF58=0,"",(BF58/Q58)))</f>
        <v>0.5</v>
      </c>
      <c r="BH58" s="112"/>
      <c r="BI58" s="114">
        <f>IFERROR(BH58/BF58,"-")</f>
        <v>0</v>
      </c>
      <c r="BJ58" s="115"/>
      <c r="BK58" s="116">
        <f>IFERROR(BJ58/BF58,"-")</f>
        <v>0</v>
      </c>
      <c r="BL58" s="117"/>
      <c r="BM58" s="117"/>
      <c r="BN58" s="117"/>
      <c r="BO58" s="119">
        <v>1</v>
      </c>
      <c r="BP58" s="120">
        <f>IF(Q58=0,"",IF(BO58=0,"",(BO58/Q58)))</f>
        <v>0.5</v>
      </c>
      <c r="BQ58" s="121"/>
      <c r="BR58" s="122">
        <f>IFERROR(BQ58/BO58,"-")</f>
        <v>0</v>
      </c>
      <c r="BS58" s="123"/>
      <c r="BT58" s="124">
        <f>IFERROR(BS58/BO58,"-")</f>
        <v>0</v>
      </c>
      <c r="BU58" s="125"/>
      <c r="BV58" s="125"/>
      <c r="BW58" s="125"/>
      <c r="BX58" s="126"/>
      <c r="BY58" s="127">
        <f>IF(Q58=0,"",IF(BX58=0,"",(BX58/Q58)))</f>
        <v>0</v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>
        <f>IF(Q58=0,"",IF(CG58=0,"",(CG58/Q58)))</f>
        <v>0</v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180</v>
      </c>
      <c r="C59" s="189" t="s">
        <v>58</v>
      </c>
      <c r="D59" s="189"/>
      <c r="E59" s="189" t="s">
        <v>181</v>
      </c>
      <c r="F59" s="189" t="s">
        <v>182</v>
      </c>
      <c r="G59" s="189" t="s">
        <v>73</v>
      </c>
      <c r="H59" s="89"/>
      <c r="I59" s="89" t="s">
        <v>151</v>
      </c>
      <c r="J59" s="89"/>
      <c r="K59" s="181"/>
      <c r="L59" s="80">
        <v>4</v>
      </c>
      <c r="M59" s="80">
        <v>0</v>
      </c>
      <c r="N59" s="80">
        <v>11</v>
      </c>
      <c r="O59" s="91">
        <v>0</v>
      </c>
      <c r="P59" s="92">
        <v>0</v>
      </c>
      <c r="Q59" s="93">
        <f>O59+P59</f>
        <v>0</v>
      </c>
      <c r="R59" s="81">
        <f>IFERROR(Q59/N59,"-")</f>
        <v>0</v>
      </c>
      <c r="S59" s="80">
        <v>0</v>
      </c>
      <c r="T59" s="80">
        <v>0</v>
      </c>
      <c r="U59" s="81" t="str">
        <f>IFERROR(T59/(Q59),"-")</f>
        <v>-</v>
      </c>
      <c r="V59" s="82"/>
      <c r="W59" s="83">
        <v>0</v>
      </c>
      <c r="X59" s="81" t="str">
        <f>IF(Q59=0,"-",W59/Q59)</f>
        <v>-</v>
      </c>
      <c r="Y59" s="186">
        <v>0</v>
      </c>
      <c r="Z59" s="187" t="str">
        <f>IFERROR(Y59/Q59,"-")</f>
        <v>-</v>
      </c>
      <c r="AA59" s="187" t="str">
        <f>IFERROR(Y59/W59,"-")</f>
        <v>-</v>
      </c>
      <c r="AB59" s="181"/>
      <c r="AC59" s="85"/>
      <c r="AD59" s="78"/>
      <c r="AE59" s="94"/>
      <c r="AF59" s="95" t="str">
        <f>IF(Q59=0,"",IF(AE59=0,"",(AE59/Q59)))</f>
        <v/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 t="str">
        <f>IF(Q59=0,"",IF(AN59=0,"",(AN59/Q59)))</f>
        <v/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 t="str">
        <f>IF(Q59=0,"",IF(AW59=0,"",(AW59/Q59)))</f>
        <v/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 t="str">
        <f>IF(Q59=0,"",IF(BF59=0,"",(BF59/Q59)))</f>
        <v/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/>
      <c r="BP59" s="120" t="str">
        <f>IF(Q59=0,"",IF(BO59=0,"",(BO59/Q59)))</f>
        <v/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/>
      <c r="BY59" s="127" t="str">
        <f>IF(Q59=0,"",IF(BX59=0,"",(BX59/Q59)))</f>
        <v/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/>
      <c r="CH59" s="134" t="str">
        <f>IF(Q59=0,"",IF(CG59=0,"",(CG59/Q59)))</f>
        <v/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183</v>
      </c>
      <c r="C60" s="189" t="s">
        <v>58</v>
      </c>
      <c r="D60" s="189"/>
      <c r="E60" s="189" t="s">
        <v>107</v>
      </c>
      <c r="F60" s="189" t="s">
        <v>107</v>
      </c>
      <c r="G60" s="189" t="s">
        <v>66</v>
      </c>
      <c r="H60" s="89"/>
      <c r="I60" s="89"/>
      <c r="J60" s="89"/>
      <c r="K60" s="181"/>
      <c r="L60" s="80">
        <v>28</v>
      </c>
      <c r="M60" s="80">
        <v>18</v>
      </c>
      <c r="N60" s="80">
        <v>5</v>
      </c>
      <c r="O60" s="91">
        <v>1</v>
      </c>
      <c r="P60" s="92">
        <v>0</v>
      </c>
      <c r="Q60" s="93">
        <f>O60+P60</f>
        <v>1</v>
      </c>
      <c r="R60" s="81">
        <f>IFERROR(Q60/N60,"-")</f>
        <v>0.2</v>
      </c>
      <c r="S60" s="80">
        <v>0</v>
      </c>
      <c r="T60" s="80">
        <v>0</v>
      </c>
      <c r="U60" s="81">
        <f>IFERROR(T60/(Q60),"-")</f>
        <v>0</v>
      </c>
      <c r="V60" s="82"/>
      <c r="W60" s="83">
        <v>0</v>
      </c>
      <c r="X60" s="81">
        <f>IF(Q60=0,"-",W60/Q60)</f>
        <v>0</v>
      </c>
      <c r="Y60" s="186">
        <v>0</v>
      </c>
      <c r="Z60" s="187">
        <f>IFERROR(Y60/Q60,"-")</f>
        <v>0</v>
      </c>
      <c r="AA60" s="187" t="str">
        <f>IFERROR(Y60/W60,"-")</f>
        <v>-</v>
      </c>
      <c r="AB60" s="181"/>
      <c r="AC60" s="85"/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>
        <f>IF(Q60=0,"",IF(BF60=0,"",(BF60/Q60)))</f>
        <v>0</v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/>
      <c r="BP60" s="120">
        <f>IF(Q60=0,"",IF(BO60=0,"",(BO60/Q60)))</f>
        <v>0</v>
      </c>
      <c r="BQ60" s="121"/>
      <c r="BR60" s="122" t="str">
        <f>IFERROR(BQ60/BO60,"-")</f>
        <v>-</v>
      </c>
      <c r="BS60" s="123"/>
      <c r="BT60" s="124" t="str">
        <f>IFERROR(BS60/BO60,"-")</f>
        <v>-</v>
      </c>
      <c r="BU60" s="125"/>
      <c r="BV60" s="125"/>
      <c r="BW60" s="125"/>
      <c r="BX60" s="126"/>
      <c r="BY60" s="127">
        <f>IF(Q60=0,"",IF(BX60=0,"",(BX60/Q60)))</f>
        <v>0</v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>
        <v>1</v>
      </c>
      <c r="CH60" s="134">
        <f>IF(Q60=0,"",IF(CG60=0,"",(CG60/Q60)))</f>
        <v>1</v>
      </c>
      <c r="CI60" s="135"/>
      <c r="CJ60" s="136">
        <f>IFERROR(CI60/CG60,"-")</f>
        <v>0</v>
      </c>
      <c r="CK60" s="137"/>
      <c r="CL60" s="138">
        <f>IFERROR(CK60/CG60,"-")</f>
        <v>0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>
        <f>AC61</f>
        <v>0.030769230769231</v>
      </c>
      <c r="B61" s="189" t="s">
        <v>184</v>
      </c>
      <c r="C61" s="189" t="s">
        <v>58</v>
      </c>
      <c r="D61" s="189"/>
      <c r="E61" s="189" t="s">
        <v>95</v>
      </c>
      <c r="F61" s="189" t="s">
        <v>96</v>
      </c>
      <c r="G61" s="189" t="s">
        <v>61</v>
      </c>
      <c r="H61" s="89" t="s">
        <v>185</v>
      </c>
      <c r="I61" s="89" t="s">
        <v>151</v>
      </c>
      <c r="J61" s="89" t="s">
        <v>152</v>
      </c>
      <c r="K61" s="181">
        <v>260000</v>
      </c>
      <c r="L61" s="80">
        <v>0</v>
      </c>
      <c r="M61" s="80">
        <v>0</v>
      </c>
      <c r="N61" s="80">
        <v>0</v>
      </c>
      <c r="O61" s="91">
        <v>4</v>
      </c>
      <c r="P61" s="92">
        <v>0</v>
      </c>
      <c r="Q61" s="93">
        <f>O61+P61</f>
        <v>4</v>
      </c>
      <c r="R61" s="81" t="str">
        <f>IFERROR(Q61/N61,"-")</f>
        <v>-</v>
      </c>
      <c r="S61" s="80">
        <v>0</v>
      </c>
      <c r="T61" s="80">
        <v>0</v>
      </c>
      <c r="U61" s="81">
        <f>IFERROR(T61/(Q61),"-")</f>
        <v>0</v>
      </c>
      <c r="V61" s="82">
        <f>IFERROR(K61/SUM(Q61:Q64),"-")</f>
        <v>8965.5172413793</v>
      </c>
      <c r="W61" s="83">
        <v>0</v>
      </c>
      <c r="X61" s="81">
        <f>IF(Q61=0,"-",W61/Q61)</f>
        <v>0</v>
      </c>
      <c r="Y61" s="186">
        <v>0</v>
      </c>
      <c r="Z61" s="187">
        <f>IFERROR(Y61/Q61,"-")</f>
        <v>0</v>
      </c>
      <c r="AA61" s="187" t="str">
        <f>IFERROR(Y61/W61,"-")</f>
        <v>-</v>
      </c>
      <c r="AB61" s="181">
        <f>SUM(Y61:Y64)-SUM(K61:K64)</f>
        <v>-252000</v>
      </c>
      <c r="AC61" s="85">
        <f>SUM(Y61:Y64)/SUM(K61:K64)</f>
        <v>0.030769230769231</v>
      </c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>
        <v>1</v>
      </c>
      <c r="AO61" s="101">
        <f>IF(Q61=0,"",IF(AN61=0,"",(AN61/Q61)))</f>
        <v>0.25</v>
      </c>
      <c r="AP61" s="100"/>
      <c r="AQ61" s="102">
        <f>IFERROR(AP61/AN61,"-")</f>
        <v>0</v>
      </c>
      <c r="AR61" s="103"/>
      <c r="AS61" s="104">
        <f>IFERROR(AR61/AN61,"-")</f>
        <v>0</v>
      </c>
      <c r="AT61" s="105"/>
      <c r="AU61" s="105"/>
      <c r="AV61" s="105"/>
      <c r="AW61" s="106"/>
      <c r="AX61" s="107">
        <f>IF(Q61=0,"",IF(AW61=0,"",(AW61/Q61)))</f>
        <v>0</v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>
        <f>IF(Q61=0,"",IF(BF61=0,"",(BF61/Q61)))</f>
        <v>0</v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>
        <v>1</v>
      </c>
      <c r="BP61" s="120">
        <f>IF(Q61=0,"",IF(BO61=0,"",(BO61/Q61)))</f>
        <v>0.25</v>
      </c>
      <c r="BQ61" s="121"/>
      <c r="BR61" s="122">
        <f>IFERROR(BQ61/BO61,"-")</f>
        <v>0</v>
      </c>
      <c r="BS61" s="123"/>
      <c r="BT61" s="124">
        <f>IFERROR(BS61/BO61,"-")</f>
        <v>0</v>
      </c>
      <c r="BU61" s="125"/>
      <c r="BV61" s="125"/>
      <c r="BW61" s="125"/>
      <c r="BX61" s="126">
        <v>2</v>
      </c>
      <c r="BY61" s="127">
        <f>IF(Q61=0,"",IF(BX61=0,"",(BX61/Q61)))</f>
        <v>0.5</v>
      </c>
      <c r="BZ61" s="128"/>
      <c r="CA61" s="129">
        <f>IFERROR(BZ61/BX61,"-")</f>
        <v>0</v>
      </c>
      <c r="CB61" s="130"/>
      <c r="CC61" s="131">
        <f>IFERROR(CB61/BX61,"-")</f>
        <v>0</v>
      </c>
      <c r="CD61" s="132"/>
      <c r="CE61" s="132"/>
      <c r="CF61" s="132"/>
      <c r="CG61" s="133"/>
      <c r="CH61" s="134">
        <f>IF(Q61=0,"",IF(CG61=0,"",(CG61/Q61)))</f>
        <v>0</v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186</v>
      </c>
      <c r="C62" s="189" t="s">
        <v>58</v>
      </c>
      <c r="D62" s="189"/>
      <c r="E62" s="189" t="s">
        <v>187</v>
      </c>
      <c r="F62" s="189" t="s">
        <v>188</v>
      </c>
      <c r="G62" s="189" t="s">
        <v>61</v>
      </c>
      <c r="H62" s="89"/>
      <c r="I62" s="89" t="s">
        <v>151</v>
      </c>
      <c r="J62" s="89" t="s">
        <v>156</v>
      </c>
      <c r="K62" s="181"/>
      <c r="L62" s="80">
        <v>0</v>
      </c>
      <c r="M62" s="80">
        <v>0</v>
      </c>
      <c r="N62" s="80">
        <v>0</v>
      </c>
      <c r="O62" s="91">
        <v>3</v>
      </c>
      <c r="P62" s="92">
        <v>0</v>
      </c>
      <c r="Q62" s="93">
        <f>O62+P62</f>
        <v>3</v>
      </c>
      <c r="R62" s="81" t="str">
        <f>IFERROR(Q62/N62,"-")</f>
        <v>-</v>
      </c>
      <c r="S62" s="80">
        <v>0</v>
      </c>
      <c r="T62" s="80">
        <v>1</v>
      </c>
      <c r="U62" s="81">
        <f>IFERROR(T62/(Q62),"-")</f>
        <v>0.33333333333333</v>
      </c>
      <c r="V62" s="82"/>
      <c r="W62" s="83">
        <v>1</v>
      </c>
      <c r="X62" s="81">
        <f>IF(Q62=0,"-",W62/Q62)</f>
        <v>0.33333333333333</v>
      </c>
      <c r="Y62" s="186">
        <v>5000</v>
      </c>
      <c r="Z62" s="187">
        <f>IFERROR(Y62/Q62,"-")</f>
        <v>1666.6666666667</v>
      </c>
      <c r="AA62" s="187">
        <f>IFERROR(Y62/W62,"-")</f>
        <v>5000</v>
      </c>
      <c r="AB62" s="181"/>
      <c r="AC62" s="85"/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>
        <v>2</v>
      </c>
      <c r="AO62" s="101">
        <f>IF(Q62=0,"",IF(AN62=0,"",(AN62/Q62)))</f>
        <v>0.66666666666667</v>
      </c>
      <c r="AP62" s="100"/>
      <c r="AQ62" s="102">
        <f>IFERROR(AP62/AN62,"-")</f>
        <v>0</v>
      </c>
      <c r="AR62" s="103"/>
      <c r="AS62" s="104">
        <f>IFERROR(AR62/AN62,"-")</f>
        <v>0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>
        <f>IF(Q62=0,"",IF(BF62=0,"",(BF62/Q62)))</f>
        <v>0</v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>
        <v>1</v>
      </c>
      <c r="BP62" s="120">
        <f>IF(Q62=0,"",IF(BO62=0,"",(BO62/Q62)))</f>
        <v>0.33333333333333</v>
      </c>
      <c r="BQ62" s="121">
        <v>1</v>
      </c>
      <c r="BR62" s="122">
        <f>IFERROR(BQ62/BO62,"-")</f>
        <v>1</v>
      </c>
      <c r="BS62" s="123">
        <v>5000</v>
      </c>
      <c r="BT62" s="124">
        <f>IFERROR(BS62/BO62,"-")</f>
        <v>5000</v>
      </c>
      <c r="BU62" s="125">
        <v>1</v>
      </c>
      <c r="BV62" s="125"/>
      <c r="BW62" s="125"/>
      <c r="BX62" s="126"/>
      <c r="BY62" s="127">
        <f>IF(Q62=0,"",IF(BX62=0,"",(BX62/Q62)))</f>
        <v>0</v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/>
      <c r="CH62" s="134">
        <f>IF(Q62=0,"",IF(CG62=0,"",(CG62/Q62)))</f>
        <v>0</v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1</v>
      </c>
      <c r="CQ62" s="141">
        <v>5000</v>
      </c>
      <c r="CR62" s="141">
        <v>5000</v>
      </c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189</v>
      </c>
      <c r="C63" s="189" t="s">
        <v>58</v>
      </c>
      <c r="D63" s="189"/>
      <c r="E63" s="189" t="s">
        <v>165</v>
      </c>
      <c r="F63" s="189" t="s">
        <v>166</v>
      </c>
      <c r="G63" s="189" t="s">
        <v>61</v>
      </c>
      <c r="H63" s="89"/>
      <c r="I63" s="89" t="s">
        <v>151</v>
      </c>
      <c r="J63" s="89" t="s">
        <v>158</v>
      </c>
      <c r="K63" s="181"/>
      <c r="L63" s="80">
        <v>0</v>
      </c>
      <c r="M63" s="80">
        <v>0</v>
      </c>
      <c r="N63" s="80">
        <v>0</v>
      </c>
      <c r="O63" s="91">
        <v>18</v>
      </c>
      <c r="P63" s="92">
        <v>0</v>
      </c>
      <c r="Q63" s="93">
        <f>O63+P63</f>
        <v>18</v>
      </c>
      <c r="R63" s="81" t="str">
        <f>IFERROR(Q63/N63,"-")</f>
        <v>-</v>
      </c>
      <c r="S63" s="80">
        <v>0</v>
      </c>
      <c r="T63" s="80">
        <v>2</v>
      </c>
      <c r="U63" s="81">
        <f>IFERROR(T63/(Q63),"-")</f>
        <v>0.11111111111111</v>
      </c>
      <c r="V63" s="82"/>
      <c r="W63" s="83">
        <v>1</v>
      </c>
      <c r="X63" s="81">
        <f>IF(Q63=0,"-",W63/Q63)</f>
        <v>0.055555555555556</v>
      </c>
      <c r="Y63" s="186">
        <v>3000</v>
      </c>
      <c r="Z63" s="187">
        <f>IFERROR(Y63/Q63,"-")</f>
        <v>166.66666666667</v>
      </c>
      <c r="AA63" s="187">
        <f>IFERROR(Y63/W63,"-")</f>
        <v>3000</v>
      </c>
      <c r="AB63" s="181"/>
      <c r="AC63" s="85"/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>
        <v>1</v>
      </c>
      <c r="AO63" s="101">
        <f>IF(Q63=0,"",IF(AN63=0,"",(AN63/Q63)))</f>
        <v>0.055555555555556</v>
      </c>
      <c r="AP63" s="100"/>
      <c r="AQ63" s="102">
        <f>IFERROR(AP63/AN63,"-")</f>
        <v>0</v>
      </c>
      <c r="AR63" s="103"/>
      <c r="AS63" s="104">
        <f>IFERROR(AR63/AN63,"-")</f>
        <v>0</v>
      </c>
      <c r="AT63" s="105"/>
      <c r="AU63" s="105"/>
      <c r="AV63" s="105"/>
      <c r="AW63" s="106">
        <v>1</v>
      </c>
      <c r="AX63" s="107">
        <f>IF(Q63=0,"",IF(AW63=0,"",(AW63/Q63)))</f>
        <v>0.055555555555556</v>
      </c>
      <c r="AY63" s="106"/>
      <c r="AZ63" s="108">
        <f>IFERROR(AY63/AW63,"-")</f>
        <v>0</v>
      </c>
      <c r="BA63" s="109"/>
      <c r="BB63" s="110">
        <f>IFERROR(BA63/AW63,"-")</f>
        <v>0</v>
      </c>
      <c r="BC63" s="111"/>
      <c r="BD63" s="111"/>
      <c r="BE63" s="111"/>
      <c r="BF63" s="112">
        <v>3</v>
      </c>
      <c r="BG63" s="113">
        <f>IF(Q63=0,"",IF(BF63=0,"",(BF63/Q63)))</f>
        <v>0.16666666666667</v>
      </c>
      <c r="BH63" s="112"/>
      <c r="BI63" s="114">
        <f>IFERROR(BH63/BF63,"-")</f>
        <v>0</v>
      </c>
      <c r="BJ63" s="115"/>
      <c r="BK63" s="116">
        <f>IFERROR(BJ63/BF63,"-")</f>
        <v>0</v>
      </c>
      <c r="BL63" s="117"/>
      <c r="BM63" s="117"/>
      <c r="BN63" s="117"/>
      <c r="BO63" s="119">
        <v>9</v>
      </c>
      <c r="BP63" s="120">
        <f>IF(Q63=0,"",IF(BO63=0,"",(BO63/Q63)))</f>
        <v>0.5</v>
      </c>
      <c r="BQ63" s="121"/>
      <c r="BR63" s="122">
        <f>IFERROR(BQ63/BO63,"-")</f>
        <v>0</v>
      </c>
      <c r="BS63" s="123"/>
      <c r="BT63" s="124">
        <f>IFERROR(BS63/BO63,"-")</f>
        <v>0</v>
      </c>
      <c r="BU63" s="125"/>
      <c r="BV63" s="125"/>
      <c r="BW63" s="125"/>
      <c r="BX63" s="126">
        <v>4</v>
      </c>
      <c r="BY63" s="127">
        <f>IF(Q63=0,"",IF(BX63=0,"",(BX63/Q63)))</f>
        <v>0.22222222222222</v>
      </c>
      <c r="BZ63" s="128">
        <v>1</v>
      </c>
      <c r="CA63" s="129">
        <f>IFERROR(BZ63/BX63,"-")</f>
        <v>0.25</v>
      </c>
      <c r="CB63" s="130">
        <v>3000</v>
      </c>
      <c r="CC63" s="131">
        <f>IFERROR(CB63/BX63,"-")</f>
        <v>750</v>
      </c>
      <c r="CD63" s="132">
        <v>1</v>
      </c>
      <c r="CE63" s="132"/>
      <c r="CF63" s="132"/>
      <c r="CG63" s="133"/>
      <c r="CH63" s="134">
        <f>IF(Q63=0,"",IF(CG63=0,"",(CG63/Q63)))</f>
        <v>0</v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1</v>
      </c>
      <c r="CQ63" s="141">
        <v>3000</v>
      </c>
      <c r="CR63" s="141">
        <v>3000</v>
      </c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190</v>
      </c>
      <c r="C64" s="189" t="s">
        <v>58</v>
      </c>
      <c r="D64" s="189"/>
      <c r="E64" s="189" t="s">
        <v>107</v>
      </c>
      <c r="F64" s="189" t="s">
        <v>107</v>
      </c>
      <c r="G64" s="189" t="s">
        <v>66</v>
      </c>
      <c r="H64" s="89"/>
      <c r="I64" s="89"/>
      <c r="J64" s="89"/>
      <c r="K64" s="181"/>
      <c r="L64" s="80">
        <v>25</v>
      </c>
      <c r="M64" s="80">
        <v>18</v>
      </c>
      <c r="N64" s="80">
        <v>8</v>
      </c>
      <c r="O64" s="91">
        <v>4</v>
      </c>
      <c r="P64" s="92">
        <v>0</v>
      </c>
      <c r="Q64" s="93">
        <f>O64+P64</f>
        <v>4</v>
      </c>
      <c r="R64" s="81">
        <f>IFERROR(Q64/N64,"-")</f>
        <v>0.5</v>
      </c>
      <c r="S64" s="80">
        <v>0</v>
      </c>
      <c r="T64" s="80">
        <v>0</v>
      </c>
      <c r="U64" s="81">
        <f>IFERROR(T64/(Q64),"-")</f>
        <v>0</v>
      </c>
      <c r="V64" s="82"/>
      <c r="W64" s="83">
        <v>0</v>
      </c>
      <c r="X64" s="81">
        <f>IF(Q64=0,"-",W64/Q64)</f>
        <v>0</v>
      </c>
      <c r="Y64" s="186">
        <v>0</v>
      </c>
      <c r="Z64" s="187">
        <f>IFERROR(Y64/Q64,"-")</f>
        <v>0</v>
      </c>
      <c r="AA64" s="187" t="str">
        <f>IFERROR(Y64/W64,"-")</f>
        <v>-</v>
      </c>
      <c r="AB64" s="181"/>
      <c r="AC64" s="85"/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>
        <v>1</v>
      </c>
      <c r="BG64" s="113">
        <f>IF(Q64=0,"",IF(BF64=0,"",(BF64/Q64)))</f>
        <v>0.25</v>
      </c>
      <c r="BH64" s="112"/>
      <c r="BI64" s="114">
        <f>IFERROR(BH64/BF64,"-")</f>
        <v>0</v>
      </c>
      <c r="BJ64" s="115"/>
      <c r="BK64" s="116">
        <f>IFERROR(BJ64/BF64,"-")</f>
        <v>0</v>
      </c>
      <c r="BL64" s="117"/>
      <c r="BM64" s="117"/>
      <c r="BN64" s="117"/>
      <c r="BO64" s="119">
        <v>2</v>
      </c>
      <c r="BP64" s="120">
        <f>IF(Q64=0,"",IF(BO64=0,"",(BO64/Q64)))</f>
        <v>0.5</v>
      </c>
      <c r="BQ64" s="121"/>
      <c r="BR64" s="122">
        <f>IFERROR(BQ64/BO64,"-")</f>
        <v>0</v>
      </c>
      <c r="BS64" s="123"/>
      <c r="BT64" s="124">
        <f>IFERROR(BS64/BO64,"-")</f>
        <v>0</v>
      </c>
      <c r="BU64" s="125"/>
      <c r="BV64" s="125"/>
      <c r="BW64" s="125"/>
      <c r="BX64" s="126"/>
      <c r="BY64" s="127">
        <f>IF(Q64=0,"",IF(BX64=0,"",(BX64/Q64)))</f>
        <v>0</v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>
        <v>1</v>
      </c>
      <c r="CH64" s="134">
        <f>IF(Q64=0,"",IF(CG64=0,"",(CG64/Q64)))</f>
        <v>0.25</v>
      </c>
      <c r="CI64" s="135"/>
      <c r="CJ64" s="136">
        <f>IFERROR(CI64/CG64,"-")</f>
        <v>0</v>
      </c>
      <c r="CK64" s="137"/>
      <c r="CL64" s="138">
        <f>IFERROR(CK64/CG64,"-")</f>
        <v>0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>
        <f>AC65</f>
        <v>0.38003333333333</v>
      </c>
      <c r="B65" s="189" t="s">
        <v>191</v>
      </c>
      <c r="C65" s="189" t="s">
        <v>58</v>
      </c>
      <c r="D65" s="189"/>
      <c r="E65" s="189" t="s">
        <v>176</v>
      </c>
      <c r="F65" s="189" t="s">
        <v>102</v>
      </c>
      <c r="G65" s="189" t="s">
        <v>61</v>
      </c>
      <c r="H65" s="89" t="s">
        <v>192</v>
      </c>
      <c r="I65" s="89" t="s">
        <v>193</v>
      </c>
      <c r="J65" s="89" t="s">
        <v>194</v>
      </c>
      <c r="K65" s="181">
        <v>300000</v>
      </c>
      <c r="L65" s="80">
        <v>0</v>
      </c>
      <c r="M65" s="80">
        <v>0</v>
      </c>
      <c r="N65" s="80">
        <v>0</v>
      </c>
      <c r="O65" s="91">
        <v>0</v>
      </c>
      <c r="P65" s="92">
        <v>0</v>
      </c>
      <c r="Q65" s="93">
        <f>O65+P65</f>
        <v>0</v>
      </c>
      <c r="R65" s="81" t="str">
        <f>IFERROR(Q65/N65,"-")</f>
        <v>-</v>
      </c>
      <c r="S65" s="80">
        <v>0</v>
      </c>
      <c r="T65" s="80">
        <v>0</v>
      </c>
      <c r="U65" s="81" t="str">
        <f>IFERROR(T65/(Q65),"-")</f>
        <v>-</v>
      </c>
      <c r="V65" s="82">
        <f>IFERROR(K65/SUM(Q65:Q76),"-")</f>
        <v>17647.058823529</v>
      </c>
      <c r="W65" s="83">
        <v>0</v>
      </c>
      <c r="X65" s="81" t="str">
        <f>IF(Q65=0,"-",W65/Q65)</f>
        <v>-</v>
      </c>
      <c r="Y65" s="186">
        <v>0</v>
      </c>
      <c r="Z65" s="187" t="str">
        <f>IFERROR(Y65/Q65,"-")</f>
        <v>-</v>
      </c>
      <c r="AA65" s="187" t="str">
        <f>IFERROR(Y65/W65,"-")</f>
        <v>-</v>
      </c>
      <c r="AB65" s="181">
        <f>SUM(Y65:Y76)-SUM(K65:K76)</f>
        <v>-185990</v>
      </c>
      <c r="AC65" s="85">
        <f>SUM(Y65:Y76)/SUM(K65:K76)</f>
        <v>0.38003333333333</v>
      </c>
      <c r="AD65" s="78"/>
      <c r="AE65" s="94"/>
      <c r="AF65" s="95" t="str">
        <f>IF(Q65=0,"",IF(AE65=0,"",(AE65/Q65)))</f>
        <v/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 t="str">
        <f>IF(Q65=0,"",IF(AN65=0,"",(AN65/Q65)))</f>
        <v/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 t="str">
        <f>IF(Q65=0,"",IF(AW65=0,"",(AW65/Q65)))</f>
        <v/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 t="str">
        <f>IF(Q65=0,"",IF(BF65=0,"",(BF65/Q65)))</f>
        <v/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/>
      <c r="BP65" s="120" t="str">
        <f>IF(Q65=0,"",IF(BO65=0,"",(BO65/Q65)))</f>
        <v/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/>
      <c r="BY65" s="127" t="str">
        <f>IF(Q65=0,"",IF(BX65=0,"",(BX65/Q65)))</f>
        <v/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/>
      <c r="CH65" s="134" t="str">
        <f>IF(Q65=0,"",IF(CG65=0,"",(CG65/Q65)))</f>
        <v/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195</v>
      </c>
      <c r="C66" s="189" t="s">
        <v>58</v>
      </c>
      <c r="D66" s="189"/>
      <c r="E66" s="189" t="s">
        <v>115</v>
      </c>
      <c r="F66" s="189" t="s">
        <v>116</v>
      </c>
      <c r="G66" s="189" t="s">
        <v>61</v>
      </c>
      <c r="H66" s="89"/>
      <c r="I66" s="89" t="s">
        <v>193</v>
      </c>
      <c r="J66" s="89" t="s">
        <v>196</v>
      </c>
      <c r="K66" s="181"/>
      <c r="L66" s="80">
        <v>0</v>
      </c>
      <c r="M66" s="80">
        <v>0</v>
      </c>
      <c r="N66" s="80">
        <v>0</v>
      </c>
      <c r="O66" s="91">
        <v>6</v>
      </c>
      <c r="P66" s="92">
        <v>0</v>
      </c>
      <c r="Q66" s="93">
        <f>O66+P66</f>
        <v>6</v>
      </c>
      <c r="R66" s="81" t="str">
        <f>IFERROR(Q66/N66,"-")</f>
        <v>-</v>
      </c>
      <c r="S66" s="80">
        <v>0</v>
      </c>
      <c r="T66" s="80">
        <v>3</v>
      </c>
      <c r="U66" s="81">
        <f>IFERROR(T66/(Q66),"-")</f>
        <v>0.5</v>
      </c>
      <c r="V66" s="82"/>
      <c r="W66" s="83">
        <v>0</v>
      </c>
      <c r="X66" s="81">
        <f>IF(Q66=0,"-",W66/Q66)</f>
        <v>0</v>
      </c>
      <c r="Y66" s="186">
        <v>0</v>
      </c>
      <c r="Z66" s="187">
        <f>IFERROR(Y66/Q66,"-")</f>
        <v>0</v>
      </c>
      <c r="AA66" s="187" t="str">
        <f>IFERROR(Y66/W66,"-")</f>
        <v>-</v>
      </c>
      <c r="AB66" s="181"/>
      <c r="AC66" s="85"/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>
        <v>1</v>
      </c>
      <c r="BG66" s="113">
        <f>IF(Q66=0,"",IF(BF66=0,"",(BF66/Q66)))</f>
        <v>0.16666666666667</v>
      </c>
      <c r="BH66" s="112"/>
      <c r="BI66" s="114">
        <f>IFERROR(BH66/BF66,"-")</f>
        <v>0</v>
      </c>
      <c r="BJ66" s="115"/>
      <c r="BK66" s="116">
        <f>IFERROR(BJ66/BF66,"-")</f>
        <v>0</v>
      </c>
      <c r="BL66" s="117"/>
      <c r="BM66" s="117"/>
      <c r="BN66" s="117"/>
      <c r="BO66" s="119">
        <v>4</v>
      </c>
      <c r="BP66" s="120">
        <f>IF(Q66=0,"",IF(BO66=0,"",(BO66/Q66)))</f>
        <v>0.66666666666667</v>
      </c>
      <c r="BQ66" s="121"/>
      <c r="BR66" s="122">
        <f>IFERROR(BQ66/BO66,"-")</f>
        <v>0</v>
      </c>
      <c r="BS66" s="123"/>
      <c r="BT66" s="124">
        <f>IFERROR(BS66/BO66,"-")</f>
        <v>0</v>
      </c>
      <c r="BU66" s="125"/>
      <c r="BV66" s="125"/>
      <c r="BW66" s="125"/>
      <c r="BX66" s="126">
        <v>1</v>
      </c>
      <c r="BY66" s="127">
        <f>IF(Q66=0,"",IF(BX66=0,"",(BX66/Q66)))</f>
        <v>0.16666666666667</v>
      </c>
      <c r="BZ66" s="128"/>
      <c r="CA66" s="129">
        <f>IFERROR(BZ66/BX66,"-")</f>
        <v>0</v>
      </c>
      <c r="CB66" s="130"/>
      <c r="CC66" s="131">
        <f>IFERROR(CB66/BX66,"-")</f>
        <v>0</v>
      </c>
      <c r="CD66" s="132"/>
      <c r="CE66" s="132"/>
      <c r="CF66" s="132"/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197</v>
      </c>
      <c r="C67" s="189" t="s">
        <v>58</v>
      </c>
      <c r="D67" s="189"/>
      <c r="E67" s="189" t="s">
        <v>107</v>
      </c>
      <c r="F67" s="189" t="s">
        <v>107</v>
      </c>
      <c r="G67" s="189" t="s">
        <v>66</v>
      </c>
      <c r="H67" s="89"/>
      <c r="I67" s="89"/>
      <c r="J67" s="89"/>
      <c r="K67" s="181"/>
      <c r="L67" s="80">
        <v>7</v>
      </c>
      <c r="M67" s="80">
        <v>6</v>
      </c>
      <c r="N67" s="80">
        <v>0</v>
      </c>
      <c r="O67" s="91">
        <v>0</v>
      </c>
      <c r="P67" s="92">
        <v>0</v>
      </c>
      <c r="Q67" s="93">
        <f>O67+P67</f>
        <v>0</v>
      </c>
      <c r="R67" s="81" t="str">
        <f>IFERROR(Q67/N67,"-")</f>
        <v>-</v>
      </c>
      <c r="S67" s="80">
        <v>0</v>
      </c>
      <c r="T67" s="80">
        <v>0</v>
      </c>
      <c r="U67" s="81" t="str">
        <f>IFERROR(T67/(Q67),"-")</f>
        <v>-</v>
      </c>
      <c r="V67" s="82"/>
      <c r="W67" s="83">
        <v>0</v>
      </c>
      <c r="X67" s="81" t="str">
        <f>IF(Q67=0,"-",W67/Q67)</f>
        <v>-</v>
      </c>
      <c r="Y67" s="186">
        <v>0</v>
      </c>
      <c r="Z67" s="187" t="str">
        <f>IFERROR(Y67/Q67,"-")</f>
        <v>-</v>
      </c>
      <c r="AA67" s="187" t="str">
        <f>IFERROR(Y67/W67,"-")</f>
        <v>-</v>
      </c>
      <c r="AB67" s="181"/>
      <c r="AC67" s="85"/>
      <c r="AD67" s="78"/>
      <c r="AE67" s="94"/>
      <c r="AF67" s="95" t="str">
        <f>IF(Q67=0,"",IF(AE67=0,"",(AE67/Q67)))</f>
        <v/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 t="str">
        <f>IF(Q67=0,"",IF(AN67=0,"",(AN67/Q67)))</f>
        <v/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 t="str">
        <f>IF(Q67=0,"",IF(AW67=0,"",(AW67/Q67)))</f>
        <v/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 t="str">
        <f>IF(Q67=0,"",IF(BF67=0,"",(BF67/Q67)))</f>
        <v/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/>
      <c r="BP67" s="120" t="str">
        <f>IF(Q67=0,"",IF(BO67=0,"",(BO67/Q67)))</f>
        <v/>
      </c>
      <c r="BQ67" s="121"/>
      <c r="BR67" s="122" t="str">
        <f>IFERROR(BQ67/BO67,"-")</f>
        <v>-</v>
      </c>
      <c r="BS67" s="123"/>
      <c r="BT67" s="124" t="str">
        <f>IFERROR(BS67/BO67,"-")</f>
        <v>-</v>
      </c>
      <c r="BU67" s="125"/>
      <c r="BV67" s="125"/>
      <c r="BW67" s="125"/>
      <c r="BX67" s="126"/>
      <c r="BY67" s="127" t="str">
        <f>IF(Q67=0,"",IF(BX67=0,"",(BX67/Q67)))</f>
        <v/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/>
      <c r="CH67" s="134" t="str">
        <f>IF(Q67=0,"",IF(CG67=0,"",(CG67/Q67)))</f>
        <v/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198</v>
      </c>
      <c r="C68" s="189" t="s">
        <v>58</v>
      </c>
      <c r="D68" s="189"/>
      <c r="E68" s="189" t="s">
        <v>95</v>
      </c>
      <c r="F68" s="189" t="s">
        <v>96</v>
      </c>
      <c r="G68" s="189" t="s">
        <v>61</v>
      </c>
      <c r="H68" s="89" t="s">
        <v>199</v>
      </c>
      <c r="I68" s="89" t="s">
        <v>193</v>
      </c>
      <c r="J68" s="89" t="s">
        <v>194</v>
      </c>
      <c r="K68" s="181"/>
      <c r="L68" s="80">
        <v>0</v>
      </c>
      <c r="M68" s="80">
        <v>0</v>
      </c>
      <c r="N68" s="80">
        <v>0</v>
      </c>
      <c r="O68" s="91">
        <v>2</v>
      </c>
      <c r="P68" s="92">
        <v>0</v>
      </c>
      <c r="Q68" s="93">
        <f>O68+P68</f>
        <v>2</v>
      </c>
      <c r="R68" s="81" t="str">
        <f>IFERROR(Q68/N68,"-")</f>
        <v>-</v>
      </c>
      <c r="S68" s="80">
        <v>1</v>
      </c>
      <c r="T68" s="80">
        <v>0</v>
      </c>
      <c r="U68" s="81">
        <f>IFERROR(T68/(Q68),"-")</f>
        <v>0</v>
      </c>
      <c r="V68" s="82"/>
      <c r="W68" s="83">
        <v>1</v>
      </c>
      <c r="X68" s="81">
        <f>IF(Q68=0,"-",W68/Q68)</f>
        <v>0.5</v>
      </c>
      <c r="Y68" s="186">
        <v>44000</v>
      </c>
      <c r="Z68" s="187">
        <f>IFERROR(Y68/Q68,"-")</f>
        <v>22000</v>
      </c>
      <c r="AA68" s="187">
        <f>IFERROR(Y68/W68,"-")</f>
        <v>44000</v>
      </c>
      <c r="AB68" s="181"/>
      <c r="AC68" s="85"/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>
        <f>IF(Q68=0,"",IF(AW68=0,"",(AW68/Q68)))</f>
        <v>0</v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>
        <f>IF(Q68=0,"",IF(BF68=0,"",(BF68/Q68)))</f>
        <v>0</v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/>
      <c r="BP68" s="120">
        <f>IF(Q68=0,"",IF(BO68=0,"",(BO68/Q68)))</f>
        <v>0</v>
      </c>
      <c r="BQ68" s="121"/>
      <c r="BR68" s="122" t="str">
        <f>IFERROR(BQ68/BO68,"-")</f>
        <v>-</v>
      </c>
      <c r="BS68" s="123"/>
      <c r="BT68" s="124" t="str">
        <f>IFERROR(BS68/BO68,"-")</f>
        <v>-</v>
      </c>
      <c r="BU68" s="125"/>
      <c r="BV68" s="125"/>
      <c r="BW68" s="125"/>
      <c r="BX68" s="126">
        <v>2</v>
      </c>
      <c r="BY68" s="127">
        <f>IF(Q68=0,"",IF(BX68=0,"",(BX68/Q68)))</f>
        <v>1</v>
      </c>
      <c r="BZ68" s="128">
        <v>1</v>
      </c>
      <c r="CA68" s="129">
        <f>IFERROR(BZ68/BX68,"-")</f>
        <v>0.5</v>
      </c>
      <c r="CB68" s="130">
        <v>44000</v>
      </c>
      <c r="CC68" s="131">
        <f>IFERROR(CB68/BX68,"-")</f>
        <v>22000</v>
      </c>
      <c r="CD68" s="132"/>
      <c r="CE68" s="132"/>
      <c r="CF68" s="132">
        <v>1</v>
      </c>
      <c r="CG68" s="133"/>
      <c r="CH68" s="134">
        <f>IF(Q68=0,"",IF(CG68=0,"",(CG68/Q68)))</f>
        <v>0</v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1</v>
      </c>
      <c r="CQ68" s="141">
        <v>44000</v>
      </c>
      <c r="CR68" s="141">
        <v>44000</v>
      </c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200</v>
      </c>
      <c r="C69" s="189" t="s">
        <v>58</v>
      </c>
      <c r="D69" s="189"/>
      <c r="E69" s="189" t="s">
        <v>141</v>
      </c>
      <c r="F69" s="189" t="s">
        <v>142</v>
      </c>
      <c r="G69" s="189" t="s">
        <v>61</v>
      </c>
      <c r="H69" s="89"/>
      <c r="I69" s="89" t="s">
        <v>193</v>
      </c>
      <c r="J69" s="89" t="s">
        <v>196</v>
      </c>
      <c r="K69" s="181"/>
      <c r="L69" s="80">
        <v>0</v>
      </c>
      <c r="M69" s="80">
        <v>0</v>
      </c>
      <c r="N69" s="80">
        <v>0</v>
      </c>
      <c r="O69" s="91">
        <v>3</v>
      </c>
      <c r="P69" s="92">
        <v>0</v>
      </c>
      <c r="Q69" s="93">
        <f>O69+P69</f>
        <v>3</v>
      </c>
      <c r="R69" s="81" t="str">
        <f>IFERROR(Q69/N69,"-")</f>
        <v>-</v>
      </c>
      <c r="S69" s="80">
        <v>1</v>
      </c>
      <c r="T69" s="80">
        <v>0</v>
      </c>
      <c r="U69" s="81">
        <f>IFERROR(T69/(Q69),"-")</f>
        <v>0</v>
      </c>
      <c r="V69" s="82"/>
      <c r="W69" s="83">
        <v>0</v>
      </c>
      <c r="X69" s="81">
        <f>IF(Q69=0,"-",W69/Q69)</f>
        <v>0</v>
      </c>
      <c r="Y69" s="186">
        <v>0</v>
      </c>
      <c r="Z69" s="187">
        <f>IFERROR(Y69/Q69,"-")</f>
        <v>0</v>
      </c>
      <c r="AA69" s="187" t="str">
        <f>IFERROR(Y69/W69,"-")</f>
        <v>-</v>
      </c>
      <c r="AB69" s="181"/>
      <c r="AC69" s="85"/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>
        <f>IF(Q69=0,"",IF(AW69=0,"",(AW69/Q69)))</f>
        <v>0</v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>
        <f>IF(Q69=0,"",IF(BF69=0,"",(BF69/Q69)))</f>
        <v>0</v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>
        <v>1</v>
      </c>
      <c r="BP69" s="120">
        <f>IF(Q69=0,"",IF(BO69=0,"",(BO69/Q69)))</f>
        <v>0.33333333333333</v>
      </c>
      <c r="BQ69" s="121"/>
      <c r="BR69" s="122">
        <f>IFERROR(BQ69/BO69,"-")</f>
        <v>0</v>
      </c>
      <c r="BS69" s="123"/>
      <c r="BT69" s="124">
        <f>IFERROR(BS69/BO69,"-")</f>
        <v>0</v>
      </c>
      <c r="BU69" s="125"/>
      <c r="BV69" s="125"/>
      <c r="BW69" s="125"/>
      <c r="BX69" s="126">
        <v>2</v>
      </c>
      <c r="BY69" s="127">
        <f>IF(Q69=0,"",IF(BX69=0,"",(BX69/Q69)))</f>
        <v>0.66666666666667</v>
      </c>
      <c r="BZ69" s="128"/>
      <c r="CA69" s="129">
        <f>IFERROR(BZ69/BX69,"-")</f>
        <v>0</v>
      </c>
      <c r="CB69" s="130"/>
      <c r="CC69" s="131">
        <f>IFERROR(CB69/BX69,"-")</f>
        <v>0</v>
      </c>
      <c r="CD69" s="132"/>
      <c r="CE69" s="132"/>
      <c r="CF69" s="132"/>
      <c r="CG69" s="133"/>
      <c r="CH69" s="134">
        <f>IF(Q69=0,"",IF(CG69=0,"",(CG69/Q69)))</f>
        <v>0</v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201</v>
      </c>
      <c r="C70" s="189" t="s">
        <v>58</v>
      </c>
      <c r="D70" s="189"/>
      <c r="E70" s="189" t="s">
        <v>107</v>
      </c>
      <c r="F70" s="189" t="s">
        <v>107</v>
      </c>
      <c r="G70" s="189" t="s">
        <v>66</v>
      </c>
      <c r="H70" s="89"/>
      <c r="I70" s="89"/>
      <c r="J70" s="89"/>
      <c r="K70" s="181"/>
      <c r="L70" s="80">
        <v>11</v>
      </c>
      <c r="M70" s="80">
        <v>10</v>
      </c>
      <c r="N70" s="80">
        <v>3</v>
      </c>
      <c r="O70" s="91">
        <v>1</v>
      </c>
      <c r="P70" s="92">
        <v>0</v>
      </c>
      <c r="Q70" s="93">
        <f>O70+P70</f>
        <v>1</v>
      </c>
      <c r="R70" s="81">
        <f>IFERROR(Q70/N70,"-")</f>
        <v>0.33333333333333</v>
      </c>
      <c r="S70" s="80">
        <v>0</v>
      </c>
      <c r="T70" s="80">
        <v>0</v>
      </c>
      <c r="U70" s="81">
        <f>IFERROR(T70/(Q70),"-")</f>
        <v>0</v>
      </c>
      <c r="V70" s="82"/>
      <c r="W70" s="83">
        <v>0</v>
      </c>
      <c r="X70" s="81">
        <f>IF(Q70=0,"-",W70/Q70)</f>
        <v>0</v>
      </c>
      <c r="Y70" s="186">
        <v>0</v>
      </c>
      <c r="Z70" s="187">
        <f>IFERROR(Y70/Q70,"-")</f>
        <v>0</v>
      </c>
      <c r="AA70" s="187" t="str">
        <f>IFERROR(Y70/W70,"-")</f>
        <v>-</v>
      </c>
      <c r="AB70" s="181"/>
      <c r="AC70" s="85"/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>
        <f>IF(Q70=0,"",IF(AN70=0,"",(AN70/Q70)))</f>
        <v>0</v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/>
      <c r="BG70" s="113">
        <f>IF(Q70=0,"",IF(BF70=0,"",(BF70/Q70)))</f>
        <v>0</v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>
        <v>1</v>
      </c>
      <c r="BP70" s="120">
        <f>IF(Q70=0,"",IF(BO70=0,"",(BO70/Q70)))</f>
        <v>1</v>
      </c>
      <c r="BQ70" s="121"/>
      <c r="BR70" s="122">
        <f>IFERROR(BQ70/BO70,"-")</f>
        <v>0</v>
      </c>
      <c r="BS70" s="123"/>
      <c r="BT70" s="124">
        <f>IFERROR(BS70/BO70,"-")</f>
        <v>0</v>
      </c>
      <c r="BU70" s="125"/>
      <c r="BV70" s="125"/>
      <c r="BW70" s="125"/>
      <c r="BX70" s="126"/>
      <c r="BY70" s="127">
        <f>IF(Q70=0,"",IF(BX70=0,"",(BX70/Q70)))</f>
        <v>0</v>
      </c>
      <c r="BZ70" s="128"/>
      <c r="CA70" s="129" t="str">
        <f>IFERROR(BZ70/BX70,"-")</f>
        <v>-</v>
      </c>
      <c r="CB70" s="130"/>
      <c r="CC70" s="131" t="str">
        <f>IFERROR(CB70/BX70,"-")</f>
        <v>-</v>
      </c>
      <c r="CD70" s="132"/>
      <c r="CE70" s="132"/>
      <c r="CF70" s="132"/>
      <c r="CG70" s="133"/>
      <c r="CH70" s="134">
        <f>IF(Q70=0,"",IF(CG70=0,"",(CG70/Q70)))</f>
        <v>0</v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0</v>
      </c>
      <c r="CQ70" s="141">
        <v>0</v>
      </c>
      <c r="CR70" s="141"/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/>
      <c r="B71" s="189" t="s">
        <v>202</v>
      </c>
      <c r="C71" s="189" t="s">
        <v>58</v>
      </c>
      <c r="D71" s="189"/>
      <c r="E71" s="189" t="s">
        <v>137</v>
      </c>
      <c r="F71" s="189" t="s">
        <v>138</v>
      </c>
      <c r="G71" s="189" t="s">
        <v>61</v>
      </c>
      <c r="H71" s="89" t="s">
        <v>203</v>
      </c>
      <c r="I71" s="89" t="s">
        <v>193</v>
      </c>
      <c r="J71" s="89" t="s">
        <v>194</v>
      </c>
      <c r="K71" s="181"/>
      <c r="L71" s="80">
        <v>0</v>
      </c>
      <c r="M71" s="80">
        <v>0</v>
      </c>
      <c r="N71" s="80">
        <v>0</v>
      </c>
      <c r="O71" s="91">
        <v>0</v>
      </c>
      <c r="P71" s="92">
        <v>0</v>
      </c>
      <c r="Q71" s="93">
        <f>O71+P71</f>
        <v>0</v>
      </c>
      <c r="R71" s="81" t="str">
        <f>IFERROR(Q71/N71,"-")</f>
        <v>-</v>
      </c>
      <c r="S71" s="80">
        <v>0</v>
      </c>
      <c r="T71" s="80">
        <v>0</v>
      </c>
      <c r="U71" s="81" t="str">
        <f>IFERROR(T71/(Q71),"-")</f>
        <v>-</v>
      </c>
      <c r="V71" s="82"/>
      <c r="W71" s="83">
        <v>0</v>
      </c>
      <c r="X71" s="81" t="str">
        <f>IF(Q71=0,"-",W71/Q71)</f>
        <v>-</v>
      </c>
      <c r="Y71" s="186">
        <v>0</v>
      </c>
      <c r="Z71" s="187" t="str">
        <f>IFERROR(Y71/Q71,"-")</f>
        <v>-</v>
      </c>
      <c r="AA71" s="187" t="str">
        <f>IFERROR(Y71/W71,"-")</f>
        <v>-</v>
      </c>
      <c r="AB71" s="181"/>
      <c r="AC71" s="85"/>
      <c r="AD71" s="78"/>
      <c r="AE71" s="94"/>
      <c r="AF71" s="95" t="str">
        <f>IF(Q71=0,"",IF(AE71=0,"",(AE71/Q71)))</f>
        <v/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 t="str">
        <f>IF(Q71=0,"",IF(AN71=0,"",(AN71/Q71)))</f>
        <v/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 t="str">
        <f>IF(Q71=0,"",IF(AW71=0,"",(AW71/Q71)))</f>
        <v/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/>
      <c r="BG71" s="113" t="str">
        <f>IF(Q71=0,"",IF(BF71=0,"",(BF71/Q71)))</f>
        <v/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/>
      <c r="BP71" s="120" t="str">
        <f>IF(Q71=0,"",IF(BO71=0,"",(BO71/Q71)))</f>
        <v/>
      </c>
      <c r="BQ71" s="121"/>
      <c r="BR71" s="122" t="str">
        <f>IFERROR(BQ71/BO71,"-")</f>
        <v>-</v>
      </c>
      <c r="BS71" s="123"/>
      <c r="BT71" s="124" t="str">
        <f>IFERROR(BS71/BO71,"-")</f>
        <v>-</v>
      </c>
      <c r="BU71" s="125"/>
      <c r="BV71" s="125"/>
      <c r="BW71" s="125"/>
      <c r="BX71" s="126"/>
      <c r="BY71" s="127" t="str">
        <f>IF(Q71=0,"",IF(BX71=0,"",(BX71/Q71)))</f>
        <v/>
      </c>
      <c r="BZ71" s="128"/>
      <c r="CA71" s="129" t="str">
        <f>IFERROR(BZ71/BX71,"-")</f>
        <v>-</v>
      </c>
      <c r="CB71" s="130"/>
      <c r="CC71" s="131" t="str">
        <f>IFERROR(CB71/BX71,"-")</f>
        <v>-</v>
      </c>
      <c r="CD71" s="132"/>
      <c r="CE71" s="132"/>
      <c r="CF71" s="132"/>
      <c r="CG71" s="133"/>
      <c r="CH71" s="134" t="str">
        <f>IF(Q71=0,"",IF(CG71=0,"",(CG71/Q71)))</f>
        <v/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0</v>
      </c>
      <c r="CQ71" s="141">
        <v>0</v>
      </c>
      <c r="CR71" s="141"/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/>
      <c r="B72" s="189" t="s">
        <v>204</v>
      </c>
      <c r="C72" s="189" t="s">
        <v>58</v>
      </c>
      <c r="D72" s="189"/>
      <c r="E72" s="189" t="s">
        <v>109</v>
      </c>
      <c r="F72" s="189" t="s">
        <v>110</v>
      </c>
      <c r="G72" s="189" t="s">
        <v>61</v>
      </c>
      <c r="H72" s="89"/>
      <c r="I72" s="89" t="s">
        <v>193</v>
      </c>
      <c r="J72" s="89" t="s">
        <v>196</v>
      </c>
      <c r="K72" s="181"/>
      <c r="L72" s="80">
        <v>0</v>
      </c>
      <c r="M72" s="80">
        <v>0</v>
      </c>
      <c r="N72" s="80">
        <v>0</v>
      </c>
      <c r="O72" s="91">
        <v>1</v>
      </c>
      <c r="P72" s="92">
        <v>0</v>
      </c>
      <c r="Q72" s="93">
        <f>O72+P72</f>
        <v>1</v>
      </c>
      <c r="R72" s="81" t="str">
        <f>IFERROR(Q72/N72,"-")</f>
        <v>-</v>
      </c>
      <c r="S72" s="80">
        <v>0</v>
      </c>
      <c r="T72" s="80">
        <v>0</v>
      </c>
      <c r="U72" s="81">
        <f>IFERROR(T72/(Q72),"-")</f>
        <v>0</v>
      </c>
      <c r="V72" s="82"/>
      <c r="W72" s="83">
        <v>0</v>
      </c>
      <c r="X72" s="81">
        <f>IF(Q72=0,"-",W72/Q72)</f>
        <v>0</v>
      </c>
      <c r="Y72" s="186">
        <v>0</v>
      </c>
      <c r="Z72" s="187">
        <f>IFERROR(Y72/Q72,"-")</f>
        <v>0</v>
      </c>
      <c r="AA72" s="187" t="str">
        <f>IFERROR(Y72/W72,"-")</f>
        <v>-</v>
      </c>
      <c r="AB72" s="181"/>
      <c r="AC72" s="85"/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>
        <f>IF(Q72=0,"",IF(AN72=0,"",(AN72/Q72)))</f>
        <v>0</v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>
        <f>IF(Q72=0,"",IF(AW72=0,"",(AW72/Q72)))</f>
        <v>0</v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/>
      <c r="BG72" s="113">
        <f>IF(Q72=0,"",IF(BF72=0,"",(BF72/Q72)))</f>
        <v>0</v>
      </c>
      <c r="BH72" s="112"/>
      <c r="BI72" s="114" t="str">
        <f>IFERROR(BH72/BF72,"-")</f>
        <v>-</v>
      </c>
      <c r="BJ72" s="115"/>
      <c r="BK72" s="116" t="str">
        <f>IFERROR(BJ72/BF72,"-")</f>
        <v>-</v>
      </c>
      <c r="BL72" s="117"/>
      <c r="BM72" s="117"/>
      <c r="BN72" s="117"/>
      <c r="BO72" s="119">
        <v>1</v>
      </c>
      <c r="BP72" s="120">
        <f>IF(Q72=0,"",IF(BO72=0,"",(BO72/Q72)))</f>
        <v>1</v>
      </c>
      <c r="BQ72" s="121"/>
      <c r="BR72" s="122">
        <f>IFERROR(BQ72/BO72,"-")</f>
        <v>0</v>
      </c>
      <c r="BS72" s="123"/>
      <c r="BT72" s="124">
        <f>IFERROR(BS72/BO72,"-")</f>
        <v>0</v>
      </c>
      <c r="BU72" s="125"/>
      <c r="BV72" s="125"/>
      <c r="BW72" s="125"/>
      <c r="BX72" s="126"/>
      <c r="BY72" s="127">
        <f>IF(Q72=0,"",IF(BX72=0,"",(BX72/Q72)))</f>
        <v>0</v>
      </c>
      <c r="BZ72" s="128"/>
      <c r="CA72" s="129" t="str">
        <f>IFERROR(BZ72/BX72,"-")</f>
        <v>-</v>
      </c>
      <c r="CB72" s="130"/>
      <c r="CC72" s="131" t="str">
        <f>IFERROR(CB72/BX72,"-")</f>
        <v>-</v>
      </c>
      <c r="CD72" s="132"/>
      <c r="CE72" s="132"/>
      <c r="CF72" s="132"/>
      <c r="CG72" s="133"/>
      <c r="CH72" s="134">
        <f>IF(Q72=0,"",IF(CG72=0,"",(CG72/Q72)))</f>
        <v>0</v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0</v>
      </c>
      <c r="CQ72" s="141">
        <v>0</v>
      </c>
      <c r="CR72" s="141"/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/>
      <c r="B73" s="189" t="s">
        <v>205</v>
      </c>
      <c r="C73" s="189" t="s">
        <v>58</v>
      </c>
      <c r="D73" s="189"/>
      <c r="E73" s="189" t="s">
        <v>107</v>
      </c>
      <c r="F73" s="189" t="s">
        <v>107</v>
      </c>
      <c r="G73" s="189" t="s">
        <v>66</v>
      </c>
      <c r="H73" s="89"/>
      <c r="I73" s="89"/>
      <c r="J73" s="89"/>
      <c r="K73" s="181"/>
      <c r="L73" s="80">
        <v>3</v>
      </c>
      <c r="M73" s="80">
        <v>2</v>
      </c>
      <c r="N73" s="80">
        <v>0</v>
      </c>
      <c r="O73" s="91">
        <v>0</v>
      </c>
      <c r="P73" s="92">
        <v>0</v>
      </c>
      <c r="Q73" s="93">
        <f>O73+P73</f>
        <v>0</v>
      </c>
      <c r="R73" s="81" t="str">
        <f>IFERROR(Q73/N73,"-")</f>
        <v>-</v>
      </c>
      <c r="S73" s="80">
        <v>0</v>
      </c>
      <c r="T73" s="80">
        <v>0</v>
      </c>
      <c r="U73" s="81" t="str">
        <f>IFERROR(T73/(Q73),"-")</f>
        <v>-</v>
      </c>
      <c r="V73" s="82"/>
      <c r="W73" s="83">
        <v>0</v>
      </c>
      <c r="X73" s="81" t="str">
        <f>IF(Q73=0,"-",W73/Q73)</f>
        <v>-</v>
      </c>
      <c r="Y73" s="186">
        <v>0</v>
      </c>
      <c r="Z73" s="187" t="str">
        <f>IFERROR(Y73/Q73,"-")</f>
        <v>-</v>
      </c>
      <c r="AA73" s="187" t="str">
        <f>IFERROR(Y73/W73,"-")</f>
        <v>-</v>
      </c>
      <c r="AB73" s="181"/>
      <c r="AC73" s="85"/>
      <c r="AD73" s="78"/>
      <c r="AE73" s="94"/>
      <c r="AF73" s="95" t="str">
        <f>IF(Q73=0,"",IF(AE73=0,"",(AE73/Q73)))</f>
        <v/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 t="str">
        <f>IF(Q73=0,"",IF(AN73=0,"",(AN73/Q73)))</f>
        <v/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/>
      <c r="AX73" s="107" t="str">
        <f>IF(Q73=0,"",IF(AW73=0,"",(AW73/Q73)))</f>
        <v/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/>
      <c r="BG73" s="113" t="str">
        <f>IF(Q73=0,"",IF(BF73=0,"",(BF73/Q73)))</f>
        <v/>
      </c>
      <c r="BH73" s="112"/>
      <c r="BI73" s="114" t="str">
        <f>IFERROR(BH73/BF73,"-")</f>
        <v>-</v>
      </c>
      <c r="BJ73" s="115"/>
      <c r="BK73" s="116" t="str">
        <f>IFERROR(BJ73/BF73,"-")</f>
        <v>-</v>
      </c>
      <c r="BL73" s="117"/>
      <c r="BM73" s="117"/>
      <c r="BN73" s="117"/>
      <c r="BO73" s="119"/>
      <c r="BP73" s="120" t="str">
        <f>IF(Q73=0,"",IF(BO73=0,"",(BO73/Q73)))</f>
        <v/>
      </c>
      <c r="BQ73" s="121"/>
      <c r="BR73" s="122" t="str">
        <f>IFERROR(BQ73/BO73,"-")</f>
        <v>-</v>
      </c>
      <c r="BS73" s="123"/>
      <c r="BT73" s="124" t="str">
        <f>IFERROR(BS73/BO73,"-")</f>
        <v>-</v>
      </c>
      <c r="BU73" s="125"/>
      <c r="BV73" s="125"/>
      <c r="BW73" s="125"/>
      <c r="BX73" s="126"/>
      <c r="BY73" s="127" t="str">
        <f>IF(Q73=0,"",IF(BX73=0,"",(BX73/Q73)))</f>
        <v/>
      </c>
      <c r="BZ73" s="128"/>
      <c r="CA73" s="129" t="str">
        <f>IFERROR(BZ73/BX73,"-")</f>
        <v>-</v>
      </c>
      <c r="CB73" s="130"/>
      <c r="CC73" s="131" t="str">
        <f>IFERROR(CB73/BX73,"-")</f>
        <v>-</v>
      </c>
      <c r="CD73" s="132"/>
      <c r="CE73" s="132"/>
      <c r="CF73" s="132"/>
      <c r="CG73" s="133"/>
      <c r="CH73" s="134" t="str">
        <f>IF(Q73=0,"",IF(CG73=0,"",(CG73/Q73)))</f>
        <v/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0</v>
      </c>
      <c r="CQ73" s="141">
        <v>0</v>
      </c>
      <c r="CR73" s="141"/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/>
      <c r="B74" s="189" t="s">
        <v>206</v>
      </c>
      <c r="C74" s="189" t="s">
        <v>58</v>
      </c>
      <c r="D74" s="189"/>
      <c r="E74" s="189" t="s">
        <v>141</v>
      </c>
      <c r="F74" s="189" t="s">
        <v>142</v>
      </c>
      <c r="G74" s="189" t="s">
        <v>61</v>
      </c>
      <c r="H74" s="89" t="s">
        <v>207</v>
      </c>
      <c r="I74" s="89" t="s">
        <v>193</v>
      </c>
      <c r="J74" s="89" t="s">
        <v>194</v>
      </c>
      <c r="K74" s="181"/>
      <c r="L74" s="80">
        <v>0</v>
      </c>
      <c r="M74" s="80">
        <v>0</v>
      </c>
      <c r="N74" s="80">
        <v>0</v>
      </c>
      <c r="O74" s="91">
        <v>1</v>
      </c>
      <c r="P74" s="92">
        <v>0</v>
      </c>
      <c r="Q74" s="93">
        <f>O74+P74</f>
        <v>1</v>
      </c>
      <c r="R74" s="81" t="str">
        <f>IFERROR(Q74/N74,"-")</f>
        <v>-</v>
      </c>
      <c r="S74" s="80">
        <v>0</v>
      </c>
      <c r="T74" s="80">
        <v>0</v>
      </c>
      <c r="U74" s="81">
        <f>IFERROR(T74/(Q74),"-")</f>
        <v>0</v>
      </c>
      <c r="V74" s="82"/>
      <c r="W74" s="83">
        <v>1</v>
      </c>
      <c r="X74" s="81">
        <f>IF(Q74=0,"-",W74/Q74)</f>
        <v>1</v>
      </c>
      <c r="Y74" s="186">
        <v>70010</v>
      </c>
      <c r="Z74" s="187">
        <f>IFERROR(Y74/Q74,"-")</f>
        <v>70010</v>
      </c>
      <c r="AA74" s="187">
        <f>IFERROR(Y74/W74,"-")</f>
        <v>70010</v>
      </c>
      <c r="AB74" s="181"/>
      <c r="AC74" s="85"/>
      <c r="AD74" s="78"/>
      <c r="AE74" s="94"/>
      <c r="AF74" s="95">
        <f>IF(Q74=0,"",IF(AE74=0,"",(AE74/Q74)))</f>
        <v>0</v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/>
      <c r="AO74" s="101">
        <f>IF(Q74=0,"",IF(AN74=0,"",(AN74/Q74)))</f>
        <v>0</v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/>
      <c r="AX74" s="107">
        <f>IF(Q74=0,"",IF(AW74=0,"",(AW74/Q74)))</f>
        <v>0</v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/>
      <c r="BG74" s="113">
        <f>IF(Q74=0,"",IF(BF74=0,"",(BF74/Q74)))</f>
        <v>0</v>
      </c>
      <c r="BH74" s="112"/>
      <c r="BI74" s="114" t="str">
        <f>IFERROR(BH74/BF74,"-")</f>
        <v>-</v>
      </c>
      <c r="BJ74" s="115"/>
      <c r="BK74" s="116" t="str">
        <f>IFERROR(BJ74/BF74,"-")</f>
        <v>-</v>
      </c>
      <c r="BL74" s="117"/>
      <c r="BM74" s="117"/>
      <c r="BN74" s="117"/>
      <c r="BO74" s="119">
        <v>1</v>
      </c>
      <c r="BP74" s="120">
        <f>IF(Q74=0,"",IF(BO74=0,"",(BO74/Q74)))</f>
        <v>1</v>
      </c>
      <c r="BQ74" s="121">
        <v>1</v>
      </c>
      <c r="BR74" s="122">
        <f>IFERROR(BQ74/BO74,"-")</f>
        <v>1</v>
      </c>
      <c r="BS74" s="123">
        <v>70010</v>
      </c>
      <c r="BT74" s="124">
        <f>IFERROR(BS74/BO74,"-")</f>
        <v>70010</v>
      </c>
      <c r="BU74" s="125"/>
      <c r="BV74" s="125"/>
      <c r="BW74" s="125">
        <v>1</v>
      </c>
      <c r="BX74" s="126"/>
      <c r="BY74" s="127">
        <f>IF(Q74=0,"",IF(BX74=0,"",(BX74/Q74)))</f>
        <v>0</v>
      </c>
      <c r="BZ74" s="128"/>
      <c r="CA74" s="129" t="str">
        <f>IFERROR(BZ74/BX74,"-")</f>
        <v>-</v>
      </c>
      <c r="CB74" s="130"/>
      <c r="CC74" s="131" t="str">
        <f>IFERROR(CB74/BX74,"-")</f>
        <v>-</v>
      </c>
      <c r="CD74" s="132"/>
      <c r="CE74" s="132"/>
      <c r="CF74" s="132"/>
      <c r="CG74" s="133"/>
      <c r="CH74" s="134">
        <f>IF(Q74=0,"",IF(CG74=0,"",(CG74/Q74)))</f>
        <v>0</v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1</v>
      </c>
      <c r="CQ74" s="141">
        <v>70010</v>
      </c>
      <c r="CR74" s="141">
        <v>70010</v>
      </c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/>
      <c r="B75" s="189" t="s">
        <v>208</v>
      </c>
      <c r="C75" s="189" t="s">
        <v>58</v>
      </c>
      <c r="D75" s="189"/>
      <c r="E75" s="189" t="s">
        <v>176</v>
      </c>
      <c r="F75" s="189" t="s">
        <v>102</v>
      </c>
      <c r="G75" s="189" t="s">
        <v>61</v>
      </c>
      <c r="H75" s="89"/>
      <c r="I75" s="89" t="s">
        <v>193</v>
      </c>
      <c r="J75" s="89" t="s">
        <v>196</v>
      </c>
      <c r="K75" s="181"/>
      <c r="L75" s="80">
        <v>0</v>
      </c>
      <c r="M75" s="80">
        <v>0</v>
      </c>
      <c r="N75" s="80">
        <v>0</v>
      </c>
      <c r="O75" s="91">
        <v>3</v>
      </c>
      <c r="P75" s="92">
        <v>0</v>
      </c>
      <c r="Q75" s="93">
        <f>O75+P75</f>
        <v>3</v>
      </c>
      <c r="R75" s="81" t="str">
        <f>IFERROR(Q75/N75,"-")</f>
        <v>-</v>
      </c>
      <c r="S75" s="80">
        <v>0</v>
      </c>
      <c r="T75" s="80">
        <v>1</v>
      </c>
      <c r="U75" s="81">
        <f>IFERROR(T75/(Q75),"-")</f>
        <v>0.33333333333333</v>
      </c>
      <c r="V75" s="82"/>
      <c r="W75" s="83">
        <v>0</v>
      </c>
      <c r="X75" s="81">
        <f>IF(Q75=0,"-",W75/Q75)</f>
        <v>0</v>
      </c>
      <c r="Y75" s="186">
        <v>0</v>
      </c>
      <c r="Z75" s="187">
        <f>IFERROR(Y75/Q75,"-")</f>
        <v>0</v>
      </c>
      <c r="AA75" s="187" t="str">
        <f>IFERROR(Y75/W75,"-")</f>
        <v>-</v>
      </c>
      <c r="AB75" s="181"/>
      <c r="AC75" s="85"/>
      <c r="AD75" s="78"/>
      <c r="AE75" s="94"/>
      <c r="AF75" s="95">
        <f>IF(Q75=0,"",IF(AE75=0,"",(AE75/Q75)))</f>
        <v>0</v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>
        <f>IF(Q75=0,"",IF(AN75=0,"",(AN75/Q75)))</f>
        <v>0</v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>
        <f>IF(Q75=0,"",IF(AW75=0,"",(AW75/Q75)))</f>
        <v>0</v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/>
      <c r="BG75" s="113">
        <f>IF(Q75=0,"",IF(BF75=0,"",(BF75/Q75)))</f>
        <v>0</v>
      </c>
      <c r="BH75" s="112"/>
      <c r="BI75" s="114" t="str">
        <f>IFERROR(BH75/BF75,"-")</f>
        <v>-</v>
      </c>
      <c r="BJ75" s="115"/>
      <c r="BK75" s="116" t="str">
        <f>IFERROR(BJ75/BF75,"-")</f>
        <v>-</v>
      </c>
      <c r="BL75" s="117"/>
      <c r="BM75" s="117"/>
      <c r="BN75" s="117"/>
      <c r="BO75" s="119">
        <v>1</v>
      </c>
      <c r="BP75" s="120">
        <f>IF(Q75=0,"",IF(BO75=0,"",(BO75/Q75)))</f>
        <v>0.33333333333333</v>
      </c>
      <c r="BQ75" s="121"/>
      <c r="BR75" s="122">
        <f>IFERROR(BQ75/BO75,"-")</f>
        <v>0</v>
      </c>
      <c r="BS75" s="123"/>
      <c r="BT75" s="124">
        <f>IFERROR(BS75/BO75,"-")</f>
        <v>0</v>
      </c>
      <c r="BU75" s="125"/>
      <c r="BV75" s="125"/>
      <c r="BW75" s="125"/>
      <c r="BX75" s="126">
        <v>1</v>
      </c>
      <c r="BY75" s="127">
        <f>IF(Q75=0,"",IF(BX75=0,"",(BX75/Q75)))</f>
        <v>0.33333333333333</v>
      </c>
      <c r="BZ75" s="128"/>
      <c r="CA75" s="129">
        <f>IFERROR(BZ75/BX75,"-")</f>
        <v>0</v>
      </c>
      <c r="CB75" s="130"/>
      <c r="CC75" s="131">
        <f>IFERROR(CB75/BX75,"-")</f>
        <v>0</v>
      </c>
      <c r="CD75" s="132"/>
      <c r="CE75" s="132"/>
      <c r="CF75" s="132"/>
      <c r="CG75" s="133">
        <v>1</v>
      </c>
      <c r="CH75" s="134">
        <f>IF(Q75=0,"",IF(CG75=0,"",(CG75/Q75)))</f>
        <v>0.33333333333333</v>
      </c>
      <c r="CI75" s="135"/>
      <c r="CJ75" s="136">
        <f>IFERROR(CI75/CG75,"-")</f>
        <v>0</v>
      </c>
      <c r="CK75" s="137"/>
      <c r="CL75" s="138">
        <f>IFERROR(CK75/CG75,"-")</f>
        <v>0</v>
      </c>
      <c r="CM75" s="139"/>
      <c r="CN75" s="139"/>
      <c r="CO75" s="139"/>
      <c r="CP75" s="140">
        <v>0</v>
      </c>
      <c r="CQ75" s="141">
        <v>0</v>
      </c>
      <c r="CR75" s="141"/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/>
      <c r="B76" s="189" t="s">
        <v>209</v>
      </c>
      <c r="C76" s="189" t="s">
        <v>58</v>
      </c>
      <c r="D76" s="189"/>
      <c r="E76" s="189" t="s">
        <v>107</v>
      </c>
      <c r="F76" s="189" t="s">
        <v>107</v>
      </c>
      <c r="G76" s="189" t="s">
        <v>66</v>
      </c>
      <c r="H76" s="89"/>
      <c r="I76" s="89"/>
      <c r="J76" s="89"/>
      <c r="K76" s="181"/>
      <c r="L76" s="80">
        <v>10</v>
      </c>
      <c r="M76" s="80">
        <v>8</v>
      </c>
      <c r="N76" s="80">
        <v>3</v>
      </c>
      <c r="O76" s="91">
        <v>0</v>
      </c>
      <c r="P76" s="92">
        <v>0</v>
      </c>
      <c r="Q76" s="93">
        <f>O76+P76</f>
        <v>0</v>
      </c>
      <c r="R76" s="81">
        <f>IFERROR(Q76/N76,"-")</f>
        <v>0</v>
      </c>
      <c r="S76" s="80">
        <v>0</v>
      </c>
      <c r="T76" s="80">
        <v>0</v>
      </c>
      <c r="U76" s="81" t="str">
        <f>IFERROR(T76/(Q76),"-")</f>
        <v>-</v>
      </c>
      <c r="V76" s="82"/>
      <c r="W76" s="83">
        <v>0</v>
      </c>
      <c r="X76" s="81" t="str">
        <f>IF(Q76=0,"-",W76/Q76)</f>
        <v>-</v>
      </c>
      <c r="Y76" s="186">
        <v>0</v>
      </c>
      <c r="Z76" s="187" t="str">
        <f>IFERROR(Y76/Q76,"-")</f>
        <v>-</v>
      </c>
      <c r="AA76" s="187" t="str">
        <f>IFERROR(Y76/W76,"-")</f>
        <v>-</v>
      </c>
      <c r="AB76" s="181"/>
      <c r="AC76" s="85"/>
      <c r="AD76" s="78"/>
      <c r="AE76" s="94"/>
      <c r="AF76" s="95" t="str">
        <f>IF(Q76=0,"",IF(AE76=0,"",(AE76/Q76)))</f>
        <v/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 t="str">
        <f>IF(Q76=0,"",IF(AN76=0,"",(AN76/Q76)))</f>
        <v/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 t="str">
        <f>IF(Q76=0,"",IF(AW76=0,"",(AW76/Q76)))</f>
        <v/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/>
      <c r="BG76" s="113" t="str">
        <f>IF(Q76=0,"",IF(BF76=0,"",(BF76/Q76)))</f>
        <v/>
      </c>
      <c r="BH76" s="112"/>
      <c r="BI76" s="114" t="str">
        <f>IFERROR(BH76/BF76,"-")</f>
        <v>-</v>
      </c>
      <c r="BJ76" s="115"/>
      <c r="BK76" s="116" t="str">
        <f>IFERROR(BJ76/BF76,"-")</f>
        <v>-</v>
      </c>
      <c r="BL76" s="117"/>
      <c r="BM76" s="117"/>
      <c r="BN76" s="117"/>
      <c r="BO76" s="119"/>
      <c r="BP76" s="120" t="str">
        <f>IF(Q76=0,"",IF(BO76=0,"",(BO76/Q76)))</f>
        <v/>
      </c>
      <c r="BQ76" s="121"/>
      <c r="BR76" s="122" t="str">
        <f>IFERROR(BQ76/BO76,"-")</f>
        <v>-</v>
      </c>
      <c r="BS76" s="123"/>
      <c r="BT76" s="124" t="str">
        <f>IFERROR(BS76/BO76,"-")</f>
        <v>-</v>
      </c>
      <c r="BU76" s="125"/>
      <c r="BV76" s="125"/>
      <c r="BW76" s="125"/>
      <c r="BX76" s="126"/>
      <c r="BY76" s="127" t="str">
        <f>IF(Q76=0,"",IF(BX76=0,"",(BX76/Q76)))</f>
        <v/>
      </c>
      <c r="BZ76" s="128"/>
      <c r="CA76" s="129" t="str">
        <f>IFERROR(BZ76/BX76,"-")</f>
        <v>-</v>
      </c>
      <c r="CB76" s="130"/>
      <c r="CC76" s="131" t="str">
        <f>IFERROR(CB76/BX76,"-")</f>
        <v>-</v>
      </c>
      <c r="CD76" s="132"/>
      <c r="CE76" s="132"/>
      <c r="CF76" s="132"/>
      <c r="CG76" s="133"/>
      <c r="CH76" s="134" t="str">
        <f>IF(Q76=0,"",IF(CG76=0,"",(CG76/Q76)))</f>
        <v/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>
        <v>0</v>
      </c>
      <c r="CQ76" s="141">
        <v>0</v>
      </c>
      <c r="CR76" s="141"/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>
        <f>AC77</f>
        <v>0.57538461538462</v>
      </c>
      <c r="B77" s="189" t="s">
        <v>210</v>
      </c>
      <c r="C77" s="189" t="s">
        <v>58</v>
      </c>
      <c r="D77" s="189"/>
      <c r="E77" s="189" t="s">
        <v>211</v>
      </c>
      <c r="F77" s="189" t="s">
        <v>212</v>
      </c>
      <c r="G77" s="189" t="s">
        <v>61</v>
      </c>
      <c r="H77" s="89" t="s">
        <v>192</v>
      </c>
      <c r="I77" s="89" t="s">
        <v>213</v>
      </c>
      <c r="J77" s="89" t="s">
        <v>214</v>
      </c>
      <c r="K77" s="181">
        <v>130000</v>
      </c>
      <c r="L77" s="80">
        <v>0</v>
      </c>
      <c r="M77" s="80">
        <v>0</v>
      </c>
      <c r="N77" s="80">
        <v>0</v>
      </c>
      <c r="O77" s="91">
        <v>7</v>
      </c>
      <c r="P77" s="92">
        <v>0</v>
      </c>
      <c r="Q77" s="93">
        <f>O77+P77</f>
        <v>7</v>
      </c>
      <c r="R77" s="81" t="str">
        <f>IFERROR(Q77/N77,"-")</f>
        <v>-</v>
      </c>
      <c r="S77" s="80">
        <v>0</v>
      </c>
      <c r="T77" s="80">
        <v>2</v>
      </c>
      <c r="U77" s="81">
        <f>IFERROR(T77/(Q77),"-")</f>
        <v>0.28571428571429</v>
      </c>
      <c r="V77" s="82">
        <f>IFERROR(K77/SUM(Q77:Q90),"-")</f>
        <v>3023.2558139535</v>
      </c>
      <c r="W77" s="83">
        <v>0</v>
      </c>
      <c r="X77" s="81">
        <f>IF(Q77=0,"-",W77/Q77)</f>
        <v>0</v>
      </c>
      <c r="Y77" s="186">
        <v>0</v>
      </c>
      <c r="Z77" s="187">
        <f>IFERROR(Y77/Q77,"-")</f>
        <v>0</v>
      </c>
      <c r="AA77" s="187" t="str">
        <f>IFERROR(Y77/W77,"-")</f>
        <v>-</v>
      </c>
      <c r="AB77" s="181">
        <f>SUM(Y77:Y90)-SUM(K77:K90)</f>
        <v>-55200</v>
      </c>
      <c r="AC77" s="85">
        <f>SUM(Y77:Y90)/SUM(K77:K90)</f>
        <v>0.57538461538462</v>
      </c>
      <c r="AD77" s="78"/>
      <c r="AE77" s="94"/>
      <c r="AF77" s="95">
        <f>IF(Q77=0,"",IF(AE77=0,"",(AE77/Q77)))</f>
        <v>0</v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/>
      <c r="AO77" s="101">
        <f>IF(Q77=0,"",IF(AN77=0,"",(AN77/Q77)))</f>
        <v>0</v>
      </c>
      <c r="AP77" s="100"/>
      <c r="AQ77" s="102" t="str">
        <f>IFERROR(AP77/AN77,"-")</f>
        <v>-</v>
      </c>
      <c r="AR77" s="103"/>
      <c r="AS77" s="104" t="str">
        <f>IFERROR(AR77/AN77,"-")</f>
        <v>-</v>
      </c>
      <c r="AT77" s="105"/>
      <c r="AU77" s="105"/>
      <c r="AV77" s="105"/>
      <c r="AW77" s="106">
        <v>3</v>
      </c>
      <c r="AX77" s="107">
        <f>IF(Q77=0,"",IF(AW77=0,"",(AW77/Q77)))</f>
        <v>0.42857142857143</v>
      </c>
      <c r="AY77" s="106"/>
      <c r="AZ77" s="108">
        <f>IFERROR(AY77/AW77,"-")</f>
        <v>0</v>
      </c>
      <c r="BA77" s="109"/>
      <c r="BB77" s="110">
        <f>IFERROR(BA77/AW77,"-")</f>
        <v>0</v>
      </c>
      <c r="BC77" s="111"/>
      <c r="BD77" s="111"/>
      <c r="BE77" s="111"/>
      <c r="BF77" s="112">
        <v>1</v>
      </c>
      <c r="BG77" s="113">
        <f>IF(Q77=0,"",IF(BF77=0,"",(BF77/Q77)))</f>
        <v>0.14285714285714</v>
      </c>
      <c r="BH77" s="112"/>
      <c r="BI77" s="114">
        <f>IFERROR(BH77/BF77,"-")</f>
        <v>0</v>
      </c>
      <c r="BJ77" s="115"/>
      <c r="BK77" s="116">
        <f>IFERROR(BJ77/BF77,"-")</f>
        <v>0</v>
      </c>
      <c r="BL77" s="117"/>
      <c r="BM77" s="117"/>
      <c r="BN77" s="117"/>
      <c r="BO77" s="119">
        <v>1</v>
      </c>
      <c r="BP77" s="120">
        <f>IF(Q77=0,"",IF(BO77=0,"",(BO77/Q77)))</f>
        <v>0.14285714285714</v>
      </c>
      <c r="BQ77" s="121"/>
      <c r="BR77" s="122">
        <f>IFERROR(BQ77/BO77,"-")</f>
        <v>0</v>
      </c>
      <c r="BS77" s="123"/>
      <c r="BT77" s="124">
        <f>IFERROR(BS77/BO77,"-")</f>
        <v>0</v>
      </c>
      <c r="BU77" s="125"/>
      <c r="BV77" s="125"/>
      <c r="BW77" s="125"/>
      <c r="BX77" s="126">
        <v>2</v>
      </c>
      <c r="BY77" s="127">
        <f>IF(Q77=0,"",IF(BX77=0,"",(BX77/Q77)))</f>
        <v>0.28571428571429</v>
      </c>
      <c r="BZ77" s="128"/>
      <c r="CA77" s="129">
        <f>IFERROR(BZ77/BX77,"-")</f>
        <v>0</v>
      </c>
      <c r="CB77" s="130"/>
      <c r="CC77" s="131">
        <f>IFERROR(CB77/BX77,"-")</f>
        <v>0</v>
      </c>
      <c r="CD77" s="132"/>
      <c r="CE77" s="132"/>
      <c r="CF77" s="132"/>
      <c r="CG77" s="133"/>
      <c r="CH77" s="134">
        <f>IF(Q77=0,"",IF(CG77=0,"",(CG77/Q77)))</f>
        <v>0</v>
      </c>
      <c r="CI77" s="135"/>
      <c r="CJ77" s="136" t="str">
        <f>IFERROR(CI77/CG77,"-")</f>
        <v>-</v>
      </c>
      <c r="CK77" s="137"/>
      <c r="CL77" s="138" t="str">
        <f>IFERROR(CK77/CG77,"-")</f>
        <v>-</v>
      </c>
      <c r="CM77" s="139"/>
      <c r="CN77" s="139"/>
      <c r="CO77" s="139"/>
      <c r="CP77" s="140">
        <v>0</v>
      </c>
      <c r="CQ77" s="141">
        <v>0</v>
      </c>
      <c r="CR77" s="141"/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79"/>
      <c r="B78" s="189" t="s">
        <v>215</v>
      </c>
      <c r="C78" s="189" t="s">
        <v>58</v>
      </c>
      <c r="D78" s="189"/>
      <c r="E78" s="189" t="s">
        <v>211</v>
      </c>
      <c r="F78" s="189" t="s">
        <v>212</v>
      </c>
      <c r="G78" s="189" t="s">
        <v>61</v>
      </c>
      <c r="H78" s="89"/>
      <c r="I78" s="89" t="s">
        <v>213</v>
      </c>
      <c r="J78" s="89" t="s">
        <v>216</v>
      </c>
      <c r="K78" s="181"/>
      <c r="L78" s="80">
        <v>0</v>
      </c>
      <c r="M78" s="80">
        <v>0</v>
      </c>
      <c r="N78" s="80">
        <v>0</v>
      </c>
      <c r="O78" s="91">
        <v>6</v>
      </c>
      <c r="P78" s="92">
        <v>0</v>
      </c>
      <c r="Q78" s="93">
        <f>O78+P78</f>
        <v>6</v>
      </c>
      <c r="R78" s="81" t="str">
        <f>IFERROR(Q78/N78,"-")</f>
        <v>-</v>
      </c>
      <c r="S78" s="80">
        <v>0</v>
      </c>
      <c r="T78" s="80">
        <v>0</v>
      </c>
      <c r="U78" s="81">
        <f>IFERROR(T78/(Q78),"-")</f>
        <v>0</v>
      </c>
      <c r="V78" s="82"/>
      <c r="W78" s="83">
        <v>0</v>
      </c>
      <c r="X78" s="81">
        <f>IF(Q78=0,"-",W78/Q78)</f>
        <v>0</v>
      </c>
      <c r="Y78" s="186">
        <v>0</v>
      </c>
      <c r="Z78" s="187">
        <f>IFERROR(Y78/Q78,"-")</f>
        <v>0</v>
      </c>
      <c r="AA78" s="187" t="str">
        <f>IFERROR(Y78/W78,"-")</f>
        <v>-</v>
      </c>
      <c r="AB78" s="181"/>
      <c r="AC78" s="85"/>
      <c r="AD78" s="78"/>
      <c r="AE78" s="94"/>
      <c r="AF78" s="95">
        <f>IF(Q78=0,"",IF(AE78=0,"",(AE78/Q78)))</f>
        <v>0</v>
      </c>
      <c r="AG78" s="94"/>
      <c r="AH78" s="96" t="str">
        <f>IFERROR(AG78/AE78,"-")</f>
        <v>-</v>
      </c>
      <c r="AI78" s="97"/>
      <c r="AJ78" s="98" t="str">
        <f>IFERROR(AI78/AE78,"-")</f>
        <v>-</v>
      </c>
      <c r="AK78" s="99"/>
      <c r="AL78" s="99"/>
      <c r="AM78" s="99"/>
      <c r="AN78" s="100">
        <v>1</v>
      </c>
      <c r="AO78" s="101">
        <f>IF(Q78=0,"",IF(AN78=0,"",(AN78/Q78)))</f>
        <v>0.16666666666667</v>
      </c>
      <c r="AP78" s="100"/>
      <c r="AQ78" s="102">
        <f>IFERROR(AP78/AN78,"-")</f>
        <v>0</v>
      </c>
      <c r="AR78" s="103"/>
      <c r="AS78" s="104">
        <f>IFERROR(AR78/AN78,"-")</f>
        <v>0</v>
      </c>
      <c r="AT78" s="105"/>
      <c r="AU78" s="105"/>
      <c r="AV78" s="105"/>
      <c r="AW78" s="106"/>
      <c r="AX78" s="107">
        <f>IF(Q78=0,"",IF(AW78=0,"",(AW78/Q78)))</f>
        <v>0</v>
      </c>
      <c r="AY78" s="106"/>
      <c r="AZ78" s="108" t="str">
        <f>IFERROR(AY78/AW78,"-")</f>
        <v>-</v>
      </c>
      <c r="BA78" s="109"/>
      <c r="BB78" s="110" t="str">
        <f>IFERROR(BA78/AW78,"-")</f>
        <v>-</v>
      </c>
      <c r="BC78" s="111"/>
      <c r="BD78" s="111"/>
      <c r="BE78" s="111"/>
      <c r="BF78" s="112"/>
      <c r="BG78" s="113">
        <f>IF(Q78=0,"",IF(BF78=0,"",(BF78/Q78)))</f>
        <v>0</v>
      </c>
      <c r="BH78" s="112"/>
      <c r="BI78" s="114" t="str">
        <f>IFERROR(BH78/BF78,"-")</f>
        <v>-</v>
      </c>
      <c r="BJ78" s="115"/>
      <c r="BK78" s="116" t="str">
        <f>IFERROR(BJ78/BF78,"-")</f>
        <v>-</v>
      </c>
      <c r="BL78" s="117"/>
      <c r="BM78" s="117"/>
      <c r="BN78" s="117"/>
      <c r="BO78" s="119">
        <v>2</v>
      </c>
      <c r="BP78" s="120">
        <f>IF(Q78=0,"",IF(BO78=0,"",(BO78/Q78)))</f>
        <v>0.33333333333333</v>
      </c>
      <c r="BQ78" s="121"/>
      <c r="BR78" s="122">
        <f>IFERROR(BQ78/BO78,"-")</f>
        <v>0</v>
      </c>
      <c r="BS78" s="123"/>
      <c r="BT78" s="124">
        <f>IFERROR(BS78/BO78,"-")</f>
        <v>0</v>
      </c>
      <c r="BU78" s="125"/>
      <c r="BV78" s="125"/>
      <c r="BW78" s="125"/>
      <c r="BX78" s="126">
        <v>2</v>
      </c>
      <c r="BY78" s="127">
        <f>IF(Q78=0,"",IF(BX78=0,"",(BX78/Q78)))</f>
        <v>0.33333333333333</v>
      </c>
      <c r="BZ78" s="128"/>
      <c r="CA78" s="129">
        <f>IFERROR(BZ78/BX78,"-")</f>
        <v>0</v>
      </c>
      <c r="CB78" s="130"/>
      <c r="CC78" s="131">
        <f>IFERROR(CB78/BX78,"-")</f>
        <v>0</v>
      </c>
      <c r="CD78" s="132"/>
      <c r="CE78" s="132"/>
      <c r="CF78" s="132"/>
      <c r="CG78" s="133">
        <v>1</v>
      </c>
      <c r="CH78" s="134">
        <f>IF(Q78=0,"",IF(CG78=0,"",(CG78/Q78)))</f>
        <v>0.16666666666667</v>
      </c>
      <c r="CI78" s="135"/>
      <c r="CJ78" s="136">
        <f>IFERROR(CI78/CG78,"-")</f>
        <v>0</v>
      </c>
      <c r="CK78" s="137"/>
      <c r="CL78" s="138">
        <f>IFERROR(CK78/CG78,"-")</f>
        <v>0</v>
      </c>
      <c r="CM78" s="139"/>
      <c r="CN78" s="139"/>
      <c r="CO78" s="139"/>
      <c r="CP78" s="140">
        <v>0</v>
      </c>
      <c r="CQ78" s="141">
        <v>0</v>
      </c>
      <c r="CR78" s="141"/>
      <c r="CS78" s="141"/>
      <c r="CT78" s="142" t="str">
        <f>IF(AND(CR78=0,CS78=0),"",IF(AND(CR78&lt;=100000,CS78&lt;=100000),"",IF(CR78/CQ78&gt;0.7,"男高",IF(CS78/CQ78&gt;0.7,"女高",""))))</f>
        <v/>
      </c>
    </row>
    <row r="79" spans="1:99">
      <c r="A79" s="79"/>
      <c r="B79" s="189" t="s">
        <v>217</v>
      </c>
      <c r="C79" s="189" t="s">
        <v>58</v>
      </c>
      <c r="D79" s="189"/>
      <c r="E79" s="189" t="s">
        <v>218</v>
      </c>
      <c r="F79" s="189" t="s">
        <v>219</v>
      </c>
      <c r="G79" s="189" t="s">
        <v>61</v>
      </c>
      <c r="H79" s="89"/>
      <c r="I79" s="89" t="s">
        <v>213</v>
      </c>
      <c r="J79" s="89" t="s">
        <v>220</v>
      </c>
      <c r="K79" s="181"/>
      <c r="L79" s="80">
        <v>0</v>
      </c>
      <c r="M79" s="80">
        <v>0</v>
      </c>
      <c r="N79" s="80">
        <v>0</v>
      </c>
      <c r="O79" s="91">
        <v>0</v>
      </c>
      <c r="P79" s="92">
        <v>0</v>
      </c>
      <c r="Q79" s="93">
        <f>O79+P79</f>
        <v>0</v>
      </c>
      <c r="R79" s="81" t="str">
        <f>IFERROR(Q79/N79,"-")</f>
        <v>-</v>
      </c>
      <c r="S79" s="80">
        <v>0</v>
      </c>
      <c r="T79" s="80">
        <v>0</v>
      </c>
      <c r="U79" s="81" t="str">
        <f>IFERROR(T79/(Q79),"-")</f>
        <v>-</v>
      </c>
      <c r="V79" s="82"/>
      <c r="W79" s="83">
        <v>0</v>
      </c>
      <c r="X79" s="81" t="str">
        <f>IF(Q79=0,"-",W79/Q79)</f>
        <v>-</v>
      </c>
      <c r="Y79" s="186">
        <v>0</v>
      </c>
      <c r="Z79" s="187" t="str">
        <f>IFERROR(Y79/Q79,"-")</f>
        <v>-</v>
      </c>
      <c r="AA79" s="187" t="str">
        <f>IFERROR(Y79/W79,"-")</f>
        <v>-</v>
      </c>
      <c r="AB79" s="181"/>
      <c r="AC79" s="85"/>
      <c r="AD79" s="78"/>
      <c r="AE79" s="94"/>
      <c r="AF79" s="95" t="str">
        <f>IF(Q79=0,"",IF(AE79=0,"",(AE79/Q79)))</f>
        <v/>
      </c>
      <c r="AG79" s="94"/>
      <c r="AH79" s="96" t="str">
        <f>IFERROR(AG79/AE79,"-")</f>
        <v>-</v>
      </c>
      <c r="AI79" s="97"/>
      <c r="AJ79" s="98" t="str">
        <f>IFERROR(AI79/AE79,"-")</f>
        <v>-</v>
      </c>
      <c r="AK79" s="99"/>
      <c r="AL79" s="99"/>
      <c r="AM79" s="99"/>
      <c r="AN79" s="100"/>
      <c r="AO79" s="101" t="str">
        <f>IF(Q79=0,"",IF(AN79=0,"",(AN79/Q79)))</f>
        <v/>
      </c>
      <c r="AP79" s="100"/>
      <c r="AQ79" s="102" t="str">
        <f>IFERROR(AP79/AN79,"-")</f>
        <v>-</v>
      </c>
      <c r="AR79" s="103"/>
      <c r="AS79" s="104" t="str">
        <f>IFERROR(AR79/AN79,"-")</f>
        <v>-</v>
      </c>
      <c r="AT79" s="105"/>
      <c r="AU79" s="105"/>
      <c r="AV79" s="105"/>
      <c r="AW79" s="106"/>
      <c r="AX79" s="107" t="str">
        <f>IF(Q79=0,"",IF(AW79=0,"",(AW79/Q79)))</f>
        <v/>
      </c>
      <c r="AY79" s="106"/>
      <c r="AZ79" s="108" t="str">
        <f>IFERROR(AY79/AW79,"-")</f>
        <v>-</v>
      </c>
      <c r="BA79" s="109"/>
      <c r="BB79" s="110" t="str">
        <f>IFERROR(BA79/AW79,"-")</f>
        <v>-</v>
      </c>
      <c r="BC79" s="111"/>
      <c r="BD79" s="111"/>
      <c r="BE79" s="111"/>
      <c r="BF79" s="112"/>
      <c r="BG79" s="113" t="str">
        <f>IF(Q79=0,"",IF(BF79=0,"",(BF79/Q79)))</f>
        <v/>
      </c>
      <c r="BH79" s="112"/>
      <c r="BI79" s="114" t="str">
        <f>IFERROR(BH79/BF79,"-")</f>
        <v>-</v>
      </c>
      <c r="BJ79" s="115"/>
      <c r="BK79" s="116" t="str">
        <f>IFERROR(BJ79/BF79,"-")</f>
        <v>-</v>
      </c>
      <c r="BL79" s="117"/>
      <c r="BM79" s="117"/>
      <c r="BN79" s="117"/>
      <c r="BO79" s="119"/>
      <c r="BP79" s="120" t="str">
        <f>IF(Q79=0,"",IF(BO79=0,"",(BO79/Q79)))</f>
        <v/>
      </c>
      <c r="BQ79" s="121"/>
      <c r="BR79" s="122" t="str">
        <f>IFERROR(BQ79/BO79,"-")</f>
        <v>-</v>
      </c>
      <c r="BS79" s="123"/>
      <c r="BT79" s="124" t="str">
        <f>IFERROR(BS79/BO79,"-")</f>
        <v>-</v>
      </c>
      <c r="BU79" s="125"/>
      <c r="BV79" s="125"/>
      <c r="BW79" s="125"/>
      <c r="BX79" s="126"/>
      <c r="BY79" s="127" t="str">
        <f>IF(Q79=0,"",IF(BX79=0,"",(BX79/Q79)))</f>
        <v/>
      </c>
      <c r="BZ79" s="128"/>
      <c r="CA79" s="129" t="str">
        <f>IFERROR(BZ79/BX79,"-")</f>
        <v>-</v>
      </c>
      <c r="CB79" s="130"/>
      <c r="CC79" s="131" t="str">
        <f>IFERROR(CB79/BX79,"-")</f>
        <v>-</v>
      </c>
      <c r="CD79" s="132"/>
      <c r="CE79" s="132"/>
      <c r="CF79" s="132"/>
      <c r="CG79" s="133"/>
      <c r="CH79" s="134" t="str">
        <f>IF(Q79=0,"",IF(CG79=0,"",(CG79/Q79)))</f>
        <v/>
      </c>
      <c r="CI79" s="135"/>
      <c r="CJ79" s="136" t="str">
        <f>IFERROR(CI79/CG79,"-")</f>
        <v>-</v>
      </c>
      <c r="CK79" s="137"/>
      <c r="CL79" s="138" t="str">
        <f>IFERROR(CK79/CG79,"-")</f>
        <v>-</v>
      </c>
      <c r="CM79" s="139"/>
      <c r="CN79" s="139"/>
      <c r="CO79" s="139"/>
      <c r="CP79" s="140">
        <v>0</v>
      </c>
      <c r="CQ79" s="141">
        <v>0</v>
      </c>
      <c r="CR79" s="141"/>
      <c r="CS79" s="141"/>
      <c r="CT79" s="142" t="str">
        <f>IF(AND(CR79=0,CS79=0),"",IF(AND(CR79&lt;=100000,CS79&lt;=100000),"",IF(CR79/CQ79&gt;0.7,"男高",IF(CS79/CQ79&gt;0.7,"女高",""))))</f>
        <v/>
      </c>
    </row>
    <row r="80" spans="1:99">
      <c r="A80" s="79"/>
      <c r="B80" s="189" t="s">
        <v>221</v>
      </c>
      <c r="C80" s="189" t="s">
        <v>58</v>
      </c>
      <c r="D80" s="189"/>
      <c r="E80" s="189" t="s">
        <v>107</v>
      </c>
      <c r="F80" s="189" t="s">
        <v>107</v>
      </c>
      <c r="G80" s="189" t="s">
        <v>66</v>
      </c>
      <c r="H80" s="89"/>
      <c r="I80" s="89"/>
      <c r="J80" s="89"/>
      <c r="K80" s="181"/>
      <c r="L80" s="80">
        <v>5</v>
      </c>
      <c r="M80" s="80">
        <v>4</v>
      </c>
      <c r="N80" s="80">
        <v>4</v>
      </c>
      <c r="O80" s="91">
        <v>1</v>
      </c>
      <c r="P80" s="92">
        <v>0</v>
      </c>
      <c r="Q80" s="93">
        <f>O80+P80</f>
        <v>1</v>
      </c>
      <c r="R80" s="81">
        <f>IFERROR(Q80/N80,"-")</f>
        <v>0.25</v>
      </c>
      <c r="S80" s="80">
        <v>0</v>
      </c>
      <c r="T80" s="80">
        <v>0</v>
      </c>
      <c r="U80" s="81">
        <f>IFERROR(T80/(Q80),"-")</f>
        <v>0</v>
      </c>
      <c r="V80" s="82"/>
      <c r="W80" s="83">
        <v>0</v>
      </c>
      <c r="X80" s="81">
        <f>IF(Q80=0,"-",W80/Q80)</f>
        <v>0</v>
      </c>
      <c r="Y80" s="186">
        <v>0</v>
      </c>
      <c r="Z80" s="187">
        <f>IFERROR(Y80/Q80,"-")</f>
        <v>0</v>
      </c>
      <c r="AA80" s="187" t="str">
        <f>IFERROR(Y80/W80,"-")</f>
        <v>-</v>
      </c>
      <c r="AB80" s="181"/>
      <c r="AC80" s="85"/>
      <c r="AD80" s="78"/>
      <c r="AE80" s="94"/>
      <c r="AF80" s="95">
        <f>IF(Q80=0,"",IF(AE80=0,"",(AE80/Q80)))</f>
        <v>0</v>
      </c>
      <c r="AG80" s="94"/>
      <c r="AH80" s="96" t="str">
        <f>IFERROR(AG80/AE80,"-")</f>
        <v>-</v>
      </c>
      <c r="AI80" s="97"/>
      <c r="AJ80" s="98" t="str">
        <f>IFERROR(AI80/AE80,"-")</f>
        <v>-</v>
      </c>
      <c r="AK80" s="99"/>
      <c r="AL80" s="99"/>
      <c r="AM80" s="99"/>
      <c r="AN80" s="100"/>
      <c r="AO80" s="101">
        <f>IF(Q80=0,"",IF(AN80=0,"",(AN80/Q80)))</f>
        <v>0</v>
      </c>
      <c r="AP80" s="100"/>
      <c r="AQ80" s="102" t="str">
        <f>IFERROR(AP80/AN80,"-")</f>
        <v>-</v>
      </c>
      <c r="AR80" s="103"/>
      <c r="AS80" s="104" t="str">
        <f>IFERROR(AR80/AN80,"-")</f>
        <v>-</v>
      </c>
      <c r="AT80" s="105"/>
      <c r="AU80" s="105"/>
      <c r="AV80" s="105"/>
      <c r="AW80" s="106"/>
      <c r="AX80" s="107">
        <f>IF(Q80=0,"",IF(AW80=0,"",(AW80/Q80)))</f>
        <v>0</v>
      </c>
      <c r="AY80" s="106"/>
      <c r="AZ80" s="108" t="str">
        <f>IFERROR(AY80/AW80,"-")</f>
        <v>-</v>
      </c>
      <c r="BA80" s="109"/>
      <c r="BB80" s="110" t="str">
        <f>IFERROR(BA80/AW80,"-")</f>
        <v>-</v>
      </c>
      <c r="BC80" s="111"/>
      <c r="BD80" s="111"/>
      <c r="BE80" s="111"/>
      <c r="BF80" s="112"/>
      <c r="BG80" s="113">
        <f>IF(Q80=0,"",IF(BF80=0,"",(BF80/Q80)))</f>
        <v>0</v>
      </c>
      <c r="BH80" s="112"/>
      <c r="BI80" s="114" t="str">
        <f>IFERROR(BH80/BF80,"-")</f>
        <v>-</v>
      </c>
      <c r="BJ80" s="115"/>
      <c r="BK80" s="116" t="str">
        <f>IFERROR(BJ80/BF80,"-")</f>
        <v>-</v>
      </c>
      <c r="BL80" s="117"/>
      <c r="BM80" s="117"/>
      <c r="BN80" s="117"/>
      <c r="BO80" s="119"/>
      <c r="BP80" s="120">
        <f>IF(Q80=0,"",IF(BO80=0,"",(BO80/Q80)))</f>
        <v>0</v>
      </c>
      <c r="BQ80" s="121"/>
      <c r="BR80" s="122" t="str">
        <f>IFERROR(BQ80/BO80,"-")</f>
        <v>-</v>
      </c>
      <c r="BS80" s="123"/>
      <c r="BT80" s="124" t="str">
        <f>IFERROR(BS80/BO80,"-")</f>
        <v>-</v>
      </c>
      <c r="BU80" s="125"/>
      <c r="BV80" s="125"/>
      <c r="BW80" s="125"/>
      <c r="BX80" s="126">
        <v>1</v>
      </c>
      <c r="BY80" s="127">
        <f>IF(Q80=0,"",IF(BX80=0,"",(BX80/Q80)))</f>
        <v>1</v>
      </c>
      <c r="BZ80" s="128"/>
      <c r="CA80" s="129">
        <f>IFERROR(BZ80/BX80,"-")</f>
        <v>0</v>
      </c>
      <c r="CB80" s="130"/>
      <c r="CC80" s="131">
        <f>IFERROR(CB80/BX80,"-")</f>
        <v>0</v>
      </c>
      <c r="CD80" s="132"/>
      <c r="CE80" s="132"/>
      <c r="CF80" s="132"/>
      <c r="CG80" s="133"/>
      <c r="CH80" s="134">
        <f>IF(Q80=0,"",IF(CG80=0,"",(CG80/Q80)))</f>
        <v>0</v>
      </c>
      <c r="CI80" s="135"/>
      <c r="CJ80" s="136" t="str">
        <f>IFERROR(CI80/CG80,"-")</f>
        <v>-</v>
      </c>
      <c r="CK80" s="137"/>
      <c r="CL80" s="138" t="str">
        <f>IFERROR(CK80/CG80,"-")</f>
        <v>-</v>
      </c>
      <c r="CM80" s="139"/>
      <c r="CN80" s="139"/>
      <c r="CO80" s="139"/>
      <c r="CP80" s="140">
        <v>0</v>
      </c>
      <c r="CQ80" s="141">
        <v>0</v>
      </c>
      <c r="CR80" s="141"/>
      <c r="CS80" s="141"/>
      <c r="CT80" s="142" t="str">
        <f>IF(AND(CR80=0,CS80=0),"",IF(AND(CR80&lt;=100000,CS80&lt;=100000),"",IF(CR80/CQ80&gt;0.7,"男高",IF(CS80/CQ80&gt;0.7,"女高",""))))</f>
        <v/>
      </c>
    </row>
    <row r="81" spans="1:99">
      <c r="A81" s="79"/>
      <c r="B81" s="189" t="s">
        <v>222</v>
      </c>
      <c r="C81" s="189" t="s">
        <v>58</v>
      </c>
      <c r="D81" s="189"/>
      <c r="E81" s="189" t="s">
        <v>223</v>
      </c>
      <c r="F81" s="189" t="s">
        <v>224</v>
      </c>
      <c r="G81" s="189" t="s">
        <v>61</v>
      </c>
      <c r="H81" s="89" t="s">
        <v>192</v>
      </c>
      <c r="I81" s="89" t="s">
        <v>225</v>
      </c>
      <c r="J81" s="89" t="s">
        <v>226</v>
      </c>
      <c r="K81" s="181"/>
      <c r="L81" s="80">
        <v>0</v>
      </c>
      <c r="M81" s="80">
        <v>0</v>
      </c>
      <c r="N81" s="80">
        <v>0</v>
      </c>
      <c r="O81" s="91">
        <v>1</v>
      </c>
      <c r="P81" s="92">
        <v>0</v>
      </c>
      <c r="Q81" s="93">
        <f>O81+P81</f>
        <v>1</v>
      </c>
      <c r="R81" s="81" t="str">
        <f>IFERROR(Q81/N81,"-")</f>
        <v>-</v>
      </c>
      <c r="S81" s="80">
        <v>0</v>
      </c>
      <c r="T81" s="80">
        <v>1</v>
      </c>
      <c r="U81" s="81">
        <f>IFERROR(T81/(Q81),"-")</f>
        <v>1</v>
      </c>
      <c r="V81" s="82"/>
      <c r="W81" s="83">
        <v>0</v>
      </c>
      <c r="X81" s="81">
        <f>IF(Q81=0,"-",W81/Q81)</f>
        <v>0</v>
      </c>
      <c r="Y81" s="186">
        <v>0</v>
      </c>
      <c r="Z81" s="187">
        <f>IFERROR(Y81/Q81,"-")</f>
        <v>0</v>
      </c>
      <c r="AA81" s="187" t="str">
        <f>IFERROR(Y81/W81,"-")</f>
        <v>-</v>
      </c>
      <c r="AB81" s="181"/>
      <c r="AC81" s="85"/>
      <c r="AD81" s="78"/>
      <c r="AE81" s="94"/>
      <c r="AF81" s="95">
        <f>IF(Q81=0,"",IF(AE81=0,"",(AE81/Q81)))</f>
        <v>0</v>
      </c>
      <c r="AG81" s="94"/>
      <c r="AH81" s="96" t="str">
        <f>IFERROR(AG81/AE81,"-")</f>
        <v>-</v>
      </c>
      <c r="AI81" s="97"/>
      <c r="AJ81" s="98" t="str">
        <f>IFERROR(AI81/AE81,"-")</f>
        <v>-</v>
      </c>
      <c r="AK81" s="99"/>
      <c r="AL81" s="99"/>
      <c r="AM81" s="99"/>
      <c r="AN81" s="100"/>
      <c r="AO81" s="101">
        <f>IF(Q81=0,"",IF(AN81=0,"",(AN81/Q81)))</f>
        <v>0</v>
      </c>
      <c r="AP81" s="100"/>
      <c r="AQ81" s="102" t="str">
        <f>IFERROR(AP81/AN81,"-")</f>
        <v>-</v>
      </c>
      <c r="AR81" s="103"/>
      <c r="AS81" s="104" t="str">
        <f>IFERROR(AR81/AN81,"-")</f>
        <v>-</v>
      </c>
      <c r="AT81" s="105"/>
      <c r="AU81" s="105"/>
      <c r="AV81" s="105"/>
      <c r="AW81" s="106"/>
      <c r="AX81" s="107">
        <f>IF(Q81=0,"",IF(AW81=0,"",(AW81/Q81)))</f>
        <v>0</v>
      </c>
      <c r="AY81" s="106"/>
      <c r="AZ81" s="108" t="str">
        <f>IFERROR(AY81/AW81,"-")</f>
        <v>-</v>
      </c>
      <c r="BA81" s="109"/>
      <c r="BB81" s="110" t="str">
        <f>IFERROR(BA81/AW81,"-")</f>
        <v>-</v>
      </c>
      <c r="BC81" s="111"/>
      <c r="BD81" s="111"/>
      <c r="BE81" s="111"/>
      <c r="BF81" s="112"/>
      <c r="BG81" s="113">
        <f>IF(Q81=0,"",IF(BF81=0,"",(BF81/Q81)))</f>
        <v>0</v>
      </c>
      <c r="BH81" s="112"/>
      <c r="BI81" s="114" t="str">
        <f>IFERROR(BH81/BF81,"-")</f>
        <v>-</v>
      </c>
      <c r="BJ81" s="115"/>
      <c r="BK81" s="116" t="str">
        <f>IFERROR(BJ81/BF81,"-")</f>
        <v>-</v>
      </c>
      <c r="BL81" s="117"/>
      <c r="BM81" s="117"/>
      <c r="BN81" s="117"/>
      <c r="BO81" s="119">
        <v>1</v>
      </c>
      <c r="BP81" s="120">
        <f>IF(Q81=0,"",IF(BO81=0,"",(BO81/Q81)))</f>
        <v>1</v>
      </c>
      <c r="BQ81" s="121"/>
      <c r="BR81" s="122">
        <f>IFERROR(BQ81/BO81,"-")</f>
        <v>0</v>
      </c>
      <c r="BS81" s="123"/>
      <c r="BT81" s="124">
        <f>IFERROR(BS81/BO81,"-")</f>
        <v>0</v>
      </c>
      <c r="BU81" s="125"/>
      <c r="BV81" s="125"/>
      <c r="BW81" s="125"/>
      <c r="BX81" s="126"/>
      <c r="BY81" s="127">
        <f>IF(Q81=0,"",IF(BX81=0,"",(BX81/Q81)))</f>
        <v>0</v>
      </c>
      <c r="BZ81" s="128"/>
      <c r="CA81" s="129" t="str">
        <f>IFERROR(BZ81/BX81,"-")</f>
        <v>-</v>
      </c>
      <c r="CB81" s="130"/>
      <c r="CC81" s="131" t="str">
        <f>IFERROR(CB81/BX81,"-")</f>
        <v>-</v>
      </c>
      <c r="CD81" s="132"/>
      <c r="CE81" s="132"/>
      <c r="CF81" s="132"/>
      <c r="CG81" s="133"/>
      <c r="CH81" s="134">
        <f>IF(Q81=0,"",IF(CG81=0,"",(CG81/Q81)))</f>
        <v>0</v>
      </c>
      <c r="CI81" s="135"/>
      <c r="CJ81" s="136" t="str">
        <f>IFERROR(CI81/CG81,"-")</f>
        <v>-</v>
      </c>
      <c r="CK81" s="137"/>
      <c r="CL81" s="138" t="str">
        <f>IFERROR(CK81/CG81,"-")</f>
        <v>-</v>
      </c>
      <c r="CM81" s="139"/>
      <c r="CN81" s="139"/>
      <c r="CO81" s="139"/>
      <c r="CP81" s="140">
        <v>0</v>
      </c>
      <c r="CQ81" s="141">
        <v>0</v>
      </c>
      <c r="CR81" s="141"/>
      <c r="CS81" s="141"/>
      <c r="CT81" s="142" t="str">
        <f>IF(AND(CR81=0,CS81=0),"",IF(AND(CR81&lt;=100000,CS81&lt;=100000),"",IF(CR81/CQ81&gt;0.7,"男高",IF(CS81/CQ81&gt;0.7,"女高",""))))</f>
        <v/>
      </c>
    </row>
    <row r="82" spans="1:99">
      <c r="A82" s="79"/>
      <c r="B82" s="189" t="s">
        <v>227</v>
      </c>
      <c r="C82" s="189" t="s">
        <v>58</v>
      </c>
      <c r="D82" s="189"/>
      <c r="E82" s="189" t="s">
        <v>223</v>
      </c>
      <c r="F82" s="189" t="s">
        <v>224</v>
      </c>
      <c r="G82" s="189" t="s">
        <v>66</v>
      </c>
      <c r="H82" s="89"/>
      <c r="I82" s="89"/>
      <c r="J82" s="89"/>
      <c r="K82" s="181"/>
      <c r="L82" s="80">
        <v>4</v>
      </c>
      <c r="M82" s="80">
        <v>4</v>
      </c>
      <c r="N82" s="80">
        <v>2</v>
      </c>
      <c r="O82" s="91">
        <v>2</v>
      </c>
      <c r="P82" s="92">
        <v>0</v>
      </c>
      <c r="Q82" s="93">
        <f>O82+P82</f>
        <v>2</v>
      </c>
      <c r="R82" s="81">
        <f>IFERROR(Q82/N82,"-")</f>
        <v>1</v>
      </c>
      <c r="S82" s="80">
        <v>1</v>
      </c>
      <c r="T82" s="80">
        <v>1</v>
      </c>
      <c r="U82" s="81">
        <f>IFERROR(T82/(Q82),"-")</f>
        <v>0.5</v>
      </c>
      <c r="V82" s="82"/>
      <c r="W82" s="83">
        <v>1</v>
      </c>
      <c r="X82" s="81">
        <f>IF(Q82=0,"-",W82/Q82)</f>
        <v>0.5</v>
      </c>
      <c r="Y82" s="186">
        <v>54800</v>
      </c>
      <c r="Z82" s="187">
        <f>IFERROR(Y82/Q82,"-")</f>
        <v>27400</v>
      </c>
      <c r="AA82" s="187">
        <f>IFERROR(Y82/W82,"-")</f>
        <v>54800</v>
      </c>
      <c r="AB82" s="181"/>
      <c r="AC82" s="85"/>
      <c r="AD82" s="78"/>
      <c r="AE82" s="94"/>
      <c r="AF82" s="95">
        <f>IF(Q82=0,"",IF(AE82=0,"",(AE82/Q82)))</f>
        <v>0</v>
      </c>
      <c r="AG82" s="94"/>
      <c r="AH82" s="96" t="str">
        <f>IFERROR(AG82/AE82,"-")</f>
        <v>-</v>
      </c>
      <c r="AI82" s="97"/>
      <c r="AJ82" s="98" t="str">
        <f>IFERROR(AI82/AE82,"-")</f>
        <v>-</v>
      </c>
      <c r="AK82" s="99"/>
      <c r="AL82" s="99"/>
      <c r="AM82" s="99"/>
      <c r="AN82" s="100"/>
      <c r="AO82" s="101">
        <f>IF(Q82=0,"",IF(AN82=0,"",(AN82/Q82)))</f>
        <v>0</v>
      </c>
      <c r="AP82" s="100"/>
      <c r="AQ82" s="102" t="str">
        <f>IFERROR(AP82/AN82,"-")</f>
        <v>-</v>
      </c>
      <c r="AR82" s="103"/>
      <c r="AS82" s="104" t="str">
        <f>IFERROR(AR82/AN82,"-")</f>
        <v>-</v>
      </c>
      <c r="AT82" s="105"/>
      <c r="AU82" s="105"/>
      <c r="AV82" s="105"/>
      <c r="AW82" s="106"/>
      <c r="AX82" s="107">
        <f>IF(Q82=0,"",IF(AW82=0,"",(AW82/Q82)))</f>
        <v>0</v>
      </c>
      <c r="AY82" s="106"/>
      <c r="AZ82" s="108" t="str">
        <f>IFERROR(AY82/AW82,"-")</f>
        <v>-</v>
      </c>
      <c r="BA82" s="109"/>
      <c r="BB82" s="110" t="str">
        <f>IFERROR(BA82/AW82,"-")</f>
        <v>-</v>
      </c>
      <c r="BC82" s="111"/>
      <c r="BD82" s="111"/>
      <c r="BE82" s="111"/>
      <c r="BF82" s="112">
        <v>1</v>
      </c>
      <c r="BG82" s="113">
        <f>IF(Q82=0,"",IF(BF82=0,"",(BF82/Q82)))</f>
        <v>0.5</v>
      </c>
      <c r="BH82" s="112">
        <v>1</v>
      </c>
      <c r="BI82" s="114">
        <f>IFERROR(BH82/BF82,"-")</f>
        <v>1</v>
      </c>
      <c r="BJ82" s="115">
        <v>54800</v>
      </c>
      <c r="BK82" s="116">
        <f>IFERROR(BJ82/BF82,"-")</f>
        <v>54800</v>
      </c>
      <c r="BL82" s="117"/>
      <c r="BM82" s="117"/>
      <c r="BN82" s="117">
        <v>1</v>
      </c>
      <c r="BO82" s="119"/>
      <c r="BP82" s="120">
        <f>IF(Q82=0,"",IF(BO82=0,"",(BO82/Q82)))</f>
        <v>0</v>
      </c>
      <c r="BQ82" s="121"/>
      <c r="BR82" s="122" t="str">
        <f>IFERROR(BQ82/BO82,"-")</f>
        <v>-</v>
      </c>
      <c r="BS82" s="123"/>
      <c r="BT82" s="124" t="str">
        <f>IFERROR(BS82/BO82,"-")</f>
        <v>-</v>
      </c>
      <c r="BU82" s="125"/>
      <c r="BV82" s="125"/>
      <c r="BW82" s="125"/>
      <c r="BX82" s="126">
        <v>1</v>
      </c>
      <c r="BY82" s="127">
        <f>IF(Q82=0,"",IF(BX82=0,"",(BX82/Q82)))</f>
        <v>0.5</v>
      </c>
      <c r="BZ82" s="128"/>
      <c r="CA82" s="129">
        <f>IFERROR(BZ82/BX82,"-")</f>
        <v>0</v>
      </c>
      <c r="CB82" s="130"/>
      <c r="CC82" s="131">
        <f>IFERROR(CB82/BX82,"-")</f>
        <v>0</v>
      </c>
      <c r="CD82" s="132"/>
      <c r="CE82" s="132"/>
      <c r="CF82" s="132"/>
      <c r="CG82" s="133"/>
      <c r="CH82" s="134">
        <f>IF(Q82=0,"",IF(CG82=0,"",(CG82/Q82)))</f>
        <v>0</v>
      </c>
      <c r="CI82" s="135"/>
      <c r="CJ82" s="136" t="str">
        <f>IFERROR(CI82/CG82,"-")</f>
        <v>-</v>
      </c>
      <c r="CK82" s="137"/>
      <c r="CL82" s="138" t="str">
        <f>IFERROR(CK82/CG82,"-")</f>
        <v>-</v>
      </c>
      <c r="CM82" s="139"/>
      <c r="CN82" s="139"/>
      <c r="CO82" s="139"/>
      <c r="CP82" s="140">
        <v>1</v>
      </c>
      <c r="CQ82" s="141">
        <v>54800</v>
      </c>
      <c r="CR82" s="141">
        <v>54800</v>
      </c>
      <c r="CS82" s="141"/>
      <c r="CT82" s="142" t="str">
        <f>IF(AND(CR82=0,CS82=0),"",IF(AND(CR82&lt;=100000,CS82&lt;=100000),"",IF(CR82/CQ82&gt;0.7,"男高",IF(CS82/CQ82&gt;0.7,"女高",""))))</f>
        <v/>
      </c>
    </row>
    <row r="83" spans="1:99">
      <c r="A83" s="79"/>
      <c r="B83" s="189" t="s">
        <v>228</v>
      </c>
      <c r="C83" s="189" t="s">
        <v>58</v>
      </c>
      <c r="D83" s="189"/>
      <c r="E83" s="189" t="s">
        <v>229</v>
      </c>
      <c r="F83" s="189" t="s">
        <v>230</v>
      </c>
      <c r="G83" s="189" t="s">
        <v>61</v>
      </c>
      <c r="H83" s="89" t="s">
        <v>199</v>
      </c>
      <c r="I83" s="89" t="s">
        <v>213</v>
      </c>
      <c r="J83" s="89" t="s">
        <v>214</v>
      </c>
      <c r="K83" s="181"/>
      <c r="L83" s="80">
        <v>0</v>
      </c>
      <c r="M83" s="80">
        <v>0</v>
      </c>
      <c r="N83" s="80">
        <v>0</v>
      </c>
      <c r="O83" s="91">
        <v>4</v>
      </c>
      <c r="P83" s="92">
        <v>0</v>
      </c>
      <c r="Q83" s="93">
        <f>O83+P83</f>
        <v>4</v>
      </c>
      <c r="R83" s="81" t="str">
        <f>IFERROR(Q83/N83,"-")</f>
        <v>-</v>
      </c>
      <c r="S83" s="80">
        <v>0</v>
      </c>
      <c r="T83" s="80">
        <v>1</v>
      </c>
      <c r="U83" s="81">
        <f>IFERROR(T83/(Q83),"-")</f>
        <v>0.25</v>
      </c>
      <c r="V83" s="82"/>
      <c r="W83" s="83">
        <v>0</v>
      </c>
      <c r="X83" s="81">
        <f>IF(Q83=0,"-",W83/Q83)</f>
        <v>0</v>
      </c>
      <c r="Y83" s="186">
        <v>0</v>
      </c>
      <c r="Z83" s="187">
        <f>IFERROR(Y83/Q83,"-")</f>
        <v>0</v>
      </c>
      <c r="AA83" s="187" t="str">
        <f>IFERROR(Y83/W83,"-")</f>
        <v>-</v>
      </c>
      <c r="AB83" s="181"/>
      <c r="AC83" s="85"/>
      <c r="AD83" s="78"/>
      <c r="AE83" s="94"/>
      <c r="AF83" s="95">
        <f>IF(Q83=0,"",IF(AE83=0,"",(AE83/Q83)))</f>
        <v>0</v>
      </c>
      <c r="AG83" s="94"/>
      <c r="AH83" s="96" t="str">
        <f>IFERROR(AG83/AE83,"-")</f>
        <v>-</v>
      </c>
      <c r="AI83" s="97"/>
      <c r="AJ83" s="98" t="str">
        <f>IFERROR(AI83/AE83,"-")</f>
        <v>-</v>
      </c>
      <c r="AK83" s="99"/>
      <c r="AL83" s="99"/>
      <c r="AM83" s="99"/>
      <c r="AN83" s="100"/>
      <c r="AO83" s="101">
        <f>IF(Q83=0,"",IF(AN83=0,"",(AN83/Q83)))</f>
        <v>0</v>
      </c>
      <c r="AP83" s="100"/>
      <c r="AQ83" s="102" t="str">
        <f>IFERROR(AP83/AN83,"-")</f>
        <v>-</v>
      </c>
      <c r="AR83" s="103"/>
      <c r="AS83" s="104" t="str">
        <f>IFERROR(AR83/AN83,"-")</f>
        <v>-</v>
      </c>
      <c r="AT83" s="105"/>
      <c r="AU83" s="105"/>
      <c r="AV83" s="105"/>
      <c r="AW83" s="106"/>
      <c r="AX83" s="107">
        <f>IF(Q83=0,"",IF(AW83=0,"",(AW83/Q83)))</f>
        <v>0</v>
      </c>
      <c r="AY83" s="106"/>
      <c r="AZ83" s="108" t="str">
        <f>IFERROR(AY83/AW83,"-")</f>
        <v>-</v>
      </c>
      <c r="BA83" s="109"/>
      <c r="BB83" s="110" t="str">
        <f>IFERROR(BA83/AW83,"-")</f>
        <v>-</v>
      </c>
      <c r="BC83" s="111"/>
      <c r="BD83" s="111"/>
      <c r="BE83" s="111"/>
      <c r="BF83" s="112">
        <v>2</v>
      </c>
      <c r="BG83" s="113">
        <f>IF(Q83=0,"",IF(BF83=0,"",(BF83/Q83)))</f>
        <v>0.5</v>
      </c>
      <c r="BH83" s="112"/>
      <c r="BI83" s="114">
        <f>IFERROR(BH83/BF83,"-")</f>
        <v>0</v>
      </c>
      <c r="BJ83" s="115"/>
      <c r="BK83" s="116">
        <f>IFERROR(BJ83/BF83,"-")</f>
        <v>0</v>
      </c>
      <c r="BL83" s="117"/>
      <c r="BM83" s="117"/>
      <c r="BN83" s="117"/>
      <c r="BO83" s="119">
        <v>2</v>
      </c>
      <c r="BP83" s="120">
        <f>IF(Q83=0,"",IF(BO83=0,"",(BO83/Q83)))</f>
        <v>0.5</v>
      </c>
      <c r="BQ83" s="121"/>
      <c r="BR83" s="122">
        <f>IFERROR(BQ83/BO83,"-")</f>
        <v>0</v>
      </c>
      <c r="BS83" s="123"/>
      <c r="BT83" s="124">
        <f>IFERROR(BS83/BO83,"-")</f>
        <v>0</v>
      </c>
      <c r="BU83" s="125"/>
      <c r="BV83" s="125"/>
      <c r="BW83" s="125"/>
      <c r="BX83" s="126"/>
      <c r="BY83" s="127">
        <f>IF(Q83=0,"",IF(BX83=0,"",(BX83/Q83)))</f>
        <v>0</v>
      </c>
      <c r="BZ83" s="128"/>
      <c r="CA83" s="129" t="str">
        <f>IFERROR(BZ83/BX83,"-")</f>
        <v>-</v>
      </c>
      <c r="CB83" s="130"/>
      <c r="CC83" s="131" t="str">
        <f>IFERROR(CB83/BX83,"-")</f>
        <v>-</v>
      </c>
      <c r="CD83" s="132"/>
      <c r="CE83" s="132"/>
      <c r="CF83" s="132"/>
      <c r="CG83" s="133"/>
      <c r="CH83" s="134">
        <f>IF(Q83=0,"",IF(CG83=0,"",(CG83/Q83)))</f>
        <v>0</v>
      </c>
      <c r="CI83" s="135"/>
      <c r="CJ83" s="136" t="str">
        <f>IFERROR(CI83/CG83,"-")</f>
        <v>-</v>
      </c>
      <c r="CK83" s="137"/>
      <c r="CL83" s="138" t="str">
        <f>IFERROR(CK83/CG83,"-")</f>
        <v>-</v>
      </c>
      <c r="CM83" s="139"/>
      <c r="CN83" s="139"/>
      <c r="CO83" s="139"/>
      <c r="CP83" s="140">
        <v>0</v>
      </c>
      <c r="CQ83" s="141">
        <v>0</v>
      </c>
      <c r="CR83" s="141"/>
      <c r="CS83" s="141"/>
      <c r="CT83" s="142" t="str">
        <f>IF(AND(CR83=0,CS83=0),"",IF(AND(CR83&lt;=100000,CS83&lt;=100000),"",IF(CR83/CQ83&gt;0.7,"男高",IF(CS83/CQ83&gt;0.7,"女高",""))))</f>
        <v/>
      </c>
    </row>
    <row r="84" spans="1:99">
      <c r="A84" s="79"/>
      <c r="B84" s="189" t="s">
        <v>231</v>
      </c>
      <c r="C84" s="189" t="s">
        <v>58</v>
      </c>
      <c r="D84" s="189"/>
      <c r="E84" s="189" t="s">
        <v>229</v>
      </c>
      <c r="F84" s="189" t="s">
        <v>230</v>
      </c>
      <c r="G84" s="189" t="s">
        <v>61</v>
      </c>
      <c r="H84" s="89"/>
      <c r="I84" s="89" t="s">
        <v>213</v>
      </c>
      <c r="J84" s="89" t="s">
        <v>216</v>
      </c>
      <c r="K84" s="181"/>
      <c r="L84" s="80">
        <v>0</v>
      </c>
      <c r="M84" s="80">
        <v>0</v>
      </c>
      <c r="N84" s="80">
        <v>0</v>
      </c>
      <c r="O84" s="91">
        <v>0</v>
      </c>
      <c r="P84" s="92">
        <v>0</v>
      </c>
      <c r="Q84" s="93">
        <f>O84+P84</f>
        <v>0</v>
      </c>
      <c r="R84" s="81" t="str">
        <f>IFERROR(Q84/N84,"-")</f>
        <v>-</v>
      </c>
      <c r="S84" s="80">
        <v>0</v>
      </c>
      <c r="T84" s="80">
        <v>0</v>
      </c>
      <c r="U84" s="81" t="str">
        <f>IFERROR(T84/(Q84),"-")</f>
        <v>-</v>
      </c>
      <c r="V84" s="82"/>
      <c r="W84" s="83">
        <v>0</v>
      </c>
      <c r="X84" s="81" t="str">
        <f>IF(Q84=0,"-",W84/Q84)</f>
        <v>-</v>
      </c>
      <c r="Y84" s="186">
        <v>0</v>
      </c>
      <c r="Z84" s="187" t="str">
        <f>IFERROR(Y84/Q84,"-")</f>
        <v>-</v>
      </c>
      <c r="AA84" s="187" t="str">
        <f>IFERROR(Y84/W84,"-")</f>
        <v>-</v>
      </c>
      <c r="AB84" s="181"/>
      <c r="AC84" s="85"/>
      <c r="AD84" s="78"/>
      <c r="AE84" s="94"/>
      <c r="AF84" s="95" t="str">
        <f>IF(Q84=0,"",IF(AE84=0,"",(AE84/Q84)))</f>
        <v/>
      </c>
      <c r="AG84" s="94"/>
      <c r="AH84" s="96" t="str">
        <f>IFERROR(AG84/AE84,"-")</f>
        <v>-</v>
      </c>
      <c r="AI84" s="97"/>
      <c r="AJ84" s="98" t="str">
        <f>IFERROR(AI84/AE84,"-")</f>
        <v>-</v>
      </c>
      <c r="AK84" s="99"/>
      <c r="AL84" s="99"/>
      <c r="AM84" s="99"/>
      <c r="AN84" s="100"/>
      <c r="AO84" s="101" t="str">
        <f>IF(Q84=0,"",IF(AN84=0,"",(AN84/Q84)))</f>
        <v/>
      </c>
      <c r="AP84" s="100"/>
      <c r="AQ84" s="102" t="str">
        <f>IFERROR(AP84/AN84,"-")</f>
        <v>-</v>
      </c>
      <c r="AR84" s="103"/>
      <c r="AS84" s="104" t="str">
        <f>IFERROR(AR84/AN84,"-")</f>
        <v>-</v>
      </c>
      <c r="AT84" s="105"/>
      <c r="AU84" s="105"/>
      <c r="AV84" s="105"/>
      <c r="AW84" s="106"/>
      <c r="AX84" s="107" t="str">
        <f>IF(Q84=0,"",IF(AW84=0,"",(AW84/Q84)))</f>
        <v/>
      </c>
      <c r="AY84" s="106"/>
      <c r="AZ84" s="108" t="str">
        <f>IFERROR(AY84/AW84,"-")</f>
        <v>-</v>
      </c>
      <c r="BA84" s="109"/>
      <c r="BB84" s="110" t="str">
        <f>IFERROR(BA84/AW84,"-")</f>
        <v>-</v>
      </c>
      <c r="BC84" s="111"/>
      <c r="BD84" s="111"/>
      <c r="BE84" s="111"/>
      <c r="BF84" s="112"/>
      <c r="BG84" s="113" t="str">
        <f>IF(Q84=0,"",IF(BF84=0,"",(BF84/Q84)))</f>
        <v/>
      </c>
      <c r="BH84" s="112"/>
      <c r="BI84" s="114" t="str">
        <f>IFERROR(BH84/BF84,"-")</f>
        <v>-</v>
      </c>
      <c r="BJ84" s="115"/>
      <c r="BK84" s="116" t="str">
        <f>IFERROR(BJ84/BF84,"-")</f>
        <v>-</v>
      </c>
      <c r="BL84" s="117"/>
      <c r="BM84" s="117"/>
      <c r="BN84" s="117"/>
      <c r="BO84" s="119"/>
      <c r="BP84" s="120" t="str">
        <f>IF(Q84=0,"",IF(BO84=0,"",(BO84/Q84)))</f>
        <v/>
      </c>
      <c r="BQ84" s="121"/>
      <c r="BR84" s="122" t="str">
        <f>IFERROR(BQ84/BO84,"-")</f>
        <v>-</v>
      </c>
      <c r="BS84" s="123"/>
      <c r="BT84" s="124" t="str">
        <f>IFERROR(BS84/BO84,"-")</f>
        <v>-</v>
      </c>
      <c r="BU84" s="125"/>
      <c r="BV84" s="125"/>
      <c r="BW84" s="125"/>
      <c r="BX84" s="126"/>
      <c r="BY84" s="127" t="str">
        <f>IF(Q84=0,"",IF(BX84=0,"",(BX84/Q84)))</f>
        <v/>
      </c>
      <c r="BZ84" s="128"/>
      <c r="CA84" s="129" t="str">
        <f>IFERROR(BZ84/BX84,"-")</f>
        <v>-</v>
      </c>
      <c r="CB84" s="130"/>
      <c r="CC84" s="131" t="str">
        <f>IFERROR(CB84/BX84,"-")</f>
        <v>-</v>
      </c>
      <c r="CD84" s="132"/>
      <c r="CE84" s="132"/>
      <c r="CF84" s="132"/>
      <c r="CG84" s="133"/>
      <c r="CH84" s="134" t="str">
        <f>IF(Q84=0,"",IF(CG84=0,"",(CG84/Q84)))</f>
        <v/>
      </c>
      <c r="CI84" s="135"/>
      <c r="CJ84" s="136" t="str">
        <f>IFERROR(CI84/CG84,"-")</f>
        <v>-</v>
      </c>
      <c r="CK84" s="137"/>
      <c r="CL84" s="138" t="str">
        <f>IFERROR(CK84/CG84,"-")</f>
        <v>-</v>
      </c>
      <c r="CM84" s="139"/>
      <c r="CN84" s="139"/>
      <c r="CO84" s="139"/>
      <c r="CP84" s="140">
        <v>0</v>
      </c>
      <c r="CQ84" s="141">
        <v>0</v>
      </c>
      <c r="CR84" s="141"/>
      <c r="CS84" s="141"/>
      <c r="CT84" s="142" t="str">
        <f>IF(AND(CR84=0,CS84=0),"",IF(AND(CR84&lt;=100000,CS84&lt;=100000),"",IF(CR84/CQ84&gt;0.7,"男高",IF(CS84/CQ84&gt;0.7,"女高",""))))</f>
        <v/>
      </c>
    </row>
    <row r="85" spans="1:99">
      <c r="A85" s="79"/>
      <c r="B85" s="189" t="s">
        <v>232</v>
      </c>
      <c r="C85" s="189" t="s">
        <v>58</v>
      </c>
      <c r="D85" s="189"/>
      <c r="E85" s="189" t="s">
        <v>211</v>
      </c>
      <c r="F85" s="189" t="s">
        <v>212</v>
      </c>
      <c r="G85" s="189" t="s">
        <v>61</v>
      </c>
      <c r="H85" s="89"/>
      <c r="I85" s="89" t="s">
        <v>213</v>
      </c>
      <c r="J85" s="190">
        <v>43947</v>
      </c>
      <c r="K85" s="181"/>
      <c r="L85" s="80">
        <v>0</v>
      </c>
      <c r="M85" s="80">
        <v>0</v>
      </c>
      <c r="N85" s="80">
        <v>0</v>
      </c>
      <c r="O85" s="91">
        <v>12</v>
      </c>
      <c r="P85" s="92">
        <v>0</v>
      </c>
      <c r="Q85" s="93">
        <f>O85+P85</f>
        <v>12</v>
      </c>
      <c r="R85" s="81" t="str">
        <f>IFERROR(Q85/N85,"-")</f>
        <v>-</v>
      </c>
      <c r="S85" s="80">
        <v>0</v>
      </c>
      <c r="T85" s="80">
        <v>1</v>
      </c>
      <c r="U85" s="81">
        <f>IFERROR(T85/(Q85),"-")</f>
        <v>0.083333333333333</v>
      </c>
      <c r="V85" s="82"/>
      <c r="W85" s="83">
        <v>1</v>
      </c>
      <c r="X85" s="81">
        <f>IF(Q85=0,"-",W85/Q85)</f>
        <v>0.083333333333333</v>
      </c>
      <c r="Y85" s="186">
        <v>10000</v>
      </c>
      <c r="Z85" s="187">
        <f>IFERROR(Y85/Q85,"-")</f>
        <v>833.33333333333</v>
      </c>
      <c r="AA85" s="187">
        <f>IFERROR(Y85/W85,"-")</f>
        <v>10000</v>
      </c>
      <c r="AB85" s="181"/>
      <c r="AC85" s="85"/>
      <c r="AD85" s="78"/>
      <c r="AE85" s="94"/>
      <c r="AF85" s="95">
        <f>IF(Q85=0,"",IF(AE85=0,"",(AE85/Q85)))</f>
        <v>0</v>
      </c>
      <c r="AG85" s="94"/>
      <c r="AH85" s="96" t="str">
        <f>IFERROR(AG85/AE85,"-")</f>
        <v>-</v>
      </c>
      <c r="AI85" s="97"/>
      <c r="AJ85" s="98" t="str">
        <f>IFERROR(AI85/AE85,"-")</f>
        <v>-</v>
      </c>
      <c r="AK85" s="99"/>
      <c r="AL85" s="99"/>
      <c r="AM85" s="99"/>
      <c r="AN85" s="100"/>
      <c r="AO85" s="101">
        <f>IF(Q85=0,"",IF(AN85=0,"",(AN85/Q85)))</f>
        <v>0</v>
      </c>
      <c r="AP85" s="100"/>
      <c r="AQ85" s="102" t="str">
        <f>IFERROR(AP85/AN85,"-")</f>
        <v>-</v>
      </c>
      <c r="AR85" s="103"/>
      <c r="AS85" s="104" t="str">
        <f>IFERROR(AR85/AN85,"-")</f>
        <v>-</v>
      </c>
      <c r="AT85" s="105"/>
      <c r="AU85" s="105"/>
      <c r="AV85" s="105"/>
      <c r="AW85" s="106">
        <v>1</v>
      </c>
      <c r="AX85" s="107">
        <f>IF(Q85=0,"",IF(AW85=0,"",(AW85/Q85)))</f>
        <v>0.083333333333333</v>
      </c>
      <c r="AY85" s="106"/>
      <c r="AZ85" s="108">
        <f>IFERROR(AY85/AW85,"-")</f>
        <v>0</v>
      </c>
      <c r="BA85" s="109"/>
      <c r="BB85" s="110">
        <f>IFERROR(BA85/AW85,"-")</f>
        <v>0</v>
      </c>
      <c r="BC85" s="111"/>
      <c r="BD85" s="111"/>
      <c r="BE85" s="111"/>
      <c r="BF85" s="112">
        <v>3</v>
      </c>
      <c r="BG85" s="113">
        <f>IF(Q85=0,"",IF(BF85=0,"",(BF85/Q85)))</f>
        <v>0.25</v>
      </c>
      <c r="BH85" s="112"/>
      <c r="BI85" s="114">
        <f>IFERROR(BH85/BF85,"-")</f>
        <v>0</v>
      </c>
      <c r="BJ85" s="115"/>
      <c r="BK85" s="116">
        <f>IFERROR(BJ85/BF85,"-")</f>
        <v>0</v>
      </c>
      <c r="BL85" s="117"/>
      <c r="BM85" s="117"/>
      <c r="BN85" s="117"/>
      <c r="BO85" s="119">
        <v>5</v>
      </c>
      <c r="BP85" s="120">
        <f>IF(Q85=0,"",IF(BO85=0,"",(BO85/Q85)))</f>
        <v>0.41666666666667</v>
      </c>
      <c r="BQ85" s="121">
        <v>1</v>
      </c>
      <c r="BR85" s="122">
        <f>IFERROR(BQ85/BO85,"-")</f>
        <v>0.2</v>
      </c>
      <c r="BS85" s="123">
        <v>10000</v>
      </c>
      <c r="BT85" s="124">
        <f>IFERROR(BS85/BO85,"-")</f>
        <v>2000</v>
      </c>
      <c r="BU85" s="125"/>
      <c r="BV85" s="125"/>
      <c r="BW85" s="125">
        <v>1</v>
      </c>
      <c r="BX85" s="126">
        <v>3</v>
      </c>
      <c r="BY85" s="127">
        <f>IF(Q85=0,"",IF(BX85=0,"",(BX85/Q85)))</f>
        <v>0.25</v>
      </c>
      <c r="BZ85" s="128"/>
      <c r="CA85" s="129">
        <f>IFERROR(BZ85/BX85,"-")</f>
        <v>0</v>
      </c>
      <c r="CB85" s="130"/>
      <c r="CC85" s="131">
        <f>IFERROR(CB85/BX85,"-")</f>
        <v>0</v>
      </c>
      <c r="CD85" s="132"/>
      <c r="CE85" s="132"/>
      <c r="CF85" s="132"/>
      <c r="CG85" s="133"/>
      <c r="CH85" s="134">
        <f>IF(Q85=0,"",IF(CG85=0,"",(CG85/Q85)))</f>
        <v>0</v>
      </c>
      <c r="CI85" s="135"/>
      <c r="CJ85" s="136" t="str">
        <f>IFERROR(CI85/CG85,"-")</f>
        <v>-</v>
      </c>
      <c r="CK85" s="137"/>
      <c r="CL85" s="138" t="str">
        <f>IFERROR(CK85/CG85,"-")</f>
        <v>-</v>
      </c>
      <c r="CM85" s="139"/>
      <c r="CN85" s="139"/>
      <c r="CO85" s="139"/>
      <c r="CP85" s="140">
        <v>1</v>
      </c>
      <c r="CQ85" s="141">
        <v>10000</v>
      </c>
      <c r="CR85" s="141">
        <v>10000</v>
      </c>
      <c r="CS85" s="141"/>
      <c r="CT85" s="142" t="str">
        <f>IF(AND(CR85=0,CS85=0),"",IF(AND(CR85&lt;=100000,CS85&lt;=100000),"",IF(CR85/CQ85&gt;0.7,"男高",IF(CS85/CQ85&gt;0.7,"女高",""))))</f>
        <v/>
      </c>
    </row>
    <row r="86" spans="1:99">
      <c r="A86" s="79"/>
      <c r="B86" s="189" t="s">
        <v>233</v>
      </c>
      <c r="C86" s="189" t="s">
        <v>58</v>
      </c>
      <c r="D86" s="189"/>
      <c r="E86" s="189" t="s">
        <v>107</v>
      </c>
      <c r="F86" s="189" t="s">
        <v>107</v>
      </c>
      <c r="G86" s="189" t="s">
        <v>66</v>
      </c>
      <c r="H86" s="89"/>
      <c r="I86" s="89"/>
      <c r="J86" s="89"/>
      <c r="K86" s="181"/>
      <c r="L86" s="80">
        <v>3</v>
      </c>
      <c r="M86" s="80">
        <v>3</v>
      </c>
      <c r="N86" s="80">
        <v>2</v>
      </c>
      <c r="O86" s="91">
        <v>0</v>
      </c>
      <c r="P86" s="92">
        <v>0</v>
      </c>
      <c r="Q86" s="93">
        <f>O86+P86</f>
        <v>0</v>
      </c>
      <c r="R86" s="81">
        <f>IFERROR(Q86/N86,"-")</f>
        <v>0</v>
      </c>
      <c r="S86" s="80">
        <v>0</v>
      </c>
      <c r="T86" s="80">
        <v>0</v>
      </c>
      <c r="U86" s="81" t="str">
        <f>IFERROR(T86/(Q86),"-")</f>
        <v>-</v>
      </c>
      <c r="V86" s="82"/>
      <c r="W86" s="83">
        <v>0</v>
      </c>
      <c r="X86" s="81" t="str">
        <f>IF(Q86=0,"-",W86/Q86)</f>
        <v>-</v>
      </c>
      <c r="Y86" s="186">
        <v>0</v>
      </c>
      <c r="Z86" s="187" t="str">
        <f>IFERROR(Y86/Q86,"-")</f>
        <v>-</v>
      </c>
      <c r="AA86" s="187" t="str">
        <f>IFERROR(Y86/W86,"-")</f>
        <v>-</v>
      </c>
      <c r="AB86" s="181"/>
      <c r="AC86" s="85"/>
      <c r="AD86" s="78"/>
      <c r="AE86" s="94"/>
      <c r="AF86" s="95" t="str">
        <f>IF(Q86=0,"",IF(AE86=0,"",(AE86/Q86)))</f>
        <v/>
      </c>
      <c r="AG86" s="94"/>
      <c r="AH86" s="96" t="str">
        <f>IFERROR(AG86/AE86,"-")</f>
        <v>-</v>
      </c>
      <c r="AI86" s="97"/>
      <c r="AJ86" s="98" t="str">
        <f>IFERROR(AI86/AE86,"-")</f>
        <v>-</v>
      </c>
      <c r="AK86" s="99"/>
      <c r="AL86" s="99"/>
      <c r="AM86" s="99"/>
      <c r="AN86" s="100"/>
      <c r="AO86" s="101" t="str">
        <f>IF(Q86=0,"",IF(AN86=0,"",(AN86/Q86)))</f>
        <v/>
      </c>
      <c r="AP86" s="100"/>
      <c r="AQ86" s="102" t="str">
        <f>IFERROR(AP86/AN86,"-")</f>
        <v>-</v>
      </c>
      <c r="AR86" s="103"/>
      <c r="AS86" s="104" t="str">
        <f>IFERROR(AR86/AN86,"-")</f>
        <v>-</v>
      </c>
      <c r="AT86" s="105"/>
      <c r="AU86" s="105"/>
      <c r="AV86" s="105"/>
      <c r="AW86" s="106"/>
      <c r="AX86" s="107" t="str">
        <f>IF(Q86=0,"",IF(AW86=0,"",(AW86/Q86)))</f>
        <v/>
      </c>
      <c r="AY86" s="106"/>
      <c r="AZ86" s="108" t="str">
        <f>IFERROR(AY86/AW86,"-")</f>
        <v>-</v>
      </c>
      <c r="BA86" s="109"/>
      <c r="BB86" s="110" t="str">
        <f>IFERROR(BA86/AW86,"-")</f>
        <v>-</v>
      </c>
      <c r="BC86" s="111"/>
      <c r="BD86" s="111"/>
      <c r="BE86" s="111"/>
      <c r="BF86" s="112"/>
      <c r="BG86" s="113" t="str">
        <f>IF(Q86=0,"",IF(BF86=0,"",(BF86/Q86)))</f>
        <v/>
      </c>
      <c r="BH86" s="112"/>
      <c r="BI86" s="114" t="str">
        <f>IFERROR(BH86/BF86,"-")</f>
        <v>-</v>
      </c>
      <c r="BJ86" s="115"/>
      <c r="BK86" s="116" t="str">
        <f>IFERROR(BJ86/BF86,"-")</f>
        <v>-</v>
      </c>
      <c r="BL86" s="117"/>
      <c r="BM86" s="117"/>
      <c r="BN86" s="117"/>
      <c r="BO86" s="119"/>
      <c r="BP86" s="120" t="str">
        <f>IF(Q86=0,"",IF(BO86=0,"",(BO86/Q86)))</f>
        <v/>
      </c>
      <c r="BQ86" s="121"/>
      <c r="BR86" s="122" t="str">
        <f>IFERROR(BQ86/BO86,"-")</f>
        <v>-</v>
      </c>
      <c r="BS86" s="123"/>
      <c r="BT86" s="124" t="str">
        <f>IFERROR(BS86/BO86,"-")</f>
        <v>-</v>
      </c>
      <c r="BU86" s="125"/>
      <c r="BV86" s="125"/>
      <c r="BW86" s="125"/>
      <c r="BX86" s="126"/>
      <c r="BY86" s="127" t="str">
        <f>IF(Q86=0,"",IF(BX86=0,"",(BX86/Q86)))</f>
        <v/>
      </c>
      <c r="BZ86" s="128"/>
      <c r="CA86" s="129" t="str">
        <f>IFERROR(BZ86/BX86,"-")</f>
        <v>-</v>
      </c>
      <c r="CB86" s="130"/>
      <c r="CC86" s="131" t="str">
        <f>IFERROR(CB86/BX86,"-")</f>
        <v>-</v>
      </c>
      <c r="CD86" s="132"/>
      <c r="CE86" s="132"/>
      <c r="CF86" s="132"/>
      <c r="CG86" s="133"/>
      <c r="CH86" s="134" t="str">
        <f>IF(Q86=0,"",IF(CG86=0,"",(CG86/Q86)))</f>
        <v/>
      </c>
      <c r="CI86" s="135"/>
      <c r="CJ86" s="136" t="str">
        <f>IFERROR(CI86/CG86,"-")</f>
        <v>-</v>
      </c>
      <c r="CK86" s="137"/>
      <c r="CL86" s="138" t="str">
        <f>IFERROR(CK86/CG86,"-")</f>
        <v>-</v>
      </c>
      <c r="CM86" s="139"/>
      <c r="CN86" s="139"/>
      <c r="CO86" s="139"/>
      <c r="CP86" s="140">
        <v>0</v>
      </c>
      <c r="CQ86" s="141">
        <v>0</v>
      </c>
      <c r="CR86" s="141"/>
      <c r="CS86" s="141"/>
      <c r="CT86" s="142" t="str">
        <f>IF(AND(CR86=0,CS86=0),"",IF(AND(CR86&lt;=100000,CS86&lt;=100000),"",IF(CR86/CQ86&gt;0.7,"男高",IF(CS86/CQ86&gt;0.7,"女高",""))))</f>
        <v/>
      </c>
    </row>
    <row r="87" spans="1:99">
      <c r="A87" s="79"/>
      <c r="B87" s="189" t="s">
        <v>234</v>
      </c>
      <c r="C87" s="189" t="s">
        <v>58</v>
      </c>
      <c r="D87" s="189"/>
      <c r="E87" s="189" t="s">
        <v>218</v>
      </c>
      <c r="F87" s="189" t="s">
        <v>219</v>
      </c>
      <c r="G87" s="189" t="s">
        <v>61</v>
      </c>
      <c r="H87" s="89" t="s">
        <v>203</v>
      </c>
      <c r="I87" s="89" t="s">
        <v>213</v>
      </c>
      <c r="J87" s="89" t="s">
        <v>214</v>
      </c>
      <c r="K87" s="181"/>
      <c r="L87" s="80">
        <v>0</v>
      </c>
      <c r="M87" s="80">
        <v>0</v>
      </c>
      <c r="N87" s="80">
        <v>0</v>
      </c>
      <c r="O87" s="91">
        <v>2</v>
      </c>
      <c r="P87" s="92">
        <v>0</v>
      </c>
      <c r="Q87" s="93">
        <f>O87+P87</f>
        <v>2</v>
      </c>
      <c r="R87" s="81" t="str">
        <f>IFERROR(Q87/N87,"-")</f>
        <v>-</v>
      </c>
      <c r="S87" s="80">
        <v>0</v>
      </c>
      <c r="T87" s="80">
        <v>0</v>
      </c>
      <c r="U87" s="81">
        <f>IFERROR(T87/(Q87),"-")</f>
        <v>0</v>
      </c>
      <c r="V87" s="82"/>
      <c r="W87" s="83">
        <v>0</v>
      </c>
      <c r="X87" s="81">
        <f>IF(Q87=0,"-",W87/Q87)</f>
        <v>0</v>
      </c>
      <c r="Y87" s="186">
        <v>0</v>
      </c>
      <c r="Z87" s="187">
        <f>IFERROR(Y87/Q87,"-")</f>
        <v>0</v>
      </c>
      <c r="AA87" s="187" t="str">
        <f>IFERROR(Y87/W87,"-")</f>
        <v>-</v>
      </c>
      <c r="AB87" s="181"/>
      <c r="AC87" s="85"/>
      <c r="AD87" s="78"/>
      <c r="AE87" s="94"/>
      <c r="AF87" s="95">
        <f>IF(Q87=0,"",IF(AE87=0,"",(AE87/Q87)))</f>
        <v>0</v>
      </c>
      <c r="AG87" s="94"/>
      <c r="AH87" s="96" t="str">
        <f>IFERROR(AG87/AE87,"-")</f>
        <v>-</v>
      </c>
      <c r="AI87" s="97"/>
      <c r="AJ87" s="98" t="str">
        <f>IFERROR(AI87/AE87,"-")</f>
        <v>-</v>
      </c>
      <c r="AK87" s="99"/>
      <c r="AL87" s="99"/>
      <c r="AM87" s="99"/>
      <c r="AN87" s="100"/>
      <c r="AO87" s="101">
        <f>IF(Q87=0,"",IF(AN87=0,"",(AN87/Q87)))</f>
        <v>0</v>
      </c>
      <c r="AP87" s="100"/>
      <c r="AQ87" s="102" t="str">
        <f>IFERROR(AP87/AN87,"-")</f>
        <v>-</v>
      </c>
      <c r="AR87" s="103"/>
      <c r="AS87" s="104" t="str">
        <f>IFERROR(AR87/AN87,"-")</f>
        <v>-</v>
      </c>
      <c r="AT87" s="105"/>
      <c r="AU87" s="105"/>
      <c r="AV87" s="105"/>
      <c r="AW87" s="106"/>
      <c r="AX87" s="107">
        <f>IF(Q87=0,"",IF(AW87=0,"",(AW87/Q87)))</f>
        <v>0</v>
      </c>
      <c r="AY87" s="106"/>
      <c r="AZ87" s="108" t="str">
        <f>IFERROR(AY87/AW87,"-")</f>
        <v>-</v>
      </c>
      <c r="BA87" s="109"/>
      <c r="BB87" s="110" t="str">
        <f>IFERROR(BA87/AW87,"-")</f>
        <v>-</v>
      </c>
      <c r="BC87" s="111"/>
      <c r="BD87" s="111"/>
      <c r="BE87" s="111"/>
      <c r="BF87" s="112"/>
      <c r="BG87" s="113">
        <f>IF(Q87=0,"",IF(BF87=0,"",(BF87/Q87)))</f>
        <v>0</v>
      </c>
      <c r="BH87" s="112"/>
      <c r="BI87" s="114" t="str">
        <f>IFERROR(BH87/BF87,"-")</f>
        <v>-</v>
      </c>
      <c r="BJ87" s="115"/>
      <c r="BK87" s="116" t="str">
        <f>IFERROR(BJ87/BF87,"-")</f>
        <v>-</v>
      </c>
      <c r="BL87" s="117"/>
      <c r="BM87" s="117"/>
      <c r="BN87" s="117"/>
      <c r="BO87" s="119">
        <v>1</v>
      </c>
      <c r="BP87" s="120">
        <f>IF(Q87=0,"",IF(BO87=0,"",(BO87/Q87)))</f>
        <v>0.5</v>
      </c>
      <c r="BQ87" s="121"/>
      <c r="BR87" s="122">
        <f>IFERROR(BQ87/BO87,"-")</f>
        <v>0</v>
      </c>
      <c r="BS87" s="123"/>
      <c r="BT87" s="124">
        <f>IFERROR(BS87/BO87,"-")</f>
        <v>0</v>
      </c>
      <c r="BU87" s="125"/>
      <c r="BV87" s="125"/>
      <c r="BW87" s="125"/>
      <c r="BX87" s="126">
        <v>1</v>
      </c>
      <c r="BY87" s="127">
        <f>IF(Q87=0,"",IF(BX87=0,"",(BX87/Q87)))</f>
        <v>0.5</v>
      </c>
      <c r="BZ87" s="128"/>
      <c r="CA87" s="129">
        <f>IFERROR(BZ87/BX87,"-")</f>
        <v>0</v>
      </c>
      <c r="CB87" s="130"/>
      <c r="CC87" s="131">
        <f>IFERROR(CB87/BX87,"-")</f>
        <v>0</v>
      </c>
      <c r="CD87" s="132"/>
      <c r="CE87" s="132"/>
      <c r="CF87" s="132"/>
      <c r="CG87" s="133"/>
      <c r="CH87" s="134">
        <f>IF(Q87=0,"",IF(CG87=0,"",(CG87/Q87)))</f>
        <v>0</v>
      </c>
      <c r="CI87" s="135"/>
      <c r="CJ87" s="136" t="str">
        <f>IFERROR(CI87/CG87,"-")</f>
        <v>-</v>
      </c>
      <c r="CK87" s="137"/>
      <c r="CL87" s="138" t="str">
        <f>IFERROR(CK87/CG87,"-")</f>
        <v>-</v>
      </c>
      <c r="CM87" s="139"/>
      <c r="CN87" s="139"/>
      <c r="CO87" s="139"/>
      <c r="CP87" s="140">
        <v>0</v>
      </c>
      <c r="CQ87" s="141">
        <v>0</v>
      </c>
      <c r="CR87" s="141"/>
      <c r="CS87" s="141"/>
      <c r="CT87" s="142" t="str">
        <f>IF(AND(CR87=0,CS87=0),"",IF(AND(CR87&lt;=100000,CS87&lt;=100000),"",IF(CR87/CQ87&gt;0.7,"男高",IF(CS87/CQ87&gt;0.7,"女高",""))))</f>
        <v/>
      </c>
    </row>
    <row r="88" spans="1:99">
      <c r="A88" s="79"/>
      <c r="B88" s="189" t="s">
        <v>235</v>
      </c>
      <c r="C88" s="189" t="s">
        <v>58</v>
      </c>
      <c r="D88" s="189"/>
      <c r="E88" s="189" t="s">
        <v>218</v>
      </c>
      <c r="F88" s="189" t="s">
        <v>219</v>
      </c>
      <c r="G88" s="189" t="s">
        <v>61</v>
      </c>
      <c r="H88" s="89"/>
      <c r="I88" s="89" t="s">
        <v>213</v>
      </c>
      <c r="J88" s="89" t="s">
        <v>216</v>
      </c>
      <c r="K88" s="181"/>
      <c r="L88" s="80">
        <v>0</v>
      </c>
      <c r="M88" s="80">
        <v>0</v>
      </c>
      <c r="N88" s="80">
        <v>0</v>
      </c>
      <c r="O88" s="91">
        <v>3</v>
      </c>
      <c r="P88" s="92">
        <v>0</v>
      </c>
      <c r="Q88" s="93">
        <f>O88+P88</f>
        <v>3</v>
      </c>
      <c r="R88" s="81" t="str">
        <f>IFERROR(Q88/N88,"-")</f>
        <v>-</v>
      </c>
      <c r="S88" s="80">
        <v>0</v>
      </c>
      <c r="T88" s="80">
        <v>0</v>
      </c>
      <c r="U88" s="81">
        <f>IFERROR(T88/(Q88),"-")</f>
        <v>0</v>
      </c>
      <c r="V88" s="82"/>
      <c r="W88" s="83">
        <v>0</v>
      </c>
      <c r="X88" s="81">
        <f>IF(Q88=0,"-",W88/Q88)</f>
        <v>0</v>
      </c>
      <c r="Y88" s="186">
        <v>0</v>
      </c>
      <c r="Z88" s="187">
        <f>IFERROR(Y88/Q88,"-")</f>
        <v>0</v>
      </c>
      <c r="AA88" s="187" t="str">
        <f>IFERROR(Y88/W88,"-")</f>
        <v>-</v>
      </c>
      <c r="AB88" s="181"/>
      <c r="AC88" s="85"/>
      <c r="AD88" s="78"/>
      <c r="AE88" s="94"/>
      <c r="AF88" s="95">
        <f>IF(Q88=0,"",IF(AE88=0,"",(AE88/Q88)))</f>
        <v>0</v>
      </c>
      <c r="AG88" s="94"/>
      <c r="AH88" s="96" t="str">
        <f>IFERROR(AG88/AE88,"-")</f>
        <v>-</v>
      </c>
      <c r="AI88" s="97"/>
      <c r="AJ88" s="98" t="str">
        <f>IFERROR(AI88/AE88,"-")</f>
        <v>-</v>
      </c>
      <c r="AK88" s="99"/>
      <c r="AL88" s="99"/>
      <c r="AM88" s="99"/>
      <c r="AN88" s="100"/>
      <c r="AO88" s="101">
        <f>IF(Q88=0,"",IF(AN88=0,"",(AN88/Q88)))</f>
        <v>0</v>
      </c>
      <c r="AP88" s="100"/>
      <c r="AQ88" s="102" t="str">
        <f>IFERROR(AP88/AN88,"-")</f>
        <v>-</v>
      </c>
      <c r="AR88" s="103"/>
      <c r="AS88" s="104" t="str">
        <f>IFERROR(AR88/AN88,"-")</f>
        <v>-</v>
      </c>
      <c r="AT88" s="105"/>
      <c r="AU88" s="105"/>
      <c r="AV88" s="105"/>
      <c r="AW88" s="106"/>
      <c r="AX88" s="107">
        <f>IF(Q88=0,"",IF(AW88=0,"",(AW88/Q88)))</f>
        <v>0</v>
      </c>
      <c r="AY88" s="106"/>
      <c r="AZ88" s="108" t="str">
        <f>IFERROR(AY88/AW88,"-")</f>
        <v>-</v>
      </c>
      <c r="BA88" s="109"/>
      <c r="BB88" s="110" t="str">
        <f>IFERROR(BA88/AW88,"-")</f>
        <v>-</v>
      </c>
      <c r="BC88" s="111"/>
      <c r="BD88" s="111"/>
      <c r="BE88" s="111"/>
      <c r="BF88" s="112">
        <v>2</v>
      </c>
      <c r="BG88" s="113">
        <f>IF(Q88=0,"",IF(BF88=0,"",(BF88/Q88)))</f>
        <v>0.66666666666667</v>
      </c>
      <c r="BH88" s="112"/>
      <c r="BI88" s="114">
        <f>IFERROR(BH88/BF88,"-")</f>
        <v>0</v>
      </c>
      <c r="BJ88" s="115"/>
      <c r="BK88" s="116">
        <f>IFERROR(BJ88/BF88,"-")</f>
        <v>0</v>
      </c>
      <c r="BL88" s="117"/>
      <c r="BM88" s="117"/>
      <c r="BN88" s="117"/>
      <c r="BO88" s="119">
        <v>1</v>
      </c>
      <c r="BP88" s="120">
        <f>IF(Q88=0,"",IF(BO88=0,"",(BO88/Q88)))</f>
        <v>0.33333333333333</v>
      </c>
      <c r="BQ88" s="121"/>
      <c r="BR88" s="122">
        <f>IFERROR(BQ88/BO88,"-")</f>
        <v>0</v>
      </c>
      <c r="BS88" s="123"/>
      <c r="BT88" s="124">
        <f>IFERROR(BS88/BO88,"-")</f>
        <v>0</v>
      </c>
      <c r="BU88" s="125"/>
      <c r="BV88" s="125"/>
      <c r="BW88" s="125"/>
      <c r="BX88" s="126"/>
      <c r="BY88" s="127">
        <f>IF(Q88=0,"",IF(BX88=0,"",(BX88/Q88)))</f>
        <v>0</v>
      </c>
      <c r="BZ88" s="128"/>
      <c r="CA88" s="129" t="str">
        <f>IFERROR(BZ88/BX88,"-")</f>
        <v>-</v>
      </c>
      <c r="CB88" s="130"/>
      <c r="CC88" s="131" t="str">
        <f>IFERROR(CB88/BX88,"-")</f>
        <v>-</v>
      </c>
      <c r="CD88" s="132"/>
      <c r="CE88" s="132"/>
      <c r="CF88" s="132"/>
      <c r="CG88" s="133"/>
      <c r="CH88" s="134">
        <f>IF(Q88=0,"",IF(CG88=0,"",(CG88/Q88)))</f>
        <v>0</v>
      </c>
      <c r="CI88" s="135"/>
      <c r="CJ88" s="136" t="str">
        <f>IFERROR(CI88/CG88,"-")</f>
        <v>-</v>
      </c>
      <c r="CK88" s="137"/>
      <c r="CL88" s="138" t="str">
        <f>IFERROR(CK88/CG88,"-")</f>
        <v>-</v>
      </c>
      <c r="CM88" s="139"/>
      <c r="CN88" s="139"/>
      <c r="CO88" s="139"/>
      <c r="CP88" s="140">
        <v>0</v>
      </c>
      <c r="CQ88" s="141">
        <v>0</v>
      </c>
      <c r="CR88" s="141"/>
      <c r="CS88" s="141"/>
      <c r="CT88" s="142" t="str">
        <f>IF(AND(CR88=0,CS88=0),"",IF(AND(CR88&lt;=100000,CS88&lt;=100000),"",IF(CR88/CQ88&gt;0.7,"男高",IF(CS88/CQ88&gt;0.7,"女高",""))))</f>
        <v/>
      </c>
    </row>
    <row r="89" spans="1:99">
      <c r="A89" s="79"/>
      <c r="B89" s="189" t="s">
        <v>236</v>
      </c>
      <c r="C89" s="189" t="s">
        <v>58</v>
      </c>
      <c r="D89" s="189"/>
      <c r="E89" s="189" t="s">
        <v>229</v>
      </c>
      <c r="F89" s="189" t="s">
        <v>230</v>
      </c>
      <c r="G89" s="189" t="s">
        <v>61</v>
      </c>
      <c r="H89" s="89"/>
      <c r="I89" s="89" t="s">
        <v>213</v>
      </c>
      <c r="J89" s="190">
        <v>43947</v>
      </c>
      <c r="K89" s="181"/>
      <c r="L89" s="80">
        <v>0</v>
      </c>
      <c r="M89" s="80">
        <v>0</v>
      </c>
      <c r="N89" s="80">
        <v>0</v>
      </c>
      <c r="O89" s="91">
        <v>3</v>
      </c>
      <c r="P89" s="92">
        <v>0</v>
      </c>
      <c r="Q89" s="93">
        <f>O89+P89</f>
        <v>3</v>
      </c>
      <c r="R89" s="81" t="str">
        <f>IFERROR(Q89/N89,"-")</f>
        <v>-</v>
      </c>
      <c r="S89" s="80">
        <v>0</v>
      </c>
      <c r="T89" s="80">
        <v>0</v>
      </c>
      <c r="U89" s="81">
        <f>IFERROR(T89/(Q89),"-")</f>
        <v>0</v>
      </c>
      <c r="V89" s="82"/>
      <c r="W89" s="83">
        <v>1</v>
      </c>
      <c r="X89" s="81">
        <f>IF(Q89=0,"-",W89/Q89)</f>
        <v>0.33333333333333</v>
      </c>
      <c r="Y89" s="186">
        <v>10000</v>
      </c>
      <c r="Z89" s="187">
        <f>IFERROR(Y89/Q89,"-")</f>
        <v>3333.3333333333</v>
      </c>
      <c r="AA89" s="187">
        <f>IFERROR(Y89/W89,"-")</f>
        <v>10000</v>
      </c>
      <c r="AB89" s="181"/>
      <c r="AC89" s="85"/>
      <c r="AD89" s="78"/>
      <c r="AE89" s="94"/>
      <c r="AF89" s="95">
        <f>IF(Q89=0,"",IF(AE89=0,"",(AE89/Q89)))</f>
        <v>0</v>
      </c>
      <c r="AG89" s="94"/>
      <c r="AH89" s="96" t="str">
        <f>IFERROR(AG89/AE89,"-")</f>
        <v>-</v>
      </c>
      <c r="AI89" s="97"/>
      <c r="AJ89" s="98" t="str">
        <f>IFERROR(AI89/AE89,"-")</f>
        <v>-</v>
      </c>
      <c r="AK89" s="99"/>
      <c r="AL89" s="99"/>
      <c r="AM89" s="99"/>
      <c r="AN89" s="100"/>
      <c r="AO89" s="101">
        <f>IF(Q89=0,"",IF(AN89=0,"",(AN89/Q89)))</f>
        <v>0</v>
      </c>
      <c r="AP89" s="100"/>
      <c r="AQ89" s="102" t="str">
        <f>IFERROR(AP89/AN89,"-")</f>
        <v>-</v>
      </c>
      <c r="AR89" s="103"/>
      <c r="AS89" s="104" t="str">
        <f>IFERROR(AR89/AN89,"-")</f>
        <v>-</v>
      </c>
      <c r="AT89" s="105"/>
      <c r="AU89" s="105"/>
      <c r="AV89" s="105"/>
      <c r="AW89" s="106">
        <v>1</v>
      </c>
      <c r="AX89" s="107">
        <f>IF(Q89=0,"",IF(AW89=0,"",(AW89/Q89)))</f>
        <v>0.33333333333333</v>
      </c>
      <c r="AY89" s="106"/>
      <c r="AZ89" s="108">
        <f>IFERROR(AY89/AW89,"-")</f>
        <v>0</v>
      </c>
      <c r="BA89" s="109"/>
      <c r="BB89" s="110">
        <f>IFERROR(BA89/AW89,"-")</f>
        <v>0</v>
      </c>
      <c r="BC89" s="111"/>
      <c r="BD89" s="111"/>
      <c r="BE89" s="111"/>
      <c r="BF89" s="112"/>
      <c r="BG89" s="113">
        <f>IF(Q89=0,"",IF(BF89=0,"",(BF89/Q89)))</f>
        <v>0</v>
      </c>
      <c r="BH89" s="112"/>
      <c r="BI89" s="114" t="str">
        <f>IFERROR(BH89/BF89,"-")</f>
        <v>-</v>
      </c>
      <c r="BJ89" s="115"/>
      <c r="BK89" s="116" t="str">
        <f>IFERROR(BJ89/BF89,"-")</f>
        <v>-</v>
      </c>
      <c r="BL89" s="117"/>
      <c r="BM89" s="117"/>
      <c r="BN89" s="117"/>
      <c r="BO89" s="119">
        <v>1</v>
      </c>
      <c r="BP89" s="120">
        <f>IF(Q89=0,"",IF(BO89=0,"",(BO89/Q89)))</f>
        <v>0.33333333333333</v>
      </c>
      <c r="BQ89" s="121"/>
      <c r="BR89" s="122">
        <f>IFERROR(BQ89/BO89,"-")</f>
        <v>0</v>
      </c>
      <c r="BS89" s="123"/>
      <c r="BT89" s="124">
        <f>IFERROR(BS89/BO89,"-")</f>
        <v>0</v>
      </c>
      <c r="BU89" s="125"/>
      <c r="BV89" s="125"/>
      <c r="BW89" s="125"/>
      <c r="BX89" s="126">
        <v>1</v>
      </c>
      <c r="BY89" s="127">
        <f>IF(Q89=0,"",IF(BX89=0,"",(BX89/Q89)))</f>
        <v>0.33333333333333</v>
      </c>
      <c r="BZ89" s="128">
        <v>1</v>
      </c>
      <c r="CA89" s="129">
        <f>IFERROR(BZ89/BX89,"-")</f>
        <v>1</v>
      </c>
      <c r="CB89" s="130">
        <v>10000</v>
      </c>
      <c r="CC89" s="131">
        <f>IFERROR(CB89/BX89,"-")</f>
        <v>10000</v>
      </c>
      <c r="CD89" s="132">
        <v>1</v>
      </c>
      <c r="CE89" s="132"/>
      <c r="CF89" s="132"/>
      <c r="CG89" s="133"/>
      <c r="CH89" s="134">
        <f>IF(Q89=0,"",IF(CG89=0,"",(CG89/Q89)))</f>
        <v>0</v>
      </c>
      <c r="CI89" s="135"/>
      <c r="CJ89" s="136" t="str">
        <f>IFERROR(CI89/CG89,"-")</f>
        <v>-</v>
      </c>
      <c r="CK89" s="137"/>
      <c r="CL89" s="138" t="str">
        <f>IFERROR(CK89/CG89,"-")</f>
        <v>-</v>
      </c>
      <c r="CM89" s="139"/>
      <c r="CN89" s="139"/>
      <c r="CO89" s="139"/>
      <c r="CP89" s="140">
        <v>1</v>
      </c>
      <c r="CQ89" s="141">
        <v>10000</v>
      </c>
      <c r="CR89" s="141">
        <v>10000</v>
      </c>
      <c r="CS89" s="141"/>
      <c r="CT89" s="142" t="str">
        <f>IF(AND(CR89=0,CS89=0),"",IF(AND(CR89&lt;=100000,CS89&lt;=100000),"",IF(CR89/CQ89&gt;0.7,"男高",IF(CS89/CQ89&gt;0.7,"女高",""))))</f>
        <v/>
      </c>
    </row>
    <row r="90" spans="1:99">
      <c r="A90" s="79"/>
      <c r="B90" s="189" t="s">
        <v>237</v>
      </c>
      <c r="C90" s="189" t="s">
        <v>58</v>
      </c>
      <c r="D90" s="189"/>
      <c r="E90" s="189" t="s">
        <v>107</v>
      </c>
      <c r="F90" s="189" t="s">
        <v>107</v>
      </c>
      <c r="G90" s="189" t="s">
        <v>66</v>
      </c>
      <c r="H90" s="89"/>
      <c r="I90" s="89"/>
      <c r="J90" s="89"/>
      <c r="K90" s="181"/>
      <c r="L90" s="80">
        <v>21</v>
      </c>
      <c r="M90" s="80">
        <v>12</v>
      </c>
      <c r="N90" s="80">
        <v>15</v>
      </c>
      <c r="O90" s="91">
        <v>2</v>
      </c>
      <c r="P90" s="92">
        <v>0</v>
      </c>
      <c r="Q90" s="93">
        <f>O90+P90</f>
        <v>2</v>
      </c>
      <c r="R90" s="81">
        <f>IFERROR(Q90/N90,"-")</f>
        <v>0.13333333333333</v>
      </c>
      <c r="S90" s="80">
        <v>0</v>
      </c>
      <c r="T90" s="80">
        <v>0</v>
      </c>
      <c r="U90" s="81">
        <f>IFERROR(T90/(Q90),"-")</f>
        <v>0</v>
      </c>
      <c r="V90" s="82"/>
      <c r="W90" s="83">
        <v>0</v>
      </c>
      <c r="X90" s="81">
        <f>IF(Q90=0,"-",W90/Q90)</f>
        <v>0</v>
      </c>
      <c r="Y90" s="186">
        <v>0</v>
      </c>
      <c r="Z90" s="187">
        <f>IFERROR(Y90/Q90,"-")</f>
        <v>0</v>
      </c>
      <c r="AA90" s="187" t="str">
        <f>IFERROR(Y90/W90,"-")</f>
        <v>-</v>
      </c>
      <c r="AB90" s="181"/>
      <c r="AC90" s="85"/>
      <c r="AD90" s="78"/>
      <c r="AE90" s="94"/>
      <c r="AF90" s="95">
        <f>IF(Q90=0,"",IF(AE90=0,"",(AE90/Q90)))</f>
        <v>0</v>
      </c>
      <c r="AG90" s="94"/>
      <c r="AH90" s="96" t="str">
        <f>IFERROR(AG90/AE90,"-")</f>
        <v>-</v>
      </c>
      <c r="AI90" s="97"/>
      <c r="AJ90" s="98" t="str">
        <f>IFERROR(AI90/AE90,"-")</f>
        <v>-</v>
      </c>
      <c r="AK90" s="99"/>
      <c r="AL90" s="99"/>
      <c r="AM90" s="99"/>
      <c r="AN90" s="100"/>
      <c r="AO90" s="101">
        <f>IF(Q90=0,"",IF(AN90=0,"",(AN90/Q90)))</f>
        <v>0</v>
      </c>
      <c r="AP90" s="100"/>
      <c r="AQ90" s="102" t="str">
        <f>IFERROR(AP90/AN90,"-")</f>
        <v>-</v>
      </c>
      <c r="AR90" s="103"/>
      <c r="AS90" s="104" t="str">
        <f>IFERROR(AR90/AN90,"-")</f>
        <v>-</v>
      </c>
      <c r="AT90" s="105"/>
      <c r="AU90" s="105"/>
      <c r="AV90" s="105"/>
      <c r="AW90" s="106">
        <v>1</v>
      </c>
      <c r="AX90" s="107">
        <f>IF(Q90=0,"",IF(AW90=0,"",(AW90/Q90)))</f>
        <v>0.5</v>
      </c>
      <c r="AY90" s="106"/>
      <c r="AZ90" s="108">
        <f>IFERROR(AY90/AW90,"-")</f>
        <v>0</v>
      </c>
      <c r="BA90" s="109"/>
      <c r="BB90" s="110">
        <f>IFERROR(BA90/AW90,"-")</f>
        <v>0</v>
      </c>
      <c r="BC90" s="111"/>
      <c r="BD90" s="111"/>
      <c r="BE90" s="111"/>
      <c r="BF90" s="112"/>
      <c r="BG90" s="113">
        <f>IF(Q90=0,"",IF(BF90=0,"",(BF90/Q90)))</f>
        <v>0</v>
      </c>
      <c r="BH90" s="112"/>
      <c r="BI90" s="114" t="str">
        <f>IFERROR(BH90/BF90,"-")</f>
        <v>-</v>
      </c>
      <c r="BJ90" s="115"/>
      <c r="BK90" s="116" t="str">
        <f>IFERROR(BJ90/BF90,"-")</f>
        <v>-</v>
      </c>
      <c r="BL90" s="117"/>
      <c r="BM90" s="117"/>
      <c r="BN90" s="117"/>
      <c r="BO90" s="119"/>
      <c r="BP90" s="120">
        <f>IF(Q90=0,"",IF(BO90=0,"",(BO90/Q90)))</f>
        <v>0</v>
      </c>
      <c r="BQ90" s="121"/>
      <c r="BR90" s="122" t="str">
        <f>IFERROR(BQ90/BO90,"-")</f>
        <v>-</v>
      </c>
      <c r="BS90" s="123"/>
      <c r="BT90" s="124" t="str">
        <f>IFERROR(BS90/BO90,"-")</f>
        <v>-</v>
      </c>
      <c r="BU90" s="125"/>
      <c r="BV90" s="125"/>
      <c r="BW90" s="125"/>
      <c r="BX90" s="126">
        <v>1</v>
      </c>
      <c r="BY90" s="127">
        <f>IF(Q90=0,"",IF(BX90=0,"",(BX90/Q90)))</f>
        <v>0.5</v>
      </c>
      <c r="BZ90" s="128"/>
      <c r="CA90" s="129">
        <f>IFERROR(BZ90/BX90,"-")</f>
        <v>0</v>
      </c>
      <c r="CB90" s="130"/>
      <c r="CC90" s="131">
        <f>IFERROR(CB90/BX90,"-")</f>
        <v>0</v>
      </c>
      <c r="CD90" s="132"/>
      <c r="CE90" s="132"/>
      <c r="CF90" s="132"/>
      <c r="CG90" s="133"/>
      <c r="CH90" s="134">
        <f>IF(Q90=0,"",IF(CG90=0,"",(CG90/Q90)))</f>
        <v>0</v>
      </c>
      <c r="CI90" s="135"/>
      <c r="CJ90" s="136" t="str">
        <f>IFERROR(CI90/CG90,"-")</f>
        <v>-</v>
      </c>
      <c r="CK90" s="137"/>
      <c r="CL90" s="138" t="str">
        <f>IFERROR(CK90/CG90,"-")</f>
        <v>-</v>
      </c>
      <c r="CM90" s="139"/>
      <c r="CN90" s="139"/>
      <c r="CO90" s="139"/>
      <c r="CP90" s="140">
        <v>0</v>
      </c>
      <c r="CQ90" s="141">
        <v>0</v>
      </c>
      <c r="CR90" s="141"/>
      <c r="CS90" s="141"/>
      <c r="CT90" s="142" t="str">
        <f>IF(AND(CR90=0,CS90=0),"",IF(AND(CR90&lt;=100000,CS90&lt;=100000),"",IF(CR90/CQ90&gt;0.7,"男高",IF(CS90/CQ90&gt;0.7,"女高",""))))</f>
        <v/>
      </c>
    </row>
    <row r="91" spans="1:99">
      <c r="A91" s="79">
        <f>AC91</f>
        <v>0</v>
      </c>
      <c r="B91" s="189" t="s">
        <v>238</v>
      </c>
      <c r="C91" s="189" t="s">
        <v>58</v>
      </c>
      <c r="D91" s="189"/>
      <c r="E91" s="189" t="s">
        <v>239</v>
      </c>
      <c r="F91" s="189" t="s">
        <v>240</v>
      </c>
      <c r="G91" s="189" t="s">
        <v>61</v>
      </c>
      <c r="H91" s="89" t="s">
        <v>111</v>
      </c>
      <c r="I91" s="89" t="s">
        <v>241</v>
      </c>
      <c r="J91" s="191" t="s">
        <v>242</v>
      </c>
      <c r="K91" s="181">
        <v>120000</v>
      </c>
      <c r="L91" s="80">
        <v>0</v>
      </c>
      <c r="M91" s="80">
        <v>0</v>
      </c>
      <c r="N91" s="80">
        <v>0</v>
      </c>
      <c r="O91" s="91">
        <v>3</v>
      </c>
      <c r="P91" s="92">
        <v>0</v>
      </c>
      <c r="Q91" s="93">
        <f>O91+P91</f>
        <v>3</v>
      </c>
      <c r="R91" s="81" t="str">
        <f>IFERROR(Q91/N91,"-")</f>
        <v>-</v>
      </c>
      <c r="S91" s="80">
        <v>1</v>
      </c>
      <c r="T91" s="80">
        <v>0</v>
      </c>
      <c r="U91" s="81">
        <f>IFERROR(T91/(Q91),"-")</f>
        <v>0</v>
      </c>
      <c r="V91" s="82">
        <f>IFERROR(K91/SUM(Q91:Q92),"-")</f>
        <v>40000</v>
      </c>
      <c r="W91" s="83">
        <v>0</v>
      </c>
      <c r="X91" s="81">
        <f>IF(Q91=0,"-",W91/Q91)</f>
        <v>0</v>
      </c>
      <c r="Y91" s="186">
        <v>0</v>
      </c>
      <c r="Z91" s="187">
        <f>IFERROR(Y91/Q91,"-")</f>
        <v>0</v>
      </c>
      <c r="AA91" s="187" t="str">
        <f>IFERROR(Y91/W91,"-")</f>
        <v>-</v>
      </c>
      <c r="AB91" s="181">
        <f>SUM(Y91:Y92)-SUM(K91:K92)</f>
        <v>-120000</v>
      </c>
      <c r="AC91" s="85">
        <f>SUM(Y91:Y92)/SUM(K91:K92)</f>
        <v>0</v>
      </c>
      <c r="AD91" s="78"/>
      <c r="AE91" s="94"/>
      <c r="AF91" s="95">
        <f>IF(Q91=0,"",IF(AE91=0,"",(AE91/Q91)))</f>
        <v>0</v>
      </c>
      <c r="AG91" s="94"/>
      <c r="AH91" s="96" t="str">
        <f>IFERROR(AG91/AE91,"-")</f>
        <v>-</v>
      </c>
      <c r="AI91" s="97"/>
      <c r="AJ91" s="98" t="str">
        <f>IFERROR(AI91/AE91,"-")</f>
        <v>-</v>
      </c>
      <c r="AK91" s="99"/>
      <c r="AL91" s="99"/>
      <c r="AM91" s="99"/>
      <c r="AN91" s="100"/>
      <c r="AO91" s="101">
        <f>IF(Q91=0,"",IF(AN91=0,"",(AN91/Q91)))</f>
        <v>0</v>
      </c>
      <c r="AP91" s="100"/>
      <c r="AQ91" s="102" t="str">
        <f>IFERROR(AP91/AN91,"-")</f>
        <v>-</v>
      </c>
      <c r="AR91" s="103"/>
      <c r="AS91" s="104" t="str">
        <f>IFERROR(AR91/AN91,"-")</f>
        <v>-</v>
      </c>
      <c r="AT91" s="105"/>
      <c r="AU91" s="105"/>
      <c r="AV91" s="105"/>
      <c r="AW91" s="106"/>
      <c r="AX91" s="107">
        <f>IF(Q91=0,"",IF(AW91=0,"",(AW91/Q91)))</f>
        <v>0</v>
      </c>
      <c r="AY91" s="106"/>
      <c r="AZ91" s="108" t="str">
        <f>IFERROR(AY91/AW91,"-")</f>
        <v>-</v>
      </c>
      <c r="BA91" s="109"/>
      <c r="BB91" s="110" t="str">
        <f>IFERROR(BA91/AW91,"-")</f>
        <v>-</v>
      </c>
      <c r="BC91" s="111"/>
      <c r="BD91" s="111"/>
      <c r="BE91" s="111"/>
      <c r="BF91" s="112"/>
      <c r="BG91" s="113">
        <f>IF(Q91=0,"",IF(BF91=0,"",(BF91/Q91)))</f>
        <v>0</v>
      </c>
      <c r="BH91" s="112"/>
      <c r="BI91" s="114" t="str">
        <f>IFERROR(BH91/BF91,"-")</f>
        <v>-</v>
      </c>
      <c r="BJ91" s="115"/>
      <c r="BK91" s="116" t="str">
        <f>IFERROR(BJ91/BF91,"-")</f>
        <v>-</v>
      </c>
      <c r="BL91" s="117"/>
      <c r="BM91" s="117"/>
      <c r="BN91" s="117"/>
      <c r="BO91" s="119"/>
      <c r="BP91" s="120">
        <f>IF(Q91=0,"",IF(BO91=0,"",(BO91/Q91)))</f>
        <v>0</v>
      </c>
      <c r="BQ91" s="121"/>
      <c r="BR91" s="122" t="str">
        <f>IFERROR(BQ91/BO91,"-")</f>
        <v>-</v>
      </c>
      <c r="BS91" s="123"/>
      <c r="BT91" s="124" t="str">
        <f>IFERROR(BS91/BO91,"-")</f>
        <v>-</v>
      </c>
      <c r="BU91" s="125"/>
      <c r="BV91" s="125"/>
      <c r="BW91" s="125"/>
      <c r="BX91" s="126">
        <v>3</v>
      </c>
      <c r="BY91" s="127">
        <f>IF(Q91=0,"",IF(BX91=0,"",(BX91/Q91)))</f>
        <v>1</v>
      </c>
      <c r="BZ91" s="128"/>
      <c r="CA91" s="129">
        <f>IFERROR(BZ91/BX91,"-")</f>
        <v>0</v>
      </c>
      <c r="CB91" s="130"/>
      <c r="CC91" s="131">
        <f>IFERROR(CB91/BX91,"-")</f>
        <v>0</v>
      </c>
      <c r="CD91" s="132"/>
      <c r="CE91" s="132"/>
      <c r="CF91" s="132"/>
      <c r="CG91" s="133"/>
      <c r="CH91" s="134">
        <f>IF(Q91=0,"",IF(CG91=0,"",(CG91/Q91)))</f>
        <v>0</v>
      </c>
      <c r="CI91" s="135"/>
      <c r="CJ91" s="136" t="str">
        <f>IFERROR(CI91/CG91,"-")</f>
        <v>-</v>
      </c>
      <c r="CK91" s="137"/>
      <c r="CL91" s="138" t="str">
        <f>IFERROR(CK91/CG91,"-")</f>
        <v>-</v>
      </c>
      <c r="CM91" s="139"/>
      <c r="CN91" s="139"/>
      <c r="CO91" s="139"/>
      <c r="CP91" s="140">
        <v>0</v>
      </c>
      <c r="CQ91" s="141">
        <v>0</v>
      </c>
      <c r="CR91" s="141"/>
      <c r="CS91" s="141"/>
      <c r="CT91" s="142" t="str">
        <f>IF(AND(CR91=0,CS91=0),"",IF(AND(CR91&lt;=100000,CS91&lt;=100000),"",IF(CR91/CQ91&gt;0.7,"男高",IF(CS91/CQ91&gt;0.7,"女高",""))))</f>
        <v/>
      </c>
    </row>
    <row r="92" spans="1:99">
      <c r="A92" s="79"/>
      <c r="B92" s="189" t="s">
        <v>243</v>
      </c>
      <c r="C92" s="189" t="s">
        <v>58</v>
      </c>
      <c r="D92" s="189"/>
      <c r="E92" s="189" t="s">
        <v>239</v>
      </c>
      <c r="F92" s="189" t="s">
        <v>240</v>
      </c>
      <c r="G92" s="189" t="s">
        <v>66</v>
      </c>
      <c r="H92" s="89"/>
      <c r="I92" s="89"/>
      <c r="J92" s="89"/>
      <c r="K92" s="181"/>
      <c r="L92" s="80">
        <v>13</v>
      </c>
      <c r="M92" s="80">
        <v>10</v>
      </c>
      <c r="N92" s="80">
        <v>6</v>
      </c>
      <c r="O92" s="91">
        <v>0</v>
      </c>
      <c r="P92" s="92">
        <v>0</v>
      </c>
      <c r="Q92" s="93">
        <f>O92+P92</f>
        <v>0</v>
      </c>
      <c r="R92" s="81">
        <f>IFERROR(Q92/N92,"-")</f>
        <v>0</v>
      </c>
      <c r="S92" s="80">
        <v>0</v>
      </c>
      <c r="T92" s="80">
        <v>0</v>
      </c>
      <c r="U92" s="81" t="str">
        <f>IFERROR(T92/(Q92),"-")</f>
        <v>-</v>
      </c>
      <c r="V92" s="82"/>
      <c r="W92" s="83">
        <v>0</v>
      </c>
      <c r="X92" s="81" t="str">
        <f>IF(Q92=0,"-",W92/Q92)</f>
        <v>-</v>
      </c>
      <c r="Y92" s="186">
        <v>0</v>
      </c>
      <c r="Z92" s="187" t="str">
        <f>IFERROR(Y92/Q92,"-")</f>
        <v>-</v>
      </c>
      <c r="AA92" s="187" t="str">
        <f>IFERROR(Y92/W92,"-")</f>
        <v>-</v>
      </c>
      <c r="AB92" s="181"/>
      <c r="AC92" s="85"/>
      <c r="AD92" s="78"/>
      <c r="AE92" s="94"/>
      <c r="AF92" s="95" t="str">
        <f>IF(Q92=0,"",IF(AE92=0,"",(AE92/Q92)))</f>
        <v/>
      </c>
      <c r="AG92" s="94"/>
      <c r="AH92" s="96" t="str">
        <f>IFERROR(AG92/AE92,"-")</f>
        <v>-</v>
      </c>
      <c r="AI92" s="97"/>
      <c r="AJ92" s="98" t="str">
        <f>IFERROR(AI92/AE92,"-")</f>
        <v>-</v>
      </c>
      <c r="AK92" s="99"/>
      <c r="AL92" s="99"/>
      <c r="AM92" s="99"/>
      <c r="AN92" s="100"/>
      <c r="AO92" s="101" t="str">
        <f>IF(Q92=0,"",IF(AN92=0,"",(AN92/Q92)))</f>
        <v/>
      </c>
      <c r="AP92" s="100"/>
      <c r="AQ92" s="102" t="str">
        <f>IFERROR(AP92/AN92,"-")</f>
        <v>-</v>
      </c>
      <c r="AR92" s="103"/>
      <c r="AS92" s="104" t="str">
        <f>IFERROR(AR92/AN92,"-")</f>
        <v>-</v>
      </c>
      <c r="AT92" s="105"/>
      <c r="AU92" s="105"/>
      <c r="AV92" s="105"/>
      <c r="AW92" s="106"/>
      <c r="AX92" s="107" t="str">
        <f>IF(Q92=0,"",IF(AW92=0,"",(AW92/Q92)))</f>
        <v/>
      </c>
      <c r="AY92" s="106"/>
      <c r="AZ92" s="108" t="str">
        <f>IFERROR(AY92/AW92,"-")</f>
        <v>-</v>
      </c>
      <c r="BA92" s="109"/>
      <c r="BB92" s="110" t="str">
        <f>IFERROR(BA92/AW92,"-")</f>
        <v>-</v>
      </c>
      <c r="BC92" s="111"/>
      <c r="BD92" s="111"/>
      <c r="BE92" s="111"/>
      <c r="BF92" s="112"/>
      <c r="BG92" s="113" t="str">
        <f>IF(Q92=0,"",IF(BF92=0,"",(BF92/Q92)))</f>
        <v/>
      </c>
      <c r="BH92" s="112"/>
      <c r="BI92" s="114" t="str">
        <f>IFERROR(BH92/BF92,"-")</f>
        <v>-</v>
      </c>
      <c r="BJ92" s="115"/>
      <c r="BK92" s="116" t="str">
        <f>IFERROR(BJ92/BF92,"-")</f>
        <v>-</v>
      </c>
      <c r="BL92" s="117"/>
      <c r="BM92" s="117"/>
      <c r="BN92" s="117"/>
      <c r="BO92" s="119"/>
      <c r="BP92" s="120" t="str">
        <f>IF(Q92=0,"",IF(BO92=0,"",(BO92/Q92)))</f>
        <v/>
      </c>
      <c r="BQ92" s="121"/>
      <c r="BR92" s="122" t="str">
        <f>IFERROR(BQ92/BO92,"-")</f>
        <v>-</v>
      </c>
      <c r="BS92" s="123"/>
      <c r="BT92" s="124" t="str">
        <f>IFERROR(BS92/BO92,"-")</f>
        <v>-</v>
      </c>
      <c r="BU92" s="125"/>
      <c r="BV92" s="125"/>
      <c r="BW92" s="125"/>
      <c r="BX92" s="126"/>
      <c r="BY92" s="127" t="str">
        <f>IF(Q92=0,"",IF(BX92=0,"",(BX92/Q92)))</f>
        <v/>
      </c>
      <c r="BZ92" s="128"/>
      <c r="CA92" s="129" t="str">
        <f>IFERROR(BZ92/BX92,"-")</f>
        <v>-</v>
      </c>
      <c r="CB92" s="130"/>
      <c r="CC92" s="131" t="str">
        <f>IFERROR(CB92/BX92,"-")</f>
        <v>-</v>
      </c>
      <c r="CD92" s="132"/>
      <c r="CE92" s="132"/>
      <c r="CF92" s="132"/>
      <c r="CG92" s="133"/>
      <c r="CH92" s="134" t="str">
        <f>IF(Q92=0,"",IF(CG92=0,"",(CG92/Q92)))</f>
        <v/>
      </c>
      <c r="CI92" s="135"/>
      <c r="CJ92" s="136" t="str">
        <f>IFERROR(CI92/CG92,"-")</f>
        <v>-</v>
      </c>
      <c r="CK92" s="137"/>
      <c r="CL92" s="138" t="str">
        <f>IFERROR(CK92/CG92,"-")</f>
        <v>-</v>
      </c>
      <c r="CM92" s="139"/>
      <c r="CN92" s="139"/>
      <c r="CO92" s="139"/>
      <c r="CP92" s="140">
        <v>0</v>
      </c>
      <c r="CQ92" s="141">
        <v>0</v>
      </c>
      <c r="CR92" s="141"/>
      <c r="CS92" s="141"/>
      <c r="CT92" s="142" t="str">
        <f>IF(AND(CR92=0,CS92=0),"",IF(AND(CR92&lt;=100000,CS92&lt;=100000),"",IF(CR92/CQ92&gt;0.7,"男高",IF(CS92/CQ92&gt;0.7,"女高",""))))</f>
        <v/>
      </c>
    </row>
    <row r="93" spans="1:99">
      <c r="A93" s="79">
        <f>AC93</f>
        <v>0.12966666666667</v>
      </c>
      <c r="B93" s="189" t="s">
        <v>244</v>
      </c>
      <c r="C93" s="189" t="s">
        <v>58</v>
      </c>
      <c r="D93" s="189"/>
      <c r="E93" s="189" t="s">
        <v>104</v>
      </c>
      <c r="F93" s="189" t="s">
        <v>105</v>
      </c>
      <c r="G93" s="189" t="s">
        <v>61</v>
      </c>
      <c r="H93" s="89" t="s">
        <v>127</v>
      </c>
      <c r="I93" s="89" t="s">
        <v>241</v>
      </c>
      <c r="J93" s="192" t="s">
        <v>245</v>
      </c>
      <c r="K93" s="181">
        <v>150000</v>
      </c>
      <c r="L93" s="80">
        <v>0</v>
      </c>
      <c r="M93" s="80">
        <v>0</v>
      </c>
      <c r="N93" s="80">
        <v>0</v>
      </c>
      <c r="O93" s="91">
        <v>17</v>
      </c>
      <c r="P93" s="92">
        <v>0</v>
      </c>
      <c r="Q93" s="93">
        <f>O93+P93</f>
        <v>17</v>
      </c>
      <c r="R93" s="81" t="str">
        <f>IFERROR(Q93/N93,"-")</f>
        <v>-</v>
      </c>
      <c r="S93" s="80">
        <v>1</v>
      </c>
      <c r="T93" s="80">
        <v>3</v>
      </c>
      <c r="U93" s="81">
        <f>IFERROR(T93/(Q93),"-")</f>
        <v>0.17647058823529</v>
      </c>
      <c r="V93" s="82">
        <f>IFERROR(K93/SUM(Q93:Q94),"-")</f>
        <v>8333.3333333333</v>
      </c>
      <c r="W93" s="83">
        <v>4</v>
      </c>
      <c r="X93" s="81">
        <f>IF(Q93=0,"-",W93/Q93)</f>
        <v>0.23529411764706</v>
      </c>
      <c r="Y93" s="186">
        <v>19450</v>
      </c>
      <c r="Z93" s="187">
        <f>IFERROR(Y93/Q93,"-")</f>
        <v>1144.1176470588</v>
      </c>
      <c r="AA93" s="187">
        <f>IFERROR(Y93/W93,"-")</f>
        <v>4862.5</v>
      </c>
      <c r="AB93" s="181">
        <f>SUM(Y93:Y94)-SUM(K93:K94)</f>
        <v>-130550</v>
      </c>
      <c r="AC93" s="85">
        <f>SUM(Y93:Y94)/SUM(K93:K94)</f>
        <v>0.12966666666667</v>
      </c>
      <c r="AD93" s="78"/>
      <c r="AE93" s="94"/>
      <c r="AF93" s="95">
        <f>IF(Q93=0,"",IF(AE93=0,"",(AE93/Q93)))</f>
        <v>0</v>
      </c>
      <c r="AG93" s="94"/>
      <c r="AH93" s="96" t="str">
        <f>IFERROR(AG93/AE93,"-")</f>
        <v>-</v>
      </c>
      <c r="AI93" s="97"/>
      <c r="AJ93" s="98" t="str">
        <f>IFERROR(AI93/AE93,"-")</f>
        <v>-</v>
      </c>
      <c r="AK93" s="99"/>
      <c r="AL93" s="99"/>
      <c r="AM93" s="99"/>
      <c r="AN93" s="100">
        <v>1</v>
      </c>
      <c r="AO93" s="101">
        <f>IF(Q93=0,"",IF(AN93=0,"",(AN93/Q93)))</f>
        <v>0.058823529411765</v>
      </c>
      <c r="AP93" s="100"/>
      <c r="AQ93" s="102">
        <f>IFERROR(AP93/AN93,"-")</f>
        <v>0</v>
      </c>
      <c r="AR93" s="103"/>
      <c r="AS93" s="104">
        <f>IFERROR(AR93/AN93,"-")</f>
        <v>0</v>
      </c>
      <c r="AT93" s="105"/>
      <c r="AU93" s="105"/>
      <c r="AV93" s="105"/>
      <c r="AW93" s="106"/>
      <c r="AX93" s="107">
        <f>IF(Q93=0,"",IF(AW93=0,"",(AW93/Q93)))</f>
        <v>0</v>
      </c>
      <c r="AY93" s="106"/>
      <c r="AZ93" s="108" t="str">
        <f>IFERROR(AY93/AW93,"-")</f>
        <v>-</v>
      </c>
      <c r="BA93" s="109"/>
      <c r="BB93" s="110" t="str">
        <f>IFERROR(BA93/AW93,"-")</f>
        <v>-</v>
      </c>
      <c r="BC93" s="111"/>
      <c r="BD93" s="111"/>
      <c r="BE93" s="111"/>
      <c r="BF93" s="112">
        <v>1</v>
      </c>
      <c r="BG93" s="113">
        <f>IF(Q93=0,"",IF(BF93=0,"",(BF93/Q93)))</f>
        <v>0.058823529411765</v>
      </c>
      <c r="BH93" s="112">
        <v>1</v>
      </c>
      <c r="BI93" s="114">
        <f>IFERROR(BH93/BF93,"-")</f>
        <v>1</v>
      </c>
      <c r="BJ93" s="115">
        <v>1450</v>
      </c>
      <c r="BK93" s="116">
        <f>IFERROR(BJ93/BF93,"-")</f>
        <v>1450</v>
      </c>
      <c r="BL93" s="117"/>
      <c r="BM93" s="117"/>
      <c r="BN93" s="117">
        <v>1</v>
      </c>
      <c r="BO93" s="119">
        <v>7</v>
      </c>
      <c r="BP93" s="120">
        <f>IF(Q93=0,"",IF(BO93=0,"",(BO93/Q93)))</f>
        <v>0.41176470588235</v>
      </c>
      <c r="BQ93" s="121"/>
      <c r="BR93" s="122">
        <f>IFERROR(BQ93/BO93,"-")</f>
        <v>0</v>
      </c>
      <c r="BS93" s="123"/>
      <c r="BT93" s="124">
        <f>IFERROR(BS93/BO93,"-")</f>
        <v>0</v>
      </c>
      <c r="BU93" s="125"/>
      <c r="BV93" s="125"/>
      <c r="BW93" s="125"/>
      <c r="BX93" s="126">
        <v>5</v>
      </c>
      <c r="BY93" s="127">
        <f>IF(Q93=0,"",IF(BX93=0,"",(BX93/Q93)))</f>
        <v>0.29411764705882</v>
      </c>
      <c r="BZ93" s="128">
        <v>2</v>
      </c>
      <c r="CA93" s="129">
        <f>IFERROR(BZ93/BX93,"-")</f>
        <v>0.4</v>
      </c>
      <c r="CB93" s="130">
        <v>13000</v>
      </c>
      <c r="CC93" s="131">
        <f>IFERROR(CB93/BX93,"-")</f>
        <v>2600</v>
      </c>
      <c r="CD93" s="132">
        <v>2</v>
      </c>
      <c r="CE93" s="132"/>
      <c r="CF93" s="132"/>
      <c r="CG93" s="133">
        <v>3</v>
      </c>
      <c r="CH93" s="134">
        <f>IF(Q93=0,"",IF(CG93=0,"",(CG93/Q93)))</f>
        <v>0.17647058823529</v>
      </c>
      <c r="CI93" s="135">
        <v>1</v>
      </c>
      <c r="CJ93" s="136">
        <f>IFERROR(CI93/CG93,"-")</f>
        <v>0.33333333333333</v>
      </c>
      <c r="CK93" s="137">
        <v>5000</v>
      </c>
      <c r="CL93" s="138">
        <f>IFERROR(CK93/CG93,"-")</f>
        <v>1666.6666666667</v>
      </c>
      <c r="CM93" s="139">
        <v>1</v>
      </c>
      <c r="CN93" s="139"/>
      <c r="CO93" s="139"/>
      <c r="CP93" s="140">
        <v>4</v>
      </c>
      <c r="CQ93" s="141">
        <v>19450</v>
      </c>
      <c r="CR93" s="141">
        <v>10000</v>
      </c>
      <c r="CS93" s="141"/>
      <c r="CT93" s="142" t="str">
        <f>IF(AND(CR93=0,CS93=0),"",IF(AND(CR93&lt;=100000,CS93&lt;=100000),"",IF(CR93/CQ93&gt;0.7,"男高",IF(CS93/CQ93&gt;0.7,"女高",""))))</f>
        <v/>
      </c>
    </row>
    <row r="94" spans="1:99">
      <c r="A94" s="79"/>
      <c r="B94" s="189" t="s">
        <v>246</v>
      </c>
      <c r="C94" s="189" t="s">
        <v>58</v>
      </c>
      <c r="D94" s="189"/>
      <c r="E94" s="189" t="s">
        <v>104</v>
      </c>
      <c r="F94" s="189" t="s">
        <v>105</v>
      </c>
      <c r="G94" s="189" t="s">
        <v>66</v>
      </c>
      <c r="H94" s="89"/>
      <c r="I94" s="89"/>
      <c r="J94" s="89"/>
      <c r="K94" s="181"/>
      <c r="L94" s="80">
        <v>10</v>
      </c>
      <c r="M94" s="80">
        <v>9</v>
      </c>
      <c r="N94" s="80">
        <v>4</v>
      </c>
      <c r="O94" s="91">
        <v>1</v>
      </c>
      <c r="P94" s="92">
        <v>0</v>
      </c>
      <c r="Q94" s="93">
        <f>O94+P94</f>
        <v>1</v>
      </c>
      <c r="R94" s="81">
        <f>IFERROR(Q94/N94,"-")</f>
        <v>0.25</v>
      </c>
      <c r="S94" s="80">
        <v>1</v>
      </c>
      <c r="T94" s="80">
        <v>0</v>
      </c>
      <c r="U94" s="81">
        <f>IFERROR(T94/(Q94),"-")</f>
        <v>0</v>
      </c>
      <c r="V94" s="82"/>
      <c r="W94" s="83">
        <v>0</v>
      </c>
      <c r="X94" s="81">
        <f>IF(Q94=0,"-",W94/Q94)</f>
        <v>0</v>
      </c>
      <c r="Y94" s="186">
        <v>0</v>
      </c>
      <c r="Z94" s="187">
        <f>IFERROR(Y94/Q94,"-")</f>
        <v>0</v>
      </c>
      <c r="AA94" s="187" t="str">
        <f>IFERROR(Y94/W94,"-")</f>
        <v>-</v>
      </c>
      <c r="AB94" s="181"/>
      <c r="AC94" s="85"/>
      <c r="AD94" s="78"/>
      <c r="AE94" s="94"/>
      <c r="AF94" s="95">
        <f>IF(Q94=0,"",IF(AE94=0,"",(AE94/Q94)))</f>
        <v>0</v>
      </c>
      <c r="AG94" s="94"/>
      <c r="AH94" s="96" t="str">
        <f>IFERROR(AG94/AE94,"-")</f>
        <v>-</v>
      </c>
      <c r="AI94" s="97"/>
      <c r="AJ94" s="98" t="str">
        <f>IFERROR(AI94/AE94,"-")</f>
        <v>-</v>
      </c>
      <c r="AK94" s="99"/>
      <c r="AL94" s="99"/>
      <c r="AM94" s="99"/>
      <c r="AN94" s="100"/>
      <c r="AO94" s="101">
        <f>IF(Q94=0,"",IF(AN94=0,"",(AN94/Q94)))</f>
        <v>0</v>
      </c>
      <c r="AP94" s="100"/>
      <c r="AQ94" s="102" t="str">
        <f>IFERROR(AP94/AN94,"-")</f>
        <v>-</v>
      </c>
      <c r="AR94" s="103"/>
      <c r="AS94" s="104" t="str">
        <f>IFERROR(AR94/AN94,"-")</f>
        <v>-</v>
      </c>
      <c r="AT94" s="105"/>
      <c r="AU94" s="105"/>
      <c r="AV94" s="105"/>
      <c r="AW94" s="106"/>
      <c r="AX94" s="107">
        <f>IF(Q94=0,"",IF(AW94=0,"",(AW94/Q94)))</f>
        <v>0</v>
      </c>
      <c r="AY94" s="106"/>
      <c r="AZ94" s="108" t="str">
        <f>IFERROR(AY94/AW94,"-")</f>
        <v>-</v>
      </c>
      <c r="BA94" s="109"/>
      <c r="BB94" s="110" t="str">
        <f>IFERROR(BA94/AW94,"-")</f>
        <v>-</v>
      </c>
      <c r="BC94" s="111"/>
      <c r="BD94" s="111"/>
      <c r="BE94" s="111"/>
      <c r="BF94" s="112"/>
      <c r="BG94" s="113">
        <f>IF(Q94=0,"",IF(BF94=0,"",(BF94/Q94)))</f>
        <v>0</v>
      </c>
      <c r="BH94" s="112"/>
      <c r="BI94" s="114" t="str">
        <f>IFERROR(BH94/BF94,"-")</f>
        <v>-</v>
      </c>
      <c r="BJ94" s="115"/>
      <c r="BK94" s="116" t="str">
        <f>IFERROR(BJ94/BF94,"-")</f>
        <v>-</v>
      </c>
      <c r="BL94" s="117"/>
      <c r="BM94" s="117"/>
      <c r="BN94" s="117"/>
      <c r="BO94" s="119"/>
      <c r="BP94" s="120">
        <f>IF(Q94=0,"",IF(BO94=0,"",(BO94/Q94)))</f>
        <v>0</v>
      </c>
      <c r="BQ94" s="121"/>
      <c r="BR94" s="122" t="str">
        <f>IFERROR(BQ94/BO94,"-")</f>
        <v>-</v>
      </c>
      <c r="BS94" s="123"/>
      <c r="BT94" s="124" t="str">
        <f>IFERROR(BS94/BO94,"-")</f>
        <v>-</v>
      </c>
      <c r="BU94" s="125"/>
      <c r="BV94" s="125"/>
      <c r="BW94" s="125"/>
      <c r="BX94" s="126">
        <v>1</v>
      </c>
      <c r="BY94" s="127">
        <f>IF(Q94=0,"",IF(BX94=0,"",(BX94/Q94)))</f>
        <v>1</v>
      </c>
      <c r="BZ94" s="128"/>
      <c r="CA94" s="129">
        <f>IFERROR(BZ94/BX94,"-")</f>
        <v>0</v>
      </c>
      <c r="CB94" s="130"/>
      <c r="CC94" s="131">
        <f>IFERROR(CB94/BX94,"-")</f>
        <v>0</v>
      </c>
      <c r="CD94" s="132"/>
      <c r="CE94" s="132"/>
      <c r="CF94" s="132"/>
      <c r="CG94" s="133"/>
      <c r="CH94" s="134">
        <f>IF(Q94=0,"",IF(CG94=0,"",(CG94/Q94)))</f>
        <v>0</v>
      </c>
      <c r="CI94" s="135"/>
      <c r="CJ94" s="136" t="str">
        <f>IFERROR(CI94/CG94,"-")</f>
        <v>-</v>
      </c>
      <c r="CK94" s="137"/>
      <c r="CL94" s="138" t="str">
        <f>IFERROR(CK94/CG94,"-")</f>
        <v>-</v>
      </c>
      <c r="CM94" s="139"/>
      <c r="CN94" s="139"/>
      <c r="CO94" s="139"/>
      <c r="CP94" s="140">
        <v>0</v>
      </c>
      <c r="CQ94" s="141">
        <v>0</v>
      </c>
      <c r="CR94" s="141"/>
      <c r="CS94" s="141"/>
      <c r="CT94" s="142" t="str">
        <f>IF(AND(CR94=0,CS94=0),"",IF(AND(CR94&lt;=100000,CS94&lt;=100000),"",IF(CR94/CQ94&gt;0.7,"男高",IF(CS94/CQ94&gt;0.7,"女高",""))))</f>
        <v/>
      </c>
    </row>
    <row r="95" spans="1:99">
      <c r="A95" s="30"/>
      <c r="B95" s="86"/>
      <c r="C95" s="86"/>
      <c r="D95" s="87"/>
      <c r="E95" s="87"/>
      <c r="F95" s="87"/>
      <c r="G95" s="88"/>
      <c r="H95" s="89"/>
      <c r="I95" s="89"/>
      <c r="J95" s="89"/>
      <c r="K95" s="182"/>
      <c r="L95" s="34"/>
      <c r="M95" s="34"/>
      <c r="N95" s="31"/>
      <c r="O95" s="23"/>
      <c r="P95" s="23"/>
      <c r="Q95" s="23"/>
      <c r="R95" s="32"/>
      <c r="S95" s="32"/>
      <c r="T95" s="23"/>
      <c r="U95" s="32"/>
      <c r="V95" s="25"/>
      <c r="W95" s="25"/>
      <c r="X95" s="25"/>
      <c r="Y95" s="188"/>
      <c r="Z95" s="188"/>
      <c r="AA95" s="188"/>
      <c r="AB95" s="188"/>
      <c r="AC95" s="33"/>
      <c r="AD95" s="58"/>
      <c r="AE95" s="62"/>
      <c r="AF95" s="63"/>
      <c r="AG95" s="62"/>
      <c r="AH95" s="66"/>
      <c r="AI95" s="67"/>
      <c r="AJ95" s="68"/>
      <c r="AK95" s="69"/>
      <c r="AL95" s="69"/>
      <c r="AM95" s="69"/>
      <c r="AN95" s="62"/>
      <c r="AO95" s="63"/>
      <c r="AP95" s="62"/>
      <c r="AQ95" s="66"/>
      <c r="AR95" s="67"/>
      <c r="AS95" s="68"/>
      <c r="AT95" s="69"/>
      <c r="AU95" s="69"/>
      <c r="AV95" s="69"/>
      <c r="AW95" s="62"/>
      <c r="AX95" s="63"/>
      <c r="AY95" s="62"/>
      <c r="AZ95" s="66"/>
      <c r="BA95" s="67"/>
      <c r="BB95" s="68"/>
      <c r="BC95" s="69"/>
      <c r="BD95" s="69"/>
      <c r="BE95" s="69"/>
      <c r="BF95" s="62"/>
      <c r="BG95" s="63"/>
      <c r="BH95" s="62"/>
      <c r="BI95" s="66"/>
      <c r="BJ95" s="67"/>
      <c r="BK95" s="68"/>
      <c r="BL95" s="69"/>
      <c r="BM95" s="69"/>
      <c r="BN95" s="69"/>
      <c r="BO95" s="64"/>
      <c r="BP95" s="65"/>
      <c r="BQ95" s="62"/>
      <c r="BR95" s="66"/>
      <c r="BS95" s="67"/>
      <c r="BT95" s="68"/>
      <c r="BU95" s="69"/>
      <c r="BV95" s="69"/>
      <c r="BW95" s="69"/>
      <c r="BX95" s="64"/>
      <c r="BY95" s="65"/>
      <c r="BZ95" s="62"/>
      <c r="CA95" s="66"/>
      <c r="CB95" s="67"/>
      <c r="CC95" s="68"/>
      <c r="CD95" s="69"/>
      <c r="CE95" s="69"/>
      <c r="CF95" s="69"/>
      <c r="CG95" s="64"/>
      <c r="CH95" s="65"/>
      <c r="CI95" s="62"/>
      <c r="CJ95" s="66"/>
      <c r="CK95" s="67"/>
      <c r="CL95" s="68"/>
      <c r="CM95" s="69"/>
      <c r="CN95" s="69"/>
      <c r="CO95" s="69"/>
      <c r="CP95" s="70"/>
      <c r="CQ95" s="67"/>
      <c r="CR95" s="67"/>
      <c r="CS95" s="67"/>
      <c r="CT95" s="71"/>
    </row>
    <row r="96" spans="1:99">
      <c r="A96" s="30"/>
      <c r="B96" s="37"/>
      <c r="C96" s="37"/>
      <c r="D96" s="21"/>
      <c r="E96" s="21"/>
      <c r="F96" s="21"/>
      <c r="G96" s="22"/>
      <c r="H96" s="36"/>
      <c r="I96" s="36"/>
      <c r="J96" s="74"/>
      <c r="K96" s="183"/>
      <c r="L96" s="34"/>
      <c r="M96" s="34"/>
      <c r="N96" s="31"/>
      <c r="O96" s="23"/>
      <c r="P96" s="23"/>
      <c r="Q96" s="23"/>
      <c r="R96" s="32"/>
      <c r="S96" s="32"/>
      <c r="T96" s="23"/>
      <c r="U96" s="32"/>
      <c r="V96" s="25"/>
      <c r="W96" s="25"/>
      <c r="X96" s="25"/>
      <c r="Y96" s="188"/>
      <c r="Z96" s="188"/>
      <c r="AA96" s="188"/>
      <c r="AB96" s="188"/>
      <c r="AC96" s="33"/>
      <c r="AD96" s="60"/>
      <c r="AE96" s="62"/>
      <c r="AF96" s="63"/>
      <c r="AG96" s="62"/>
      <c r="AH96" s="66"/>
      <c r="AI96" s="67"/>
      <c r="AJ96" s="68"/>
      <c r="AK96" s="69"/>
      <c r="AL96" s="69"/>
      <c r="AM96" s="69"/>
      <c r="AN96" s="62"/>
      <c r="AO96" s="63"/>
      <c r="AP96" s="62"/>
      <c r="AQ96" s="66"/>
      <c r="AR96" s="67"/>
      <c r="AS96" s="68"/>
      <c r="AT96" s="69"/>
      <c r="AU96" s="69"/>
      <c r="AV96" s="69"/>
      <c r="AW96" s="62"/>
      <c r="AX96" s="63"/>
      <c r="AY96" s="62"/>
      <c r="AZ96" s="66"/>
      <c r="BA96" s="67"/>
      <c r="BB96" s="68"/>
      <c r="BC96" s="69"/>
      <c r="BD96" s="69"/>
      <c r="BE96" s="69"/>
      <c r="BF96" s="62"/>
      <c r="BG96" s="63"/>
      <c r="BH96" s="62"/>
      <c r="BI96" s="66"/>
      <c r="BJ96" s="67"/>
      <c r="BK96" s="68"/>
      <c r="BL96" s="69"/>
      <c r="BM96" s="69"/>
      <c r="BN96" s="69"/>
      <c r="BO96" s="64"/>
      <c r="BP96" s="65"/>
      <c r="BQ96" s="62"/>
      <c r="BR96" s="66"/>
      <c r="BS96" s="67"/>
      <c r="BT96" s="68"/>
      <c r="BU96" s="69"/>
      <c r="BV96" s="69"/>
      <c r="BW96" s="69"/>
      <c r="BX96" s="64"/>
      <c r="BY96" s="65"/>
      <c r="BZ96" s="62"/>
      <c r="CA96" s="66"/>
      <c r="CB96" s="67"/>
      <c r="CC96" s="68"/>
      <c r="CD96" s="69"/>
      <c r="CE96" s="69"/>
      <c r="CF96" s="69"/>
      <c r="CG96" s="64"/>
      <c r="CH96" s="65"/>
      <c r="CI96" s="62"/>
      <c r="CJ96" s="66"/>
      <c r="CK96" s="67"/>
      <c r="CL96" s="68"/>
      <c r="CM96" s="69"/>
      <c r="CN96" s="69"/>
      <c r="CO96" s="69"/>
      <c r="CP96" s="70"/>
      <c r="CQ96" s="67"/>
      <c r="CR96" s="67"/>
      <c r="CS96" s="67"/>
      <c r="CT96" s="71"/>
    </row>
    <row r="97" spans="1:99">
      <c r="A97" s="19">
        <f>AC97</f>
        <v>0.26507428571429</v>
      </c>
      <c r="B97" s="39"/>
      <c r="C97" s="39"/>
      <c r="D97" s="39"/>
      <c r="E97" s="39"/>
      <c r="F97" s="39"/>
      <c r="G97" s="39"/>
      <c r="H97" s="40" t="s">
        <v>247</v>
      </c>
      <c r="I97" s="40"/>
      <c r="J97" s="40"/>
      <c r="K97" s="184">
        <f>SUM(K6:K96)</f>
        <v>3500000</v>
      </c>
      <c r="L97" s="41">
        <f>SUM(L6:L96)</f>
        <v>619</v>
      </c>
      <c r="M97" s="41">
        <f>SUM(M6:M96)</f>
        <v>374</v>
      </c>
      <c r="N97" s="41">
        <f>SUM(N6:N96)</f>
        <v>412</v>
      </c>
      <c r="O97" s="41">
        <f>SUM(O6:O96)</f>
        <v>263</v>
      </c>
      <c r="P97" s="41">
        <f>SUM(P6:P96)</f>
        <v>1</v>
      </c>
      <c r="Q97" s="41">
        <f>SUM(Q6:Q96)</f>
        <v>264</v>
      </c>
      <c r="R97" s="42">
        <f>IFERROR(Q97/N97,"-")</f>
        <v>0.64077669902913</v>
      </c>
      <c r="S97" s="77">
        <f>SUM(S6:S96)</f>
        <v>18</v>
      </c>
      <c r="T97" s="77">
        <f>SUM(T6:T96)</f>
        <v>39</v>
      </c>
      <c r="U97" s="42">
        <f>IFERROR(S97/Q97,"-")</f>
        <v>0.068181818181818</v>
      </c>
      <c r="V97" s="43">
        <f>IFERROR(K97/Q97,"-")</f>
        <v>13257.575757576</v>
      </c>
      <c r="W97" s="44">
        <f>SUM(W6:W96)</f>
        <v>24</v>
      </c>
      <c r="X97" s="42">
        <f>IFERROR(W97/Q97,"-")</f>
        <v>0.090909090909091</v>
      </c>
      <c r="Y97" s="184">
        <f>SUM(Y6:Y96)</f>
        <v>927760</v>
      </c>
      <c r="Z97" s="184">
        <f>IFERROR(Y97/Q97,"-")</f>
        <v>3514.2424242424</v>
      </c>
      <c r="AA97" s="184">
        <f>IFERROR(Y97/W97,"-")</f>
        <v>38656.666666667</v>
      </c>
      <c r="AB97" s="184">
        <f>Y97-K97</f>
        <v>-2572240</v>
      </c>
      <c r="AC97" s="46">
        <f>Y97/K97</f>
        <v>0.26507428571429</v>
      </c>
      <c r="AD97" s="59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7"/>
    <mergeCell ref="K22:K27"/>
    <mergeCell ref="V22:V27"/>
    <mergeCell ref="AB22:AB27"/>
    <mergeCell ref="AC22:AC27"/>
    <mergeCell ref="A28:A32"/>
    <mergeCell ref="K28:K32"/>
    <mergeCell ref="V28:V32"/>
    <mergeCell ref="AB28:AB32"/>
    <mergeCell ref="AC28:AC32"/>
    <mergeCell ref="A33:A37"/>
    <mergeCell ref="K33:K37"/>
    <mergeCell ref="V33:V37"/>
    <mergeCell ref="AB33:AB37"/>
    <mergeCell ref="AC33:AC37"/>
    <mergeCell ref="A38:A42"/>
    <mergeCell ref="K38:K42"/>
    <mergeCell ref="V38:V42"/>
    <mergeCell ref="AB38:AB42"/>
    <mergeCell ref="AC38:AC42"/>
    <mergeCell ref="A43:A50"/>
    <mergeCell ref="K43:K50"/>
    <mergeCell ref="V43:V50"/>
    <mergeCell ref="AB43:AB50"/>
    <mergeCell ref="AC43:AC50"/>
    <mergeCell ref="A51:A55"/>
    <mergeCell ref="K51:K55"/>
    <mergeCell ref="V51:V55"/>
    <mergeCell ref="AB51:AB55"/>
    <mergeCell ref="AC51:AC55"/>
    <mergeCell ref="A56:A60"/>
    <mergeCell ref="K56:K60"/>
    <mergeCell ref="V56:V60"/>
    <mergeCell ref="AB56:AB60"/>
    <mergeCell ref="AC56:AC60"/>
    <mergeCell ref="A61:A64"/>
    <mergeCell ref="K61:K64"/>
    <mergeCell ref="V61:V64"/>
    <mergeCell ref="AB61:AB64"/>
    <mergeCell ref="AC61:AC64"/>
    <mergeCell ref="A65:A76"/>
    <mergeCell ref="K65:K76"/>
    <mergeCell ref="V65:V76"/>
    <mergeCell ref="AB65:AB76"/>
    <mergeCell ref="AC65:AC76"/>
    <mergeCell ref="A77:A90"/>
    <mergeCell ref="K77:K90"/>
    <mergeCell ref="V77:V90"/>
    <mergeCell ref="AB77:AB90"/>
    <mergeCell ref="AC77:AC90"/>
    <mergeCell ref="A91:A92"/>
    <mergeCell ref="K91:K92"/>
    <mergeCell ref="V91:V92"/>
    <mergeCell ref="AB91:AB92"/>
    <mergeCell ref="AC91:AC92"/>
    <mergeCell ref="A93:A94"/>
    <mergeCell ref="K93:K94"/>
    <mergeCell ref="V93:V94"/>
    <mergeCell ref="AB93:AB94"/>
    <mergeCell ref="AC93:AC94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248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0.384</v>
      </c>
      <c r="B6" s="189" t="s">
        <v>249</v>
      </c>
      <c r="C6" s="189" t="s">
        <v>250</v>
      </c>
      <c r="D6" s="189" t="s">
        <v>251</v>
      </c>
      <c r="E6" s="189" t="s">
        <v>252</v>
      </c>
      <c r="F6" s="189"/>
      <c r="G6" s="189" t="s">
        <v>61</v>
      </c>
      <c r="H6" s="89" t="s">
        <v>253</v>
      </c>
      <c r="I6" s="89" t="s">
        <v>254</v>
      </c>
      <c r="J6" s="89" t="s">
        <v>255</v>
      </c>
      <c r="K6" s="181">
        <v>75000</v>
      </c>
      <c r="L6" s="80">
        <v>0</v>
      </c>
      <c r="M6" s="80">
        <v>0</v>
      </c>
      <c r="N6" s="80">
        <v>0</v>
      </c>
      <c r="O6" s="91">
        <v>30</v>
      </c>
      <c r="P6" s="92">
        <v>0</v>
      </c>
      <c r="Q6" s="93">
        <f>O6+P6</f>
        <v>30</v>
      </c>
      <c r="R6" s="81" t="str">
        <f>IFERROR(Q6/N6,"-")</f>
        <v>-</v>
      </c>
      <c r="S6" s="80">
        <v>2</v>
      </c>
      <c r="T6" s="80">
        <v>5</v>
      </c>
      <c r="U6" s="81">
        <f>IFERROR(T6/(Q6),"-")</f>
        <v>0.16666666666667</v>
      </c>
      <c r="V6" s="82">
        <f>IFERROR(K6/SUM(Q6:Q7),"-")</f>
        <v>2419.3548387097</v>
      </c>
      <c r="W6" s="83">
        <v>2</v>
      </c>
      <c r="X6" s="81">
        <f>IF(Q6=0,"-",W6/Q6)</f>
        <v>0.066666666666667</v>
      </c>
      <c r="Y6" s="186">
        <v>28800</v>
      </c>
      <c r="Z6" s="187">
        <f>IFERROR(Y6/Q6,"-")</f>
        <v>960</v>
      </c>
      <c r="AA6" s="187">
        <f>IFERROR(Y6/W6,"-")</f>
        <v>14400</v>
      </c>
      <c r="AB6" s="181">
        <f>SUM(Y6:Y7)-SUM(K6:K7)</f>
        <v>-46200</v>
      </c>
      <c r="AC6" s="85">
        <f>SUM(Y6:Y7)/SUM(K6:K7)</f>
        <v>0.384</v>
      </c>
      <c r="AD6" s="78"/>
      <c r="AE6" s="94">
        <v>2</v>
      </c>
      <c r="AF6" s="95">
        <f>IF(Q6=0,"",IF(AE6=0,"",(AE6/Q6)))</f>
        <v>0.066666666666667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14</v>
      </c>
      <c r="AO6" s="101">
        <f>IF(Q6=0,"",IF(AN6=0,"",(AN6/Q6)))</f>
        <v>0.46666666666667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4</v>
      </c>
      <c r="AX6" s="107">
        <f>IF(Q6=0,"",IF(AW6=0,"",(AW6/Q6)))</f>
        <v>0.13333333333333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1</v>
      </c>
      <c r="BG6" s="113">
        <f>IF(Q6=0,"",IF(BF6=0,"",(BF6/Q6)))</f>
        <v>0.033333333333333</v>
      </c>
      <c r="BH6" s="112">
        <v>1</v>
      </c>
      <c r="BI6" s="114">
        <f>IFERROR(BH6/BF6,"-")</f>
        <v>1</v>
      </c>
      <c r="BJ6" s="115">
        <v>5800</v>
      </c>
      <c r="BK6" s="116">
        <f>IFERROR(BJ6/BF6,"-")</f>
        <v>5800</v>
      </c>
      <c r="BL6" s="117"/>
      <c r="BM6" s="117"/>
      <c r="BN6" s="117">
        <v>1</v>
      </c>
      <c r="BO6" s="119">
        <v>5</v>
      </c>
      <c r="BP6" s="120">
        <f>IF(Q6=0,"",IF(BO6=0,"",(BO6/Q6)))</f>
        <v>0.16666666666667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3</v>
      </c>
      <c r="BY6" s="127">
        <f>IF(Q6=0,"",IF(BX6=0,"",(BX6/Q6)))</f>
        <v>0.1</v>
      </c>
      <c r="BZ6" s="128">
        <v>1</v>
      </c>
      <c r="CA6" s="129">
        <f>IFERROR(BZ6/BX6,"-")</f>
        <v>0.33333333333333</v>
      </c>
      <c r="CB6" s="130">
        <v>29000</v>
      </c>
      <c r="CC6" s="131">
        <f>IFERROR(CB6/BX6,"-")</f>
        <v>9666.6666666667</v>
      </c>
      <c r="CD6" s="132"/>
      <c r="CE6" s="132"/>
      <c r="CF6" s="132">
        <v>1</v>
      </c>
      <c r="CG6" s="133">
        <v>1</v>
      </c>
      <c r="CH6" s="134">
        <f>IF(Q6=0,"",IF(CG6=0,"",(CG6/Q6)))</f>
        <v>0.033333333333333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2</v>
      </c>
      <c r="CQ6" s="141">
        <v>28800</v>
      </c>
      <c r="CR6" s="141">
        <v>29000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256</v>
      </c>
      <c r="C7" s="189" t="s">
        <v>250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34</v>
      </c>
      <c r="M7" s="80">
        <v>11</v>
      </c>
      <c r="N7" s="80">
        <v>48</v>
      </c>
      <c r="O7" s="91">
        <v>1</v>
      </c>
      <c r="P7" s="92">
        <v>0</v>
      </c>
      <c r="Q7" s="93">
        <f>O7+P7</f>
        <v>1</v>
      </c>
      <c r="R7" s="81">
        <f>IFERROR(Q7/N7,"-")</f>
        <v>0.020833333333333</v>
      </c>
      <c r="S7" s="80">
        <v>0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>
        <v>1</v>
      </c>
      <c r="AX7" s="107">
        <f>IF(Q7=0,"",IF(AW7=0,"",(AW7/Q7)))</f>
        <v>1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1.2857142857143</v>
      </c>
      <c r="B8" s="189" t="s">
        <v>257</v>
      </c>
      <c r="C8" s="189" t="s">
        <v>250</v>
      </c>
      <c r="D8" s="189" t="s">
        <v>258</v>
      </c>
      <c r="E8" s="189" t="s">
        <v>259</v>
      </c>
      <c r="F8" s="189"/>
      <c r="G8" s="189" t="s">
        <v>61</v>
      </c>
      <c r="H8" s="89" t="s">
        <v>260</v>
      </c>
      <c r="I8" s="89" t="s">
        <v>261</v>
      </c>
      <c r="J8" s="191" t="s">
        <v>262</v>
      </c>
      <c r="K8" s="181">
        <v>105000</v>
      </c>
      <c r="L8" s="80">
        <v>0</v>
      </c>
      <c r="M8" s="80">
        <v>0</v>
      </c>
      <c r="N8" s="80">
        <v>0</v>
      </c>
      <c r="O8" s="91">
        <v>5</v>
      </c>
      <c r="P8" s="92">
        <v>0</v>
      </c>
      <c r="Q8" s="93">
        <f>O8+P8</f>
        <v>5</v>
      </c>
      <c r="R8" s="81" t="str">
        <f>IFERROR(Q8/N8,"-")</f>
        <v>-</v>
      </c>
      <c r="S8" s="80">
        <v>0</v>
      </c>
      <c r="T8" s="80">
        <v>1</v>
      </c>
      <c r="U8" s="81">
        <f>IFERROR(T8/(Q8),"-")</f>
        <v>0.2</v>
      </c>
      <c r="V8" s="82">
        <f>IFERROR(K8/SUM(Q8:Q9),"-")</f>
        <v>13125</v>
      </c>
      <c r="W8" s="83">
        <v>1</v>
      </c>
      <c r="X8" s="81">
        <f>IF(Q8=0,"-",W8/Q8)</f>
        <v>0.2</v>
      </c>
      <c r="Y8" s="186">
        <v>75000</v>
      </c>
      <c r="Z8" s="187">
        <f>IFERROR(Y8/Q8,"-")</f>
        <v>15000</v>
      </c>
      <c r="AA8" s="187">
        <f>IFERROR(Y8/W8,"-")</f>
        <v>75000</v>
      </c>
      <c r="AB8" s="181">
        <f>SUM(Y8:Y9)-SUM(K8:K9)</f>
        <v>30000</v>
      </c>
      <c r="AC8" s="85">
        <f>SUM(Y8:Y9)/SUM(K8:K9)</f>
        <v>1.2857142857143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1</v>
      </c>
      <c r="BG8" s="113">
        <f>IF(Q8=0,"",IF(BF8=0,"",(BF8/Q8)))</f>
        <v>0.2</v>
      </c>
      <c r="BH8" s="112">
        <v>1</v>
      </c>
      <c r="BI8" s="114">
        <f>IFERROR(BH8/BF8,"-")</f>
        <v>1</v>
      </c>
      <c r="BJ8" s="115">
        <v>75000</v>
      </c>
      <c r="BK8" s="116">
        <f>IFERROR(BJ8/BF8,"-")</f>
        <v>75000</v>
      </c>
      <c r="BL8" s="117"/>
      <c r="BM8" s="117"/>
      <c r="BN8" s="117">
        <v>1</v>
      </c>
      <c r="BO8" s="119">
        <v>1</v>
      </c>
      <c r="BP8" s="120">
        <f>IF(Q8=0,"",IF(BO8=0,"",(BO8/Q8)))</f>
        <v>0.2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2</v>
      </c>
      <c r="BY8" s="127">
        <f>IF(Q8=0,"",IF(BX8=0,"",(BX8/Q8)))</f>
        <v>0.4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>
        <v>1</v>
      </c>
      <c r="CH8" s="134">
        <f>IF(Q8=0,"",IF(CG8=0,"",(CG8/Q8)))</f>
        <v>0.2</v>
      </c>
      <c r="CI8" s="135"/>
      <c r="CJ8" s="136">
        <f>IFERROR(CI8/CG8,"-")</f>
        <v>0</v>
      </c>
      <c r="CK8" s="137"/>
      <c r="CL8" s="138">
        <f>IFERROR(CK8/CG8,"-")</f>
        <v>0</v>
      </c>
      <c r="CM8" s="139"/>
      <c r="CN8" s="139"/>
      <c r="CO8" s="139"/>
      <c r="CP8" s="140">
        <v>1</v>
      </c>
      <c r="CQ8" s="141">
        <v>75000</v>
      </c>
      <c r="CR8" s="141">
        <v>75000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263</v>
      </c>
      <c r="C9" s="189" t="s">
        <v>250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13</v>
      </c>
      <c r="M9" s="80">
        <v>10</v>
      </c>
      <c r="N9" s="80">
        <v>4</v>
      </c>
      <c r="O9" s="91">
        <v>3</v>
      </c>
      <c r="P9" s="92">
        <v>0</v>
      </c>
      <c r="Q9" s="93">
        <f>O9+P9</f>
        <v>3</v>
      </c>
      <c r="R9" s="81">
        <f>IFERROR(Q9/N9,"-")</f>
        <v>0.75</v>
      </c>
      <c r="S9" s="80">
        <v>0</v>
      </c>
      <c r="T9" s="80">
        <v>3</v>
      </c>
      <c r="U9" s="81">
        <f>IFERROR(T9/(Q9),"-")</f>
        <v>1</v>
      </c>
      <c r="V9" s="82"/>
      <c r="W9" s="83">
        <v>1</v>
      </c>
      <c r="X9" s="81">
        <f>IF(Q9=0,"-",W9/Q9)</f>
        <v>0.33333333333333</v>
      </c>
      <c r="Y9" s="186">
        <v>60000</v>
      </c>
      <c r="Z9" s="187">
        <f>IFERROR(Y9/Q9,"-")</f>
        <v>20000</v>
      </c>
      <c r="AA9" s="187">
        <f>IFERROR(Y9/W9,"-")</f>
        <v>60000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1</v>
      </c>
      <c r="AO9" s="101">
        <f>IF(Q9=0,"",IF(AN9=0,"",(AN9/Q9)))</f>
        <v>0.33333333333333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>
        <f>IF(Q9=0,"",IF(BO9=0,"",(BO9/Q9)))</f>
        <v>0</v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>
        <v>2</v>
      </c>
      <c r="BY9" s="127">
        <f>IF(Q9=0,"",IF(BX9=0,"",(BX9/Q9)))</f>
        <v>0.66666666666667</v>
      </c>
      <c r="BZ9" s="128">
        <v>1</v>
      </c>
      <c r="CA9" s="129">
        <f>IFERROR(BZ9/BX9,"-")</f>
        <v>0.5</v>
      </c>
      <c r="CB9" s="130">
        <v>60000</v>
      </c>
      <c r="CC9" s="131">
        <f>IFERROR(CB9/BX9,"-")</f>
        <v>30000</v>
      </c>
      <c r="CD9" s="132"/>
      <c r="CE9" s="132"/>
      <c r="CF9" s="132">
        <v>1</v>
      </c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1</v>
      </c>
      <c r="CQ9" s="141">
        <v>60000</v>
      </c>
      <c r="CR9" s="141">
        <v>60000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7.4952380952381</v>
      </c>
      <c r="B10" s="189" t="s">
        <v>264</v>
      </c>
      <c r="C10" s="189" t="s">
        <v>250</v>
      </c>
      <c r="D10" s="189" t="s">
        <v>258</v>
      </c>
      <c r="E10" s="189" t="s">
        <v>265</v>
      </c>
      <c r="F10" s="189"/>
      <c r="G10" s="189" t="s">
        <v>61</v>
      </c>
      <c r="H10" s="89" t="s">
        <v>266</v>
      </c>
      <c r="I10" s="89" t="s">
        <v>267</v>
      </c>
      <c r="J10" s="89" t="s">
        <v>226</v>
      </c>
      <c r="K10" s="181">
        <v>105000</v>
      </c>
      <c r="L10" s="80">
        <v>0</v>
      </c>
      <c r="M10" s="80">
        <v>0</v>
      </c>
      <c r="N10" s="80">
        <v>0</v>
      </c>
      <c r="O10" s="91">
        <v>15</v>
      </c>
      <c r="P10" s="92">
        <v>0</v>
      </c>
      <c r="Q10" s="93">
        <f>O10+P10</f>
        <v>15</v>
      </c>
      <c r="R10" s="81" t="str">
        <f>IFERROR(Q10/N10,"-")</f>
        <v>-</v>
      </c>
      <c r="S10" s="80">
        <v>3</v>
      </c>
      <c r="T10" s="80">
        <v>0</v>
      </c>
      <c r="U10" s="81">
        <f>IFERROR(T10/(Q10),"-")</f>
        <v>0</v>
      </c>
      <c r="V10" s="82">
        <f>IFERROR(K10/SUM(Q10:Q11),"-")</f>
        <v>5526.3157894737</v>
      </c>
      <c r="W10" s="83">
        <v>2</v>
      </c>
      <c r="X10" s="81">
        <f>IF(Q10=0,"-",W10/Q10)</f>
        <v>0.13333333333333</v>
      </c>
      <c r="Y10" s="186">
        <v>5000</v>
      </c>
      <c r="Z10" s="187">
        <f>IFERROR(Y10/Q10,"-")</f>
        <v>333.33333333333</v>
      </c>
      <c r="AA10" s="187">
        <f>IFERROR(Y10/W10,"-")</f>
        <v>2500</v>
      </c>
      <c r="AB10" s="181">
        <f>SUM(Y10:Y11)-SUM(K10:K11)</f>
        <v>682000</v>
      </c>
      <c r="AC10" s="85">
        <f>SUM(Y10:Y11)/SUM(K10:K11)</f>
        <v>7.4952380952381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>
        <v>1</v>
      </c>
      <c r="AX10" s="107">
        <f>IF(Q10=0,"",IF(AW10=0,"",(AW10/Q10)))</f>
        <v>0.066666666666667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3</v>
      </c>
      <c r="BG10" s="113">
        <f>IF(Q10=0,"",IF(BF10=0,"",(BF10/Q10)))</f>
        <v>0.2</v>
      </c>
      <c r="BH10" s="112">
        <v>1</v>
      </c>
      <c r="BI10" s="114">
        <f>IFERROR(BH10/BF10,"-")</f>
        <v>0.33333333333333</v>
      </c>
      <c r="BJ10" s="115">
        <v>5000</v>
      </c>
      <c r="BK10" s="116">
        <f>IFERROR(BJ10/BF10,"-")</f>
        <v>1666.6666666667</v>
      </c>
      <c r="BL10" s="117">
        <v>1</v>
      </c>
      <c r="BM10" s="117"/>
      <c r="BN10" s="117"/>
      <c r="BO10" s="119">
        <v>6</v>
      </c>
      <c r="BP10" s="120">
        <f>IF(Q10=0,"",IF(BO10=0,"",(BO10/Q10)))</f>
        <v>0.4</v>
      </c>
      <c r="BQ10" s="121">
        <v>1</v>
      </c>
      <c r="BR10" s="122">
        <f>IFERROR(BQ10/BO10,"-")</f>
        <v>0.16666666666667</v>
      </c>
      <c r="BS10" s="123">
        <v>10000</v>
      </c>
      <c r="BT10" s="124">
        <f>IFERROR(BS10/BO10,"-")</f>
        <v>1666.6666666667</v>
      </c>
      <c r="BU10" s="125">
        <v>1</v>
      </c>
      <c r="BV10" s="125"/>
      <c r="BW10" s="125"/>
      <c r="BX10" s="126">
        <v>3</v>
      </c>
      <c r="BY10" s="127">
        <f>IF(Q10=0,"",IF(BX10=0,"",(BX10/Q10)))</f>
        <v>0.2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>
        <v>2</v>
      </c>
      <c r="CH10" s="134">
        <f>IF(Q10=0,"",IF(CG10=0,"",(CG10/Q10)))</f>
        <v>0.13333333333333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2</v>
      </c>
      <c r="CQ10" s="141">
        <v>5000</v>
      </c>
      <c r="CR10" s="141">
        <v>10000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268</v>
      </c>
      <c r="C11" s="189" t="s">
        <v>250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56</v>
      </c>
      <c r="M11" s="80">
        <v>35</v>
      </c>
      <c r="N11" s="80">
        <v>12</v>
      </c>
      <c r="O11" s="91">
        <v>4</v>
      </c>
      <c r="P11" s="92">
        <v>0</v>
      </c>
      <c r="Q11" s="93">
        <f>O11+P11</f>
        <v>4</v>
      </c>
      <c r="R11" s="81">
        <f>IFERROR(Q11/N11,"-")</f>
        <v>0.33333333333333</v>
      </c>
      <c r="S11" s="80">
        <v>4</v>
      </c>
      <c r="T11" s="80">
        <v>1</v>
      </c>
      <c r="U11" s="81">
        <f>IFERROR(T11/(Q11),"-")</f>
        <v>0.25</v>
      </c>
      <c r="V11" s="82"/>
      <c r="W11" s="83">
        <v>2</v>
      </c>
      <c r="X11" s="81">
        <f>IF(Q11=0,"-",W11/Q11)</f>
        <v>0.5</v>
      </c>
      <c r="Y11" s="186">
        <v>782000</v>
      </c>
      <c r="Z11" s="187">
        <f>IFERROR(Y11/Q11,"-")</f>
        <v>195500</v>
      </c>
      <c r="AA11" s="187">
        <f>IFERROR(Y11/W11,"-")</f>
        <v>391000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1</v>
      </c>
      <c r="BG11" s="113">
        <f>IF(Q11=0,"",IF(BF11=0,"",(BF11/Q11)))</f>
        <v>0.25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1</v>
      </c>
      <c r="BP11" s="120">
        <f>IF(Q11=0,"",IF(BO11=0,"",(BO11/Q11)))</f>
        <v>0.25</v>
      </c>
      <c r="BQ11" s="121">
        <v>1</v>
      </c>
      <c r="BR11" s="122">
        <f>IFERROR(BQ11/BO11,"-")</f>
        <v>1</v>
      </c>
      <c r="BS11" s="123">
        <v>63000</v>
      </c>
      <c r="BT11" s="124">
        <f>IFERROR(BS11/BO11,"-")</f>
        <v>63000</v>
      </c>
      <c r="BU11" s="125"/>
      <c r="BV11" s="125"/>
      <c r="BW11" s="125">
        <v>1</v>
      </c>
      <c r="BX11" s="126"/>
      <c r="BY11" s="127">
        <f>IF(Q11=0,"",IF(BX11=0,"",(BX11/Q11)))</f>
        <v>0</v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>
        <v>2</v>
      </c>
      <c r="CH11" s="134">
        <f>IF(Q11=0,"",IF(CG11=0,"",(CG11/Q11)))</f>
        <v>0.5</v>
      </c>
      <c r="CI11" s="135">
        <v>1</v>
      </c>
      <c r="CJ11" s="136">
        <f>IFERROR(CI11/CG11,"-")</f>
        <v>0.5</v>
      </c>
      <c r="CK11" s="137">
        <v>729000</v>
      </c>
      <c r="CL11" s="138">
        <f>IFERROR(CK11/CG11,"-")</f>
        <v>364500</v>
      </c>
      <c r="CM11" s="139"/>
      <c r="CN11" s="139"/>
      <c r="CO11" s="139">
        <v>1</v>
      </c>
      <c r="CP11" s="140">
        <v>2</v>
      </c>
      <c r="CQ11" s="141">
        <v>782000</v>
      </c>
      <c r="CR11" s="141">
        <v>729000</v>
      </c>
      <c r="CS11" s="141"/>
      <c r="CT11" s="142" t="str">
        <f>IF(AND(CR11=0,CS11=0),"",IF(AND(CR11&lt;=100000,CS11&lt;=100000),"",IF(CR11/CQ11&gt;0.7,"男高",IF(CS11/CQ11&gt;0.7,"女高",""))))</f>
        <v>男高</v>
      </c>
    </row>
    <row r="12" spans="1:99">
      <c r="A12" s="30"/>
      <c r="B12" s="86"/>
      <c r="C12" s="86"/>
      <c r="D12" s="87"/>
      <c r="E12" s="87"/>
      <c r="F12" s="87"/>
      <c r="G12" s="88"/>
      <c r="H12" s="89"/>
      <c r="I12" s="89"/>
      <c r="J12" s="89"/>
      <c r="K12" s="182"/>
      <c r="L12" s="34"/>
      <c r="M12" s="34"/>
      <c r="N12" s="31"/>
      <c r="O12" s="23"/>
      <c r="P12" s="23"/>
      <c r="Q12" s="23"/>
      <c r="R12" s="32"/>
      <c r="S12" s="32"/>
      <c r="T12" s="23"/>
      <c r="U12" s="32"/>
      <c r="V12" s="25"/>
      <c r="W12" s="25"/>
      <c r="X12" s="25"/>
      <c r="Y12" s="188"/>
      <c r="Z12" s="188"/>
      <c r="AA12" s="188"/>
      <c r="AB12" s="188"/>
      <c r="AC12" s="33"/>
      <c r="AD12" s="58"/>
      <c r="AE12" s="62"/>
      <c r="AF12" s="63"/>
      <c r="AG12" s="62"/>
      <c r="AH12" s="66"/>
      <c r="AI12" s="67"/>
      <c r="AJ12" s="68"/>
      <c r="AK12" s="69"/>
      <c r="AL12" s="69"/>
      <c r="AM12" s="69"/>
      <c r="AN12" s="62"/>
      <c r="AO12" s="63"/>
      <c r="AP12" s="62"/>
      <c r="AQ12" s="66"/>
      <c r="AR12" s="67"/>
      <c r="AS12" s="68"/>
      <c r="AT12" s="69"/>
      <c r="AU12" s="69"/>
      <c r="AV12" s="69"/>
      <c r="AW12" s="62"/>
      <c r="AX12" s="63"/>
      <c r="AY12" s="62"/>
      <c r="AZ12" s="66"/>
      <c r="BA12" s="67"/>
      <c r="BB12" s="68"/>
      <c r="BC12" s="69"/>
      <c r="BD12" s="69"/>
      <c r="BE12" s="69"/>
      <c r="BF12" s="62"/>
      <c r="BG12" s="63"/>
      <c r="BH12" s="62"/>
      <c r="BI12" s="66"/>
      <c r="BJ12" s="67"/>
      <c r="BK12" s="68"/>
      <c r="BL12" s="69"/>
      <c r="BM12" s="69"/>
      <c r="BN12" s="69"/>
      <c r="BO12" s="64"/>
      <c r="BP12" s="65"/>
      <c r="BQ12" s="62"/>
      <c r="BR12" s="66"/>
      <c r="BS12" s="67"/>
      <c r="BT12" s="68"/>
      <c r="BU12" s="69"/>
      <c r="BV12" s="69"/>
      <c r="BW12" s="69"/>
      <c r="BX12" s="64"/>
      <c r="BY12" s="65"/>
      <c r="BZ12" s="62"/>
      <c r="CA12" s="66"/>
      <c r="CB12" s="67"/>
      <c r="CC12" s="68"/>
      <c r="CD12" s="69"/>
      <c r="CE12" s="69"/>
      <c r="CF12" s="69"/>
      <c r="CG12" s="64"/>
      <c r="CH12" s="65"/>
      <c r="CI12" s="62"/>
      <c r="CJ12" s="66"/>
      <c r="CK12" s="67"/>
      <c r="CL12" s="68"/>
      <c r="CM12" s="69"/>
      <c r="CN12" s="69"/>
      <c r="CO12" s="69"/>
      <c r="CP12" s="70"/>
      <c r="CQ12" s="67"/>
      <c r="CR12" s="67"/>
      <c r="CS12" s="67"/>
      <c r="CT12" s="71"/>
    </row>
    <row r="13" spans="1:99">
      <c r="A13" s="30"/>
      <c r="B13" s="37"/>
      <c r="C13" s="37"/>
      <c r="D13" s="21"/>
      <c r="E13" s="21"/>
      <c r="F13" s="21"/>
      <c r="G13" s="22"/>
      <c r="H13" s="36"/>
      <c r="I13" s="36"/>
      <c r="J13" s="74"/>
      <c r="K13" s="183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8"/>
      <c r="Z13" s="188"/>
      <c r="AA13" s="188"/>
      <c r="AB13" s="188"/>
      <c r="AC13" s="33"/>
      <c r="AD13" s="60"/>
      <c r="AE13" s="62"/>
      <c r="AF13" s="63"/>
      <c r="AG13" s="62"/>
      <c r="AH13" s="66"/>
      <c r="AI13" s="67"/>
      <c r="AJ13" s="68"/>
      <c r="AK13" s="69"/>
      <c r="AL13" s="69"/>
      <c r="AM13" s="69"/>
      <c r="AN13" s="62"/>
      <c r="AO13" s="63"/>
      <c r="AP13" s="62"/>
      <c r="AQ13" s="66"/>
      <c r="AR13" s="67"/>
      <c r="AS13" s="68"/>
      <c r="AT13" s="69"/>
      <c r="AU13" s="69"/>
      <c r="AV13" s="69"/>
      <c r="AW13" s="62"/>
      <c r="AX13" s="63"/>
      <c r="AY13" s="62"/>
      <c r="AZ13" s="66"/>
      <c r="BA13" s="67"/>
      <c r="BB13" s="68"/>
      <c r="BC13" s="69"/>
      <c r="BD13" s="69"/>
      <c r="BE13" s="69"/>
      <c r="BF13" s="62"/>
      <c r="BG13" s="63"/>
      <c r="BH13" s="62"/>
      <c r="BI13" s="66"/>
      <c r="BJ13" s="67"/>
      <c r="BK13" s="68"/>
      <c r="BL13" s="69"/>
      <c r="BM13" s="69"/>
      <c r="BN13" s="69"/>
      <c r="BO13" s="64"/>
      <c r="BP13" s="65"/>
      <c r="BQ13" s="62"/>
      <c r="BR13" s="66"/>
      <c r="BS13" s="67"/>
      <c r="BT13" s="68"/>
      <c r="BU13" s="69"/>
      <c r="BV13" s="69"/>
      <c r="BW13" s="69"/>
      <c r="BX13" s="64"/>
      <c r="BY13" s="65"/>
      <c r="BZ13" s="62"/>
      <c r="CA13" s="66"/>
      <c r="CB13" s="67"/>
      <c r="CC13" s="68"/>
      <c r="CD13" s="69"/>
      <c r="CE13" s="69"/>
      <c r="CF13" s="69"/>
      <c r="CG13" s="64"/>
      <c r="CH13" s="65"/>
      <c r="CI13" s="62"/>
      <c r="CJ13" s="66"/>
      <c r="CK13" s="67"/>
      <c r="CL13" s="68"/>
      <c r="CM13" s="69"/>
      <c r="CN13" s="69"/>
      <c r="CO13" s="69"/>
      <c r="CP13" s="70"/>
      <c r="CQ13" s="67"/>
      <c r="CR13" s="67"/>
      <c r="CS13" s="67"/>
      <c r="CT13" s="71"/>
    </row>
    <row r="14" spans="1:99">
      <c r="A14" s="19">
        <f>AC14</f>
        <v>3.3361403508772</v>
      </c>
      <c r="B14" s="39"/>
      <c r="C14" s="39"/>
      <c r="D14" s="39"/>
      <c r="E14" s="39"/>
      <c r="F14" s="39"/>
      <c r="G14" s="39"/>
      <c r="H14" s="40" t="s">
        <v>269</v>
      </c>
      <c r="I14" s="40"/>
      <c r="J14" s="40"/>
      <c r="K14" s="184">
        <f>SUM(K6:K13)</f>
        <v>285000</v>
      </c>
      <c r="L14" s="41">
        <f>SUM(L6:L13)</f>
        <v>103</v>
      </c>
      <c r="M14" s="41">
        <f>SUM(M6:M13)</f>
        <v>56</v>
      </c>
      <c r="N14" s="41">
        <f>SUM(N6:N13)</f>
        <v>64</v>
      </c>
      <c r="O14" s="41">
        <f>SUM(O6:O13)</f>
        <v>58</v>
      </c>
      <c r="P14" s="41">
        <f>SUM(P6:P13)</f>
        <v>0</v>
      </c>
      <c r="Q14" s="41">
        <f>SUM(Q6:Q13)</f>
        <v>58</v>
      </c>
      <c r="R14" s="42">
        <f>IFERROR(Q14/N14,"-")</f>
        <v>0.90625</v>
      </c>
      <c r="S14" s="77">
        <f>SUM(S6:S13)</f>
        <v>9</v>
      </c>
      <c r="T14" s="77">
        <f>SUM(T6:T13)</f>
        <v>10</v>
      </c>
      <c r="U14" s="42">
        <f>IFERROR(S14/Q14,"-")</f>
        <v>0.1551724137931</v>
      </c>
      <c r="V14" s="43">
        <f>IFERROR(K14/Q14,"-")</f>
        <v>4913.7931034483</v>
      </c>
      <c r="W14" s="44">
        <f>SUM(W6:W13)</f>
        <v>8</v>
      </c>
      <c r="X14" s="42">
        <f>IFERROR(W14/Q14,"-")</f>
        <v>0.13793103448276</v>
      </c>
      <c r="Y14" s="184">
        <f>SUM(Y6:Y13)</f>
        <v>950800</v>
      </c>
      <c r="Z14" s="184">
        <f>IFERROR(Y14/Q14,"-")</f>
        <v>16393.103448276</v>
      </c>
      <c r="AA14" s="184">
        <f>IFERROR(Y14/W14,"-")</f>
        <v>118850</v>
      </c>
      <c r="AB14" s="184">
        <f>Y14-K14</f>
        <v>665800</v>
      </c>
      <c r="AC14" s="46">
        <f>Y14/K14</f>
        <v>3.3361403508772</v>
      </c>
      <c r="AD14" s="59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270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0.216</v>
      </c>
      <c r="B6" s="189" t="s">
        <v>271</v>
      </c>
      <c r="C6" s="189" t="s">
        <v>250</v>
      </c>
      <c r="D6" s="189" t="s">
        <v>272</v>
      </c>
      <c r="E6" s="189" t="s">
        <v>273</v>
      </c>
      <c r="F6" s="189" t="s">
        <v>274</v>
      </c>
      <c r="G6" s="189" t="s">
        <v>275</v>
      </c>
      <c r="H6" s="89" t="s">
        <v>276</v>
      </c>
      <c r="I6" s="89" t="s">
        <v>277</v>
      </c>
      <c r="J6" s="89" t="s">
        <v>278</v>
      </c>
      <c r="K6" s="181">
        <v>125000</v>
      </c>
      <c r="L6" s="80">
        <v>15</v>
      </c>
      <c r="M6" s="80">
        <v>0</v>
      </c>
      <c r="N6" s="80">
        <v>101</v>
      </c>
      <c r="O6" s="91">
        <v>9</v>
      </c>
      <c r="P6" s="92">
        <v>0</v>
      </c>
      <c r="Q6" s="93">
        <f>O6+P6</f>
        <v>9</v>
      </c>
      <c r="R6" s="81">
        <f>IFERROR(Q6/N6,"-")</f>
        <v>0.089108910891089</v>
      </c>
      <c r="S6" s="80">
        <v>1</v>
      </c>
      <c r="T6" s="80">
        <v>1</v>
      </c>
      <c r="U6" s="81">
        <f>IFERROR(T6/(Q6),"-")</f>
        <v>0.11111111111111</v>
      </c>
      <c r="V6" s="82">
        <f>IFERROR(K6/SUM(Q6:Q7),"-")</f>
        <v>2500</v>
      </c>
      <c r="W6" s="83">
        <v>1</v>
      </c>
      <c r="X6" s="81">
        <f>IF(Q6=0,"-",W6/Q6)</f>
        <v>0.11111111111111</v>
      </c>
      <c r="Y6" s="186">
        <v>6000</v>
      </c>
      <c r="Z6" s="187">
        <f>IFERROR(Y6/Q6,"-")</f>
        <v>666.66666666667</v>
      </c>
      <c r="AA6" s="187">
        <f>IFERROR(Y6/W6,"-")</f>
        <v>6000</v>
      </c>
      <c r="AB6" s="181">
        <f>SUM(Y6:Y7)-SUM(K6:K7)</f>
        <v>-98000</v>
      </c>
      <c r="AC6" s="85">
        <f>SUM(Y6:Y7)/SUM(K6:K7)</f>
        <v>0.216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3</v>
      </c>
      <c r="AO6" s="101">
        <f>IF(Q6=0,"",IF(AN6=0,"",(AN6/Q6)))</f>
        <v>0.33333333333333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2</v>
      </c>
      <c r="AX6" s="107">
        <f>IF(Q6=0,"",IF(AW6=0,"",(AW6/Q6)))</f>
        <v>0.22222222222222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3</v>
      </c>
      <c r="BP6" s="120">
        <f>IF(Q6=0,"",IF(BO6=0,"",(BO6/Q6)))</f>
        <v>0.33333333333333</v>
      </c>
      <c r="BQ6" s="121">
        <v>1</v>
      </c>
      <c r="BR6" s="122">
        <f>IFERROR(BQ6/BO6,"-")</f>
        <v>0.33333333333333</v>
      </c>
      <c r="BS6" s="123">
        <v>6000</v>
      </c>
      <c r="BT6" s="124">
        <f>IFERROR(BS6/BO6,"-")</f>
        <v>2000</v>
      </c>
      <c r="BU6" s="125"/>
      <c r="BV6" s="125">
        <v>1</v>
      </c>
      <c r="BW6" s="125"/>
      <c r="BX6" s="126">
        <v>1</v>
      </c>
      <c r="BY6" s="127">
        <f>IF(Q6=0,"",IF(BX6=0,"",(BX6/Q6)))</f>
        <v>0.11111111111111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6000</v>
      </c>
      <c r="CR6" s="141">
        <v>6000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279</v>
      </c>
      <c r="C7" s="189" t="s">
        <v>250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198</v>
      </c>
      <c r="M7" s="80">
        <v>124</v>
      </c>
      <c r="N7" s="80">
        <v>97</v>
      </c>
      <c r="O7" s="91">
        <v>39</v>
      </c>
      <c r="P7" s="92">
        <v>2</v>
      </c>
      <c r="Q7" s="93">
        <f>O7+P7</f>
        <v>41</v>
      </c>
      <c r="R7" s="81">
        <f>IFERROR(Q7/N7,"-")</f>
        <v>0.42268041237113</v>
      </c>
      <c r="S7" s="80">
        <v>5</v>
      </c>
      <c r="T7" s="80">
        <v>5</v>
      </c>
      <c r="U7" s="81">
        <f>IFERROR(T7/(Q7),"-")</f>
        <v>0.1219512195122</v>
      </c>
      <c r="V7" s="82"/>
      <c r="W7" s="83">
        <v>0</v>
      </c>
      <c r="X7" s="81">
        <f>IF(Q7=0,"-",W7/Q7)</f>
        <v>0</v>
      </c>
      <c r="Y7" s="186">
        <v>21000</v>
      </c>
      <c r="Z7" s="187">
        <f>IFERROR(Y7/Q7,"-")</f>
        <v>512.19512195122</v>
      </c>
      <c r="AA7" s="187" t="str">
        <f>IFERROR(Y7/W7,"-")</f>
        <v>-</v>
      </c>
      <c r="AB7" s="181"/>
      <c r="AC7" s="85"/>
      <c r="AD7" s="78"/>
      <c r="AE7" s="94">
        <v>1</v>
      </c>
      <c r="AF7" s="95">
        <f>IF(Q7=0,"",IF(AE7=0,"",(AE7/Q7)))</f>
        <v>0.024390243902439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11</v>
      </c>
      <c r="AO7" s="101">
        <f>IF(Q7=0,"",IF(AN7=0,"",(AN7/Q7)))</f>
        <v>0.26829268292683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5</v>
      </c>
      <c r="AX7" s="107">
        <f>IF(Q7=0,"",IF(AW7=0,"",(AW7/Q7)))</f>
        <v>0.1219512195122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8</v>
      </c>
      <c r="BG7" s="113">
        <f>IF(Q7=0,"",IF(BF7=0,"",(BF7/Q7)))</f>
        <v>0.19512195121951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7</v>
      </c>
      <c r="BP7" s="120">
        <f>IF(Q7=0,"",IF(BO7=0,"",(BO7/Q7)))</f>
        <v>0.17073170731707</v>
      </c>
      <c r="BQ7" s="121">
        <v>1</v>
      </c>
      <c r="BR7" s="122">
        <f>IFERROR(BQ7/BO7,"-")</f>
        <v>0.14285714285714</v>
      </c>
      <c r="BS7" s="123">
        <v>21000</v>
      </c>
      <c r="BT7" s="124">
        <f>IFERROR(BS7/BO7,"-")</f>
        <v>3000</v>
      </c>
      <c r="BU7" s="125"/>
      <c r="BV7" s="125"/>
      <c r="BW7" s="125">
        <v>1</v>
      </c>
      <c r="BX7" s="126">
        <v>9</v>
      </c>
      <c r="BY7" s="127">
        <f>IF(Q7=0,"",IF(BX7=0,"",(BX7/Q7)))</f>
        <v>0.21951219512195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21000</v>
      </c>
      <c r="CR7" s="141">
        <v>21000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0.216</v>
      </c>
      <c r="B10" s="39"/>
      <c r="C10" s="39"/>
      <c r="D10" s="39"/>
      <c r="E10" s="39"/>
      <c r="F10" s="39"/>
      <c r="G10" s="39"/>
      <c r="H10" s="40" t="s">
        <v>280</v>
      </c>
      <c r="I10" s="40"/>
      <c r="J10" s="40"/>
      <c r="K10" s="184">
        <f>SUM(K6:K9)</f>
        <v>125000</v>
      </c>
      <c r="L10" s="41">
        <f>SUM(L6:L9)</f>
        <v>213</v>
      </c>
      <c r="M10" s="41">
        <f>SUM(M6:M9)</f>
        <v>124</v>
      </c>
      <c r="N10" s="41">
        <f>SUM(N6:N9)</f>
        <v>198</v>
      </c>
      <c r="O10" s="41">
        <f>SUM(O6:O9)</f>
        <v>48</v>
      </c>
      <c r="P10" s="41">
        <f>SUM(P6:P9)</f>
        <v>2</v>
      </c>
      <c r="Q10" s="41">
        <f>SUM(Q6:Q9)</f>
        <v>50</v>
      </c>
      <c r="R10" s="42">
        <f>IFERROR(Q10/N10,"-")</f>
        <v>0.25252525252525</v>
      </c>
      <c r="S10" s="77">
        <f>SUM(S6:S9)</f>
        <v>6</v>
      </c>
      <c r="T10" s="77">
        <f>SUM(T6:T9)</f>
        <v>6</v>
      </c>
      <c r="U10" s="42">
        <f>IFERROR(S10/Q10,"-")</f>
        <v>0.12</v>
      </c>
      <c r="V10" s="43">
        <f>IFERROR(K10/Q10,"-")</f>
        <v>2500</v>
      </c>
      <c r="W10" s="44">
        <f>SUM(W6:W9)</f>
        <v>1</v>
      </c>
      <c r="X10" s="42">
        <f>IFERROR(W10/Q10,"-")</f>
        <v>0.02</v>
      </c>
      <c r="Y10" s="184">
        <f>SUM(Y6:Y9)</f>
        <v>27000</v>
      </c>
      <c r="Z10" s="184">
        <f>IFERROR(Y10/Q10,"-")</f>
        <v>540</v>
      </c>
      <c r="AA10" s="184">
        <f>IFERROR(Y10/W10,"-")</f>
        <v>27000</v>
      </c>
      <c r="AB10" s="184">
        <f>Y10-K10</f>
        <v>-98000</v>
      </c>
      <c r="AC10" s="46">
        <f>Y10/K10</f>
        <v>0.216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281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282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283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284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285</v>
      </c>
      <c r="C6" s="189" t="s">
        <v>286</v>
      </c>
      <c r="D6" s="189"/>
      <c r="E6" s="189" t="s">
        <v>275</v>
      </c>
      <c r="F6" s="89" t="s">
        <v>287</v>
      </c>
      <c r="G6" s="89" t="s">
        <v>288</v>
      </c>
      <c r="H6" s="181">
        <v>0</v>
      </c>
      <c r="I6" s="84">
        <v>1500</v>
      </c>
      <c r="J6" s="80">
        <v>0</v>
      </c>
      <c r="K6" s="80">
        <v>0</v>
      </c>
      <c r="L6" s="80">
        <v>3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289</v>
      </c>
      <c r="C7" s="189" t="s">
        <v>286</v>
      </c>
      <c r="D7" s="189"/>
      <c r="E7" s="189" t="s">
        <v>275</v>
      </c>
      <c r="F7" s="89" t="s">
        <v>290</v>
      </c>
      <c r="G7" s="89" t="s">
        <v>288</v>
      </c>
      <c r="H7" s="181">
        <v>0</v>
      </c>
      <c r="I7" s="84">
        <v>1500</v>
      </c>
      <c r="J7" s="80">
        <v>0</v>
      </c>
      <c r="K7" s="80">
        <v>0</v>
      </c>
      <c r="L7" s="80">
        <v>0</v>
      </c>
      <c r="M7" s="93">
        <v>0</v>
      </c>
      <c r="N7" s="144">
        <v>0</v>
      </c>
      <c r="O7" s="81" t="str">
        <f>IFERROR(M7/L7,"-")</f>
        <v>-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291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3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292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282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293</v>
      </c>
      <c r="C6" s="189" t="s">
        <v>294</v>
      </c>
      <c r="D6" s="189" t="s">
        <v>295</v>
      </c>
      <c r="E6" s="189" t="s">
        <v>73</v>
      </c>
      <c r="F6" s="89" t="s">
        <v>296</v>
      </c>
      <c r="G6" s="89" t="s">
        <v>288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2.1006263359464</v>
      </c>
      <c r="B7" s="189" t="s">
        <v>297</v>
      </c>
      <c r="C7" s="189" t="s">
        <v>294</v>
      </c>
      <c r="D7" s="189" t="s">
        <v>295</v>
      </c>
      <c r="E7" s="189" t="s">
        <v>73</v>
      </c>
      <c r="F7" s="89" t="s">
        <v>298</v>
      </c>
      <c r="G7" s="89" t="s">
        <v>288</v>
      </c>
      <c r="H7" s="181">
        <v>4290030</v>
      </c>
      <c r="I7" s="80">
        <v>3618</v>
      </c>
      <c r="J7" s="80">
        <v>0</v>
      </c>
      <c r="K7" s="80">
        <v>200713</v>
      </c>
      <c r="L7" s="93">
        <v>1109</v>
      </c>
      <c r="M7" s="81">
        <f>IFERROR(L7/K7,"-")</f>
        <v>0.0055253022973101</v>
      </c>
      <c r="N7" s="80">
        <v>117</v>
      </c>
      <c r="O7" s="80">
        <v>295</v>
      </c>
      <c r="P7" s="81">
        <f>IFERROR(N7/(L7),"-")</f>
        <v>0.10550045085663</v>
      </c>
      <c r="Q7" s="82">
        <f>IFERROR(H7/SUM(L7:L7),"-")</f>
        <v>3868.3769161407</v>
      </c>
      <c r="R7" s="83">
        <v>132</v>
      </c>
      <c r="S7" s="81">
        <f>IF(L7=0,"-",R7/L7)</f>
        <v>0.1190261496844</v>
      </c>
      <c r="T7" s="186">
        <v>9011750</v>
      </c>
      <c r="U7" s="187">
        <f>IFERROR(T7/L7,"-")</f>
        <v>8126.0144274121</v>
      </c>
      <c r="V7" s="187">
        <f>IFERROR(T7/R7,"-")</f>
        <v>68270.833333333</v>
      </c>
      <c r="W7" s="181">
        <f>SUM(T7:T7)-SUM(H7:H7)</f>
        <v>4721720</v>
      </c>
      <c r="X7" s="85">
        <f>SUM(T7:T7)/SUM(H7:H7)</f>
        <v>2.1006263359464</v>
      </c>
      <c r="Y7" s="78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>
        <v>3</v>
      </c>
      <c r="AJ7" s="101">
        <f>IF(L7=0,"",IF(AI7=0,"",(AI7/L7)))</f>
        <v>0.0027051397655546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6</v>
      </c>
      <c r="AS7" s="107">
        <f>IF(L7=0,"",IF(AR7=0,"",(AR7/L7)))</f>
        <v>0.0054102795311091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36</v>
      </c>
      <c r="BB7" s="113">
        <f>IF(L7=0,"",IF(BA7=0,"",(BA7/L7)))</f>
        <v>0.032461677186655</v>
      </c>
      <c r="BC7" s="112">
        <v>5</v>
      </c>
      <c r="BD7" s="114">
        <f>IFERROR(BC7/BA7,"-")</f>
        <v>0.13888888888889</v>
      </c>
      <c r="BE7" s="115">
        <v>29000</v>
      </c>
      <c r="BF7" s="116">
        <f>IFERROR(BE7/BA7,"-")</f>
        <v>805.55555555556</v>
      </c>
      <c r="BG7" s="117">
        <v>3</v>
      </c>
      <c r="BH7" s="117">
        <v>2</v>
      </c>
      <c r="BI7" s="117"/>
      <c r="BJ7" s="119">
        <v>580</v>
      </c>
      <c r="BK7" s="120">
        <f>IF(L7=0,"",IF(BJ7=0,"",(BJ7/L7)))</f>
        <v>0.52299368800721</v>
      </c>
      <c r="BL7" s="121">
        <v>56</v>
      </c>
      <c r="BM7" s="122">
        <f>IFERROR(BL7/BJ7,"-")</f>
        <v>0.096551724137931</v>
      </c>
      <c r="BN7" s="123">
        <v>1307000</v>
      </c>
      <c r="BO7" s="124">
        <f>IFERROR(BN7/BJ7,"-")</f>
        <v>2253.4482758621</v>
      </c>
      <c r="BP7" s="125">
        <v>26</v>
      </c>
      <c r="BQ7" s="125">
        <v>11</v>
      </c>
      <c r="BR7" s="125">
        <v>19</v>
      </c>
      <c r="BS7" s="126">
        <v>393</v>
      </c>
      <c r="BT7" s="127">
        <f>IF(L7=0,"",IF(BS7=0,"",(BS7/L7)))</f>
        <v>0.35437330928765</v>
      </c>
      <c r="BU7" s="128">
        <v>54</v>
      </c>
      <c r="BV7" s="129">
        <f>IFERROR(BU7/BS7,"-")</f>
        <v>0.13740458015267</v>
      </c>
      <c r="BW7" s="130">
        <v>5338550</v>
      </c>
      <c r="BX7" s="131">
        <f>IFERROR(BW7/BS7,"-")</f>
        <v>13584.096692112</v>
      </c>
      <c r="BY7" s="132">
        <v>23</v>
      </c>
      <c r="BZ7" s="132">
        <v>5</v>
      </c>
      <c r="CA7" s="132">
        <v>26</v>
      </c>
      <c r="CB7" s="133">
        <v>91</v>
      </c>
      <c r="CC7" s="134">
        <f>IF(L7=0,"",IF(CB7=0,"",(CB7/L7)))</f>
        <v>0.082055906221821</v>
      </c>
      <c r="CD7" s="135">
        <v>17</v>
      </c>
      <c r="CE7" s="136">
        <f>IFERROR(CD7/CB7,"-")</f>
        <v>0.18681318681319</v>
      </c>
      <c r="CF7" s="137">
        <v>2337200</v>
      </c>
      <c r="CG7" s="138">
        <f>IFERROR(CF7/CB7,"-")</f>
        <v>25683.516483516</v>
      </c>
      <c r="CH7" s="139">
        <v>4</v>
      </c>
      <c r="CI7" s="139">
        <v>1</v>
      </c>
      <c r="CJ7" s="139">
        <v>12</v>
      </c>
      <c r="CK7" s="140">
        <v>132</v>
      </c>
      <c r="CL7" s="141">
        <v>9011750</v>
      </c>
      <c r="CM7" s="141">
        <v>1582000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1.1212162954373</v>
      </c>
      <c r="B8" s="189" t="s">
        <v>299</v>
      </c>
      <c r="C8" s="189" t="s">
        <v>294</v>
      </c>
      <c r="D8" s="189" t="s">
        <v>295</v>
      </c>
      <c r="E8" s="189" t="s">
        <v>73</v>
      </c>
      <c r="F8" s="89" t="s">
        <v>300</v>
      </c>
      <c r="G8" s="89" t="s">
        <v>288</v>
      </c>
      <c r="H8" s="181">
        <v>1872966</v>
      </c>
      <c r="I8" s="80">
        <v>1420</v>
      </c>
      <c r="J8" s="80">
        <v>0</v>
      </c>
      <c r="K8" s="80">
        <v>38814</v>
      </c>
      <c r="L8" s="93">
        <v>703</v>
      </c>
      <c r="M8" s="81">
        <f>IFERROR(L8/K8,"-")</f>
        <v>0.018112021435564</v>
      </c>
      <c r="N8" s="80">
        <v>36</v>
      </c>
      <c r="O8" s="80">
        <v>258</v>
      </c>
      <c r="P8" s="81">
        <f>IFERROR(N8/(L8),"-")</f>
        <v>0.051209103840683</v>
      </c>
      <c r="Q8" s="82">
        <f>IFERROR(H8/SUM(L8:L8),"-")</f>
        <v>2664.2475106686</v>
      </c>
      <c r="R8" s="83">
        <v>69</v>
      </c>
      <c r="S8" s="81">
        <f>IF(L8=0,"-",R8/L8)</f>
        <v>0.098150782361309</v>
      </c>
      <c r="T8" s="186">
        <v>2100000</v>
      </c>
      <c r="U8" s="187">
        <f>IFERROR(T8/L8,"-")</f>
        <v>2987.1977240398</v>
      </c>
      <c r="V8" s="187">
        <f>IFERROR(T8/R8,"-")</f>
        <v>30434.782608696</v>
      </c>
      <c r="W8" s="181">
        <f>SUM(T8:T8)-SUM(H8:H8)</f>
        <v>227034</v>
      </c>
      <c r="X8" s="85">
        <f>SUM(T8:T8)/SUM(H8:H8)</f>
        <v>1.1212162954373</v>
      </c>
      <c r="Y8" s="78"/>
      <c r="Z8" s="94">
        <v>42</v>
      </c>
      <c r="AA8" s="95">
        <f>IF(L8=0,"",IF(Z8=0,"",(Z8/L8)))</f>
        <v>0.059743954480797</v>
      </c>
      <c r="AB8" s="94">
        <v>1</v>
      </c>
      <c r="AC8" s="96">
        <f>IFERROR(AB8/Z8,"-")</f>
        <v>0.023809523809524</v>
      </c>
      <c r="AD8" s="97">
        <v>4800</v>
      </c>
      <c r="AE8" s="98">
        <f>IFERROR(AD8/Z8,"-")</f>
        <v>114.28571428571</v>
      </c>
      <c r="AF8" s="99"/>
      <c r="AG8" s="99">
        <v>1</v>
      </c>
      <c r="AH8" s="99"/>
      <c r="AI8" s="100">
        <v>127</v>
      </c>
      <c r="AJ8" s="101">
        <f>IF(L8=0,"",IF(AI8=0,"",(AI8/L8)))</f>
        <v>0.18065433854908</v>
      </c>
      <c r="AK8" s="100">
        <v>6</v>
      </c>
      <c r="AL8" s="102">
        <f>IFERROR(AK8/AI8,"-")</f>
        <v>0.047244094488189</v>
      </c>
      <c r="AM8" s="103">
        <v>41850</v>
      </c>
      <c r="AN8" s="104">
        <f>IFERROR(AM8/AI8,"-")</f>
        <v>329.52755905512</v>
      </c>
      <c r="AO8" s="105">
        <v>3</v>
      </c>
      <c r="AP8" s="105">
        <v>2</v>
      </c>
      <c r="AQ8" s="105">
        <v>1</v>
      </c>
      <c r="AR8" s="106">
        <v>98</v>
      </c>
      <c r="AS8" s="107">
        <f>IF(L8=0,"",IF(AR8=0,"",(AR8/L8)))</f>
        <v>0.13940256045519</v>
      </c>
      <c r="AT8" s="106">
        <v>7</v>
      </c>
      <c r="AU8" s="108">
        <f>IFERROR(AT8/AR8,"-")</f>
        <v>0.071428571428571</v>
      </c>
      <c r="AV8" s="109">
        <v>44900</v>
      </c>
      <c r="AW8" s="110">
        <f>IFERROR(AV8/AR8,"-")</f>
        <v>458.16326530612</v>
      </c>
      <c r="AX8" s="111">
        <v>3</v>
      </c>
      <c r="AY8" s="111">
        <v>3</v>
      </c>
      <c r="AZ8" s="111">
        <v>1</v>
      </c>
      <c r="BA8" s="112">
        <v>176</v>
      </c>
      <c r="BB8" s="113">
        <f>IF(L8=0,"",IF(BA8=0,"",(BA8/L8)))</f>
        <v>0.25035561877667</v>
      </c>
      <c r="BC8" s="112">
        <v>13</v>
      </c>
      <c r="BD8" s="114">
        <f>IFERROR(BC8/BA8,"-")</f>
        <v>0.073863636363636</v>
      </c>
      <c r="BE8" s="115">
        <v>92500</v>
      </c>
      <c r="BF8" s="116">
        <f>IFERROR(BE8/BA8,"-")</f>
        <v>525.56818181818</v>
      </c>
      <c r="BG8" s="117">
        <v>8</v>
      </c>
      <c r="BH8" s="117">
        <v>3</v>
      </c>
      <c r="BI8" s="117">
        <v>2</v>
      </c>
      <c r="BJ8" s="119">
        <v>177</v>
      </c>
      <c r="BK8" s="120">
        <f>IF(L8=0,"",IF(BJ8=0,"",(BJ8/L8)))</f>
        <v>0.25177809388336</v>
      </c>
      <c r="BL8" s="121">
        <v>22</v>
      </c>
      <c r="BM8" s="122">
        <f>IFERROR(BL8/BJ8,"-")</f>
        <v>0.12429378531073</v>
      </c>
      <c r="BN8" s="123">
        <v>1057650</v>
      </c>
      <c r="BO8" s="124">
        <f>IFERROR(BN8/BJ8,"-")</f>
        <v>5975.4237288136</v>
      </c>
      <c r="BP8" s="125">
        <v>10</v>
      </c>
      <c r="BQ8" s="125">
        <v>3</v>
      </c>
      <c r="BR8" s="125">
        <v>9</v>
      </c>
      <c r="BS8" s="126">
        <v>72</v>
      </c>
      <c r="BT8" s="127">
        <f>IF(L8=0,"",IF(BS8=0,"",(BS8/L8)))</f>
        <v>0.10241820768137</v>
      </c>
      <c r="BU8" s="128">
        <v>18</v>
      </c>
      <c r="BV8" s="129">
        <f>IFERROR(BU8/BS8,"-")</f>
        <v>0.25</v>
      </c>
      <c r="BW8" s="130">
        <v>847300</v>
      </c>
      <c r="BX8" s="131">
        <f>IFERROR(BW8/BS8,"-")</f>
        <v>11768.055555556</v>
      </c>
      <c r="BY8" s="132">
        <v>7</v>
      </c>
      <c r="BZ8" s="132">
        <v>3</v>
      </c>
      <c r="CA8" s="132">
        <v>8</v>
      </c>
      <c r="CB8" s="133">
        <v>11</v>
      </c>
      <c r="CC8" s="134">
        <f>IF(L8=0,"",IF(CB8=0,"",(CB8/L8)))</f>
        <v>0.015647226173542</v>
      </c>
      <c r="CD8" s="135">
        <v>2</v>
      </c>
      <c r="CE8" s="136">
        <f>IFERROR(CD8/CB8,"-")</f>
        <v>0.18181818181818</v>
      </c>
      <c r="CF8" s="137">
        <v>11000</v>
      </c>
      <c r="CG8" s="138">
        <f>IFERROR(CF8/CB8,"-")</f>
        <v>1000</v>
      </c>
      <c r="CH8" s="139">
        <v>2</v>
      </c>
      <c r="CI8" s="139"/>
      <c r="CJ8" s="139"/>
      <c r="CK8" s="140">
        <v>69</v>
      </c>
      <c r="CL8" s="141">
        <v>2100000</v>
      </c>
      <c r="CM8" s="141">
        <v>617000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301</v>
      </c>
      <c r="C9" s="189" t="s">
        <v>294</v>
      </c>
      <c r="D9" s="189" t="s">
        <v>295</v>
      </c>
      <c r="E9" s="189" t="s">
        <v>73</v>
      </c>
      <c r="F9" s="89" t="s">
        <v>302</v>
      </c>
      <c r="G9" s="89" t="s">
        <v>288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303</v>
      </c>
      <c r="G12" s="40"/>
      <c r="H12" s="184"/>
      <c r="I12" s="41">
        <f>SUM(I6:I11)</f>
        <v>5038</v>
      </c>
      <c r="J12" s="41">
        <f>SUM(J6:J11)</f>
        <v>0</v>
      </c>
      <c r="K12" s="41">
        <f>SUM(K6:K11)</f>
        <v>239527</v>
      </c>
      <c r="L12" s="41">
        <f>SUM(L6:L11)</f>
        <v>1812</v>
      </c>
      <c r="M12" s="42">
        <f>IFERROR(L12/K12,"-")</f>
        <v>0.0075649091751661</v>
      </c>
      <c r="N12" s="77">
        <f>SUM(N6:N11)</f>
        <v>153</v>
      </c>
      <c r="O12" s="77">
        <f>SUM(O6:O11)</f>
        <v>553</v>
      </c>
      <c r="P12" s="42">
        <f>IFERROR(N12/L12,"-")</f>
        <v>0.084437086092715</v>
      </c>
      <c r="Q12" s="43">
        <f>IFERROR(H12/L12,"-")</f>
        <v>0</v>
      </c>
      <c r="R12" s="44">
        <f>SUM(R6:R11)</f>
        <v>201</v>
      </c>
      <c r="S12" s="42">
        <f>IFERROR(R12/L12,"-")</f>
        <v>0.11092715231788</v>
      </c>
      <c r="T12" s="184">
        <f>SUM(T6:T11)</f>
        <v>11111750</v>
      </c>
      <c r="U12" s="184">
        <f>IFERROR(T12/L12,"-")</f>
        <v>6132.3123620309</v>
      </c>
      <c r="V12" s="184">
        <f>IFERROR(T12/R12,"-")</f>
        <v>55282.338308458</v>
      </c>
      <c r="W12" s="184">
        <f>T12-H12</f>
        <v>11111750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