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<sst xmlns="http://schemas.openxmlformats.org/spreadsheetml/2006/main" uniqueCount="89">
  <si>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</si>
  <si>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</si>
  <si>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</si>
  <si>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</si>
  <si>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</si>
  <si>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</si>
  <si>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</si>
  <si>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</si>
  <si>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</si>
  <si>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</si>
  <si>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</si>
  <si>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</si>
  <si>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</si>
  <si>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</si>
  <si>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</si>
  <si>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</si>
  <si>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</si>
  <si>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</si>
  <si>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</si>
  <si>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</si>
  <si>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</si>
  <si>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</si>
  <si>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</si>
  <si>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</si>
  <si>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</si>
  <si>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</si>
  <si>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</si>
  <si>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</si>
  <si>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</si>
  <si>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</si>
  <si>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</si>
  <si>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</si>
  <si>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</si>
  <si>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</si>
  <si>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</si>
  <si>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</si>
  <si>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</si>
  <si>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</si>
  <si>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</si>
  <si>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</si>
  <si>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</si>
  <si>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</si>
  <si>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</si>
  <si>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</si>
  <si>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</si>
  <si>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</si>
  <si>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</si>
  <si>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</si>
  <si>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</si>
  <si>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</si>
  <si>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</si>
  <si>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</si>
  <si>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</si>
  <si>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</si>
  <si>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</si>
  <si>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</si>
  <si>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</si>
  <si>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ht373</t>
  </si>
  <si>
    <t>lp03</t>
  </si>
  <si>
    <t>おまとめパック</t>
  </si>
  <si>
    <t>9月01日(金)</t>
  </si>
  <si>
    <t>ht374</t>
  </si>
  <si>
    <t>ht375</t>
  </si>
  <si>
    <t>ht376</t>
  </si>
  <si>
    <t>空電</t>
  </si>
  <si>
    <t>ht377</t>
  </si>
  <si>
    <t>ht378</t>
  </si>
  <si>
    <t>雑誌 TOTAL</t>
  </si>
  <si>
    <t>●DVD 広告</t>
  </si>
  <si>
    <t>pk283</t>
  </si>
  <si>
    <t>アドライヴ</t>
  </si>
  <si>
    <t>文友舎</t>
  </si>
  <si>
    <t>DVD漫画たかし</t>
  </si>
  <si>
    <t>毎月売</t>
  </si>
  <si>
    <t>lp02</t>
  </si>
  <si>
    <t>EXCITING MAX!SPECIAL</t>
  </si>
  <si>
    <t>DVD袋裏1C+コンテンツ枠</t>
  </si>
  <si>
    <t>9月11日(月)</t>
  </si>
  <si>
    <t>pk284</t>
  </si>
  <si>
    <t>DVD TOTAL</t>
  </si>
  <si>
    <t>●リスティング 広告</t>
  </si>
  <si>
    <t>UA</t>
  </si>
  <si>
    <t>adyd</t>
  </si>
  <si>
    <t>ADIT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</si>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</sst>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0.54722222222222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1080000</v>
      </c>
      <c r="L10" s="79">
        <v>0</v>
      </c>
      <c r="M10" s="79">
        <v>0</v>
      </c>
      <c r="N10" s="79">
        <v>0</v>
      </c>
      <c r="O10" s="91">
        <v>0</v>
      </c>
      <c r="P10" s="92">
        <v>0</v>
      </c>
      <c r="Q10" s="93">
        <f>O10+P10</f>
        <v>0</v>
      </c>
      <c r="R10" s="80" t="str">
        <f>IFERROR(Q10/N10,"-")</f>
        <v>-</v>
      </c>
      <c r="S10" s="79">
        <v>0</v>
      </c>
      <c r="T10" s="79">
        <v>0</v>
      </c>
      <c r="U10" s="80" t="str">
        <f>IFERROR(T10/(Q10),"-")</f>
        <v>-</v>
      </c>
      <c r="V10" s="81">
        <f>IFERROR(K10/SUM(Q10:Q15),"-")</f>
        <v>7448.275862069</v>
      </c>
      <c r="W10" s="82">
        <v>0</v>
      </c>
      <c r="X10" s="80" t="str">
        <f>IF(Q10=0,"-",W10/Q10)</f>
        <v>-</v>
      </c>
      <c r="Y10" s="184">
        <v>0</v>
      </c>
      <c r="Z10" s="185" t="str">
        <f>IFERROR(Y10/Q10,"-")</f>
        <v>-</v>
      </c>
      <c r="AA10" s="185" t="str">
        <f>IFERROR(Y10/W10,"-")</f>
        <v>-</v>
      </c>
      <c r="AB10" s="179">
        <f>SUM(Y10:Y15)-SUM(K10:K15)</f>
        <v>-489000</v>
      </c>
      <c r="AC10" s="83">
        <f>SUM(Y10:Y15)/SUM(K10:K15)</f>
        <v>0.54722222222222</v>
      </c>
      <c r="AD10" s="77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202</v>
      </c>
      <c r="M11" s="79">
        <v>0</v>
      </c>
      <c r="N11" s="79">
        <v>607</v>
      </c>
      <c r="O11" s="91">
        <v>44</v>
      </c>
      <c r="P11" s="92">
        <v>1</v>
      </c>
      <c r="Q11" s="93">
        <f>O11+P11</f>
        <v>45</v>
      </c>
      <c r="R11" s="80">
        <f>IFERROR(Q11/N11,"-")</f>
        <v>0.074135090609555</v>
      </c>
      <c r="S11" s="79">
        <v>8</v>
      </c>
      <c r="T11" s="79">
        <v>6</v>
      </c>
      <c r="U11" s="80">
        <f>IFERROR(T11/(Q11),"-")</f>
        <v>0.13333333333333</v>
      </c>
      <c r="V11" s="81"/>
      <c r="W11" s="82">
        <v>7</v>
      </c>
      <c r="X11" s="80">
        <f>IF(Q11=0,"-",W11/Q11)</f>
        <v>0.15555555555556</v>
      </c>
      <c r="Y11" s="184">
        <v>200000</v>
      </c>
      <c r="Z11" s="185">
        <f>IFERROR(Y11/Q11,"-")</f>
        <v>4444.4444444444</v>
      </c>
      <c r="AA11" s="185">
        <f>IFERROR(Y11/W11,"-")</f>
        <v>28571.428571429</v>
      </c>
      <c r="AB11" s="179"/>
      <c r="AC11" s="83"/>
      <c r="AD11" s="77"/>
      <c r="AE11" s="94">
        <v>2</v>
      </c>
      <c r="AF11" s="95">
        <f>IF(Q11=0,"",IF(AE11=0,"",(AE11/Q11)))</f>
        <v>0.044444444444444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14</v>
      </c>
      <c r="AO11" s="101">
        <f>IF(Q11=0,"",IF(AN11=0,"",(AN11/Q11)))</f>
        <v>0.31111111111111</v>
      </c>
      <c r="AP11" s="100">
        <v>2</v>
      </c>
      <c r="AQ11" s="102">
        <f>IFERROR(AP11/AN11,"-")</f>
        <v>0.14285714285714</v>
      </c>
      <c r="AR11" s="103">
        <v>15000</v>
      </c>
      <c r="AS11" s="104">
        <f>IFERROR(AR11/AN11,"-")</f>
        <v>1071.4285714286</v>
      </c>
      <c r="AT11" s="105">
        <v>1</v>
      </c>
      <c r="AU11" s="105">
        <v>1</v>
      </c>
      <c r="AV11" s="105"/>
      <c r="AW11" s="106">
        <v>2</v>
      </c>
      <c r="AX11" s="107">
        <f>IF(Q11=0,"",IF(AW11=0,"",(AW11/Q11)))</f>
        <v>0.044444444444444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7</v>
      </c>
      <c r="BG11" s="113">
        <f>IF(Q11=0,"",IF(BF11=0,"",(BF11/Q11)))</f>
        <v>0.15555555555556</v>
      </c>
      <c r="BH11" s="112">
        <v>2</v>
      </c>
      <c r="BI11" s="114">
        <f>IFERROR(BH11/BF11,"-")</f>
        <v>0.28571428571429</v>
      </c>
      <c r="BJ11" s="115">
        <v>18000</v>
      </c>
      <c r="BK11" s="116">
        <f>IFERROR(BJ11/BF11,"-")</f>
        <v>2571.4285714286</v>
      </c>
      <c r="BL11" s="117"/>
      <c r="BM11" s="117">
        <v>1</v>
      </c>
      <c r="BN11" s="117">
        <v>1</v>
      </c>
      <c r="BO11" s="119">
        <v>14</v>
      </c>
      <c r="BP11" s="120">
        <f>IF(Q11=0,"",IF(BO11=0,"",(BO11/Q11)))</f>
        <v>0.31111111111111</v>
      </c>
      <c r="BQ11" s="121">
        <v>2</v>
      </c>
      <c r="BR11" s="122">
        <f>IFERROR(BQ11/BO11,"-")</f>
        <v>0.14285714285714</v>
      </c>
      <c r="BS11" s="123">
        <v>36000</v>
      </c>
      <c r="BT11" s="124">
        <f>IFERROR(BS11/BO11,"-")</f>
        <v>2571.4285714286</v>
      </c>
      <c r="BU11" s="125"/>
      <c r="BV11" s="125"/>
      <c r="BW11" s="125">
        <v>2</v>
      </c>
      <c r="BX11" s="126">
        <v>5</v>
      </c>
      <c r="BY11" s="127">
        <f>IF(Q11=0,"",IF(BX11=0,"",(BX11/Q11)))</f>
        <v>0.11111111111111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0.022222222222222</v>
      </c>
      <c r="CI11" s="135">
        <v>1</v>
      </c>
      <c r="CJ11" s="136">
        <f>IFERROR(CI11/CG11,"-")</f>
        <v>1</v>
      </c>
      <c r="CK11" s="137">
        <v>131000</v>
      </c>
      <c r="CL11" s="138">
        <f>IFERROR(CK11/CG11,"-")</f>
        <v>131000</v>
      </c>
      <c r="CM11" s="139"/>
      <c r="CN11" s="139"/>
      <c r="CO11" s="139">
        <v>1</v>
      </c>
      <c r="CP11" s="140">
        <v>7</v>
      </c>
      <c r="CQ11" s="141">
        <v>200000</v>
      </c>
      <c r="CR11" s="141">
        <v>131000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80"/>
      <c r="L12" s="34">
        <v>47</v>
      </c>
      <c r="M12" s="34">
        <v>0</v>
      </c>
      <c r="N12" s="31">
        <v>172</v>
      </c>
      <c r="O12" s="23">
        <v>8</v>
      </c>
      <c r="P12" s="23">
        <v>0</v>
      </c>
      <c r="Q12" s="23">
        <f>O12+P12</f>
        <v>8</v>
      </c>
      <c r="R12" s="32">
        <f>IFERROR(Q12/N12,"-")</f>
        <v>0.046511627906977</v>
      </c>
      <c r="S12" s="32">
        <v>1</v>
      </c>
      <c r="T12" s="23">
        <v>3</v>
      </c>
      <c r="U12" s="32">
        <f>IFERROR(T12/(Q12),"-")</f>
        <v>0.375</v>
      </c>
      <c r="V12" s="25"/>
      <c r="W12" s="25">
        <v>0</v>
      </c>
      <c r="X12" s="25">
        <f>IF(Q12=0,"-",W12/Q12)</f>
        <v>0</v>
      </c>
      <c r="Y12" s="186">
        <v>0</v>
      </c>
      <c r="Z12" s="186">
        <f>IFERROR(Y12/Q12,"-")</f>
        <v>0</v>
      </c>
      <c r="AA12" s="186" t="str">
        <f>IFERROR(Y12/W12,"-")</f>
        <v>-</v>
      </c>
      <c r="AB12" s="186"/>
      <c r="AC12" s="33"/>
      <c r="AD12" s="57"/>
      <c r="AE12" s="61">
        <v>1</v>
      </c>
      <c r="AF12" s="62">
        <f>IF(Q12=0,"",IF(AE12=0,"",(AE12/Q12)))</f>
        <v>0.125</v>
      </c>
      <c r="AG12" s="61"/>
      <c r="AH12" s="65">
        <f>IFERROR(AG12/AE12,"-")</f>
        <v>0</v>
      </c>
      <c r="AI12" s="66"/>
      <c r="AJ12" s="67">
        <f>IFERROR(AI12/AE12,"-")</f>
        <v>0</v>
      </c>
      <c r="AK12" s="68"/>
      <c r="AL12" s="68"/>
      <c r="AM12" s="68"/>
      <c r="AN12" s="61">
        <v>4</v>
      </c>
      <c r="AO12" s="62">
        <f>IF(Q12=0,"",IF(AN12=0,"",(AN12/Q12)))</f>
        <v>0.5</v>
      </c>
      <c r="AP12" s="61"/>
      <c r="AQ12" s="65">
        <f>IFERROR(AP12/AN12,"-")</f>
        <v>0</v>
      </c>
      <c r="AR12" s="66"/>
      <c r="AS12" s="67">
        <f>IFERROR(AR12/AN12,"-")</f>
        <v>0</v>
      </c>
      <c r="AT12" s="68"/>
      <c r="AU12" s="68"/>
      <c r="AV12" s="68"/>
      <c r="AW12" s="61"/>
      <c r="AX12" s="62">
        <f>IF(Q12=0,"",IF(AW12=0,"",(AW12/Q12)))</f>
        <v>0</v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>
        <f>IF(Q12=0,"",IF(BF12=0,"",(BF12/Q12)))</f>
        <v>0</v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>
        <v>2</v>
      </c>
      <c r="BP12" s="64">
        <f>IF(Q12=0,"",IF(BO12=0,"",(BO12/Q12)))</f>
        <v>0.25</v>
      </c>
      <c r="BQ12" s="61"/>
      <c r="BR12" s="65">
        <f>IFERROR(BQ12/BO12,"-")</f>
        <v>0</v>
      </c>
      <c r="BS12" s="66"/>
      <c r="BT12" s="67">
        <f>IFERROR(BS12/BO12,"-")</f>
        <v>0</v>
      </c>
      <c r="BU12" s="68"/>
      <c r="BV12" s="68"/>
      <c r="BW12" s="68"/>
      <c r="BX12" s="63">
        <v>1</v>
      </c>
      <c r="BY12" s="64">
        <f>IF(Q12=0,"",IF(BX12=0,"",(BX12/Q12)))</f>
        <v>0.125</v>
      </c>
      <c r="BZ12" s="61"/>
      <c r="CA12" s="65">
        <f>IFERROR(BZ12/BX12,"-")</f>
        <v>0</v>
      </c>
      <c r="CB12" s="66"/>
      <c r="CC12" s="67">
        <f>IFERROR(CB12/BX12,"-")</f>
        <v>0</v>
      </c>
      <c r="CD12" s="68"/>
      <c r="CE12" s="68"/>
      <c r="CF12" s="68"/>
      <c r="CG12" s="63"/>
      <c r="CH12" s="64">
        <f>IF(Q12=0,"",IF(CG12=0,"",(CG12/Q12)))</f>
        <v>0</v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36"/>
      <c r="I13" s="36"/>
      <c r="J13" s="73"/>
      <c r="K13" s="181"/>
      <c r="L13" s="34">
        <v>2</v>
      </c>
      <c r="M13" s="34">
        <v>2</v>
      </c>
      <c r="N13" s="31">
        <v>5</v>
      </c>
      <c r="O13" s="23">
        <v>0</v>
      </c>
      <c r="P13" s="23">
        <v>0</v>
      </c>
      <c r="Q13" s="23">
        <f>O13+P13</f>
        <v>0</v>
      </c>
      <c r="R13" s="32">
        <f>IFERROR(Q13/N13,"-")</f>
        <v>0</v>
      </c>
      <c r="S13" s="32">
        <v>0</v>
      </c>
      <c r="T13" s="23">
        <v>0</v>
      </c>
      <c r="U13" s="32" t="str">
        <f>IFERROR(T13/(Q13),"-")</f>
        <v>-</v>
      </c>
      <c r="V13" s="25"/>
      <c r="W13" s="25">
        <v>0</v>
      </c>
      <c r="X13" s="25" t="str">
        <f>IF(Q13=0,"-",W13/Q13)</f>
        <v>-</v>
      </c>
      <c r="Y13" s="186">
        <v>0</v>
      </c>
      <c r="Z13" s="186" t="str">
        <f>IFERROR(Y13/Q13,"-")</f>
        <v>-</v>
      </c>
      <c r="AA13" s="186" t="str">
        <f>IFERROR(Y13/W13,"-")</f>
        <v>-</v>
      </c>
      <c r="AB13" s="186"/>
      <c r="AC13" s="33"/>
      <c r="AD13" s="59"/>
      <c r="AE13" s="61"/>
      <c r="AF13" s="62" t="str">
        <f>IF(Q13=0,"",IF(AE13=0,"",(AE13/Q13)))</f>
        <v/>
      </c>
      <c r="AG13" s="61"/>
      <c r="AH13" s="65" t="str">
        <f>IFERROR(AG13/AE13,"-")</f>
        <v>-</v>
      </c>
      <c r="AI13" s="66"/>
      <c r="AJ13" s="67" t="str">
        <f>IFERROR(AI13/AE13,"-")</f>
        <v>-</v>
      </c>
      <c r="AK13" s="68"/>
      <c r="AL13" s="68"/>
      <c r="AM13" s="68"/>
      <c r="AN13" s="61"/>
      <c r="AO13" s="62" t="str">
        <f>IF(Q13=0,"",IF(AN13=0,"",(AN13/Q13)))</f>
        <v/>
      </c>
      <c r="AP13" s="61"/>
      <c r="AQ13" s="65" t="str">
        <f>IFERROR(AP13/AN13,"-")</f>
        <v>-</v>
      </c>
      <c r="AR13" s="66"/>
      <c r="AS13" s="67" t="str">
        <f>IFERROR(AR13/AN13,"-")</f>
        <v>-</v>
      </c>
      <c r="AT13" s="68"/>
      <c r="AU13" s="68"/>
      <c r="AV13" s="68"/>
      <c r="AW13" s="61"/>
      <c r="AX13" s="62" t="str">
        <f>IF(Q13=0,"",IF(AW13=0,"",(AW13/Q13)))</f>
        <v/>
      </c>
      <c r="AY13" s="61"/>
      <c r="AZ13" s="65" t="str">
        <f>IFERROR(AY13/AW13,"-")</f>
        <v>-</v>
      </c>
      <c r="BA13" s="66"/>
      <c r="BB13" s="67" t="str">
        <f>IFERROR(BA13/AW13,"-")</f>
        <v>-</v>
      </c>
      <c r="BC13" s="68"/>
      <c r="BD13" s="68"/>
      <c r="BE13" s="68"/>
      <c r="BF13" s="61"/>
      <c r="BG13" s="62" t="str">
        <f>IF(Q13=0,"",IF(BF13=0,"",(BF13/Q13)))</f>
        <v/>
      </c>
      <c r="BH13" s="61"/>
      <c r="BI13" s="65" t="str">
        <f>IFERROR(BH13/BF13,"-")</f>
        <v>-</v>
      </c>
      <c r="BJ13" s="66"/>
      <c r="BK13" s="67" t="str">
        <f>IFERROR(BJ13/BF13,"-")</f>
        <v>-</v>
      </c>
      <c r="BL13" s="68"/>
      <c r="BM13" s="68"/>
      <c r="BN13" s="68"/>
      <c r="BO13" s="63"/>
      <c r="BP13" s="64" t="str">
        <f>IF(Q13=0,"",IF(BO13=0,"",(BO13/Q13)))</f>
        <v/>
      </c>
      <c r="BQ13" s="61"/>
      <c r="BR13" s="65" t="str">
        <f>IFERROR(BQ13/BO13,"-")</f>
        <v>-</v>
      </c>
      <c r="BS13" s="66"/>
      <c r="BT13" s="67" t="str">
        <f>IFERROR(BS13/BO13,"-")</f>
        <v>-</v>
      </c>
      <c r="BU13" s="68"/>
      <c r="BV13" s="68"/>
      <c r="BW13" s="68"/>
      <c r="BX13" s="63"/>
      <c r="BY13" s="64" t="str">
        <f>IF(Q13=0,"",IF(BX13=0,"",(BX13/Q13)))</f>
        <v/>
      </c>
      <c r="BZ13" s="61"/>
      <c r="CA13" s="65" t="str">
        <f>IFERROR(BZ13/BX13,"-")</f>
        <v>-</v>
      </c>
      <c r="CB13" s="66"/>
      <c r="CC13" s="67" t="str">
        <f>IFERROR(CB13/BX13,"-")</f>
        <v>-</v>
      </c>
      <c r="CD13" s="68"/>
      <c r="CE13" s="68"/>
      <c r="CF13" s="68"/>
      <c r="CG13" s="63"/>
      <c r="CH13" s="64" t="str">
        <f>IF(Q13=0,"",IF(CG13=0,"",(CG13/Q13)))</f>
        <v/>
      </c>
      <c r="CI13" s="61"/>
      <c r="CJ13" s="65" t="str">
        <f>IFERROR(CI13/CG13,"-")</f>
        <v>-</v>
      </c>
      <c r="CK13" s="66"/>
      <c r="CL13" s="67" t="str">
        <f>IFERROR(CK13/CG13,"-")</f>
        <v>-</v>
      </c>
      <c r="CM13" s="68"/>
      <c r="CN13" s="68"/>
      <c r="CO13" s="68"/>
      <c r="CP13" s="69">
        <v>0</v>
      </c>
      <c r="CQ13" s="66">
        <v>0</v>
      </c>
      <c r="CR13" s="66"/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65</v>
      </c>
      <c r="C14" s="187"/>
      <c r="D14" s="187"/>
      <c r="E14" s="187"/>
      <c r="F14" s="187"/>
      <c r="G14" s="187" t="s">
        <v>64</v>
      </c>
      <c r="H14" s="40"/>
      <c r="I14" s="40"/>
      <c r="J14" s="40"/>
      <c r="K14" s="182"/>
      <c r="L14" s="41">
        <v>661</v>
      </c>
      <c r="M14" s="41">
        <v>262</v>
      </c>
      <c r="N14" s="41">
        <v>551</v>
      </c>
      <c r="O14" s="41">
        <v>79</v>
      </c>
      <c r="P14" s="41">
        <v>0</v>
      </c>
      <c r="Q14" s="41">
        <f>O14+P14</f>
        <v>79</v>
      </c>
      <c r="R14" s="42">
        <f>IFERROR(Q14/N14,"-")</f>
        <v>0.14337568058076</v>
      </c>
      <c r="S14" s="76">
        <v>29</v>
      </c>
      <c r="T14" s="76">
        <v>9</v>
      </c>
      <c r="U14" s="42">
        <f>IFERROR(T14/(Q14),"-")</f>
        <v>0.11392405063291</v>
      </c>
      <c r="V14" s="43"/>
      <c r="W14" s="44">
        <v>12</v>
      </c>
      <c r="X14" s="42">
        <f>IF(Q14=0,"-",W14/Q14)</f>
        <v>0.15189873417722</v>
      </c>
      <c r="Y14" s="182">
        <v>391000</v>
      </c>
      <c r="Z14" s="182">
        <f>IFERROR(Y14/Q14,"-")</f>
        <v>4949.3670886076</v>
      </c>
      <c r="AA14" s="182">
        <f>IFERROR(Y14/W14,"-")</f>
        <v>32583.333333333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>
        <v>6</v>
      </c>
      <c r="AO14" s="60">
        <f>IF(Q14=0,"",IF(AN14=0,"",(AN14/Q14)))</f>
        <v>0.075949367088608</v>
      </c>
      <c r="AP14" s="60">
        <v>1</v>
      </c>
      <c r="AQ14" s="60">
        <f>IFERROR(AP14/AN14,"-")</f>
        <v>0.16666666666667</v>
      </c>
      <c r="AR14" s="60">
        <v>3000</v>
      </c>
      <c r="AS14" s="60">
        <f>IFERROR(AR14/AN14,"-")</f>
        <v>500</v>
      </c>
      <c r="AT14" s="60">
        <v>1</v>
      </c>
      <c r="AU14" s="60"/>
      <c r="AV14" s="60"/>
      <c r="AW14" s="60">
        <v>3</v>
      </c>
      <c r="AX14" s="60">
        <f>IF(Q14=0,"",IF(AW14=0,"",(AW14/Q14)))</f>
        <v>0.037974683544304</v>
      </c>
      <c r="AY14" s="60"/>
      <c r="AZ14" s="60">
        <f>IFERROR(AY14/AW14,"-")</f>
        <v>0</v>
      </c>
      <c r="BA14" s="60"/>
      <c r="BB14" s="60">
        <f>IFERROR(BA14/AW14,"-")</f>
        <v>0</v>
      </c>
      <c r="BC14" s="60"/>
      <c r="BD14" s="60"/>
      <c r="BE14" s="60"/>
      <c r="BF14" s="60">
        <v>17</v>
      </c>
      <c r="BG14" s="60">
        <f>IF(Q14=0,"",IF(BF14=0,"",(BF14/Q14)))</f>
        <v>0.21518987341772</v>
      </c>
      <c r="BH14" s="60">
        <v>2</v>
      </c>
      <c r="BI14" s="60">
        <f>IFERROR(BH14/BF14,"-")</f>
        <v>0.11764705882353</v>
      </c>
      <c r="BJ14" s="60">
        <v>23000</v>
      </c>
      <c r="BK14" s="60">
        <f>IFERROR(BJ14/BF14,"-")</f>
        <v>1352.9411764706</v>
      </c>
      <c r="BL14" s="60">
        <v>1</v>
      </c>
      <c r="BM14" s="60"/>
      <c r="BN14" s="60">
        <v>1</v>
      </c>
      <c r="BO14" s="60">
        <v>21</v>
      </c>
      <c r="BP14" s="60">
        <f>IF(Q14=0,"",IF(BO14=0,"",(BO14/Q14)))</f>
        <v>0.26582278481013</v>
      </c>
      <c r="BQ14" s="60">
        <v>3</v>
      </c>
      <c r="BR14" s="60">
        <f>IFERROR(BQ14/BO14,"-")</f>
        <v>0.14285714285714</v>
      </c>
      <c r="BS14" s="60">
        <v>28000</v>
      </c>
      <c r="BT14" s="60">
        <f>IFERROR(BS14/BO14,"-")</f>
        <v>1333.3333333333</v>
      </c>
      <c r="BU14" s="60">
        <v>2</v>
      </c>
      <c r="BV14" s="60"/>
      <c r="BW14" s="60">
        <v>1</v>
      </c>
      <c r="BX14" s="60">
        <v>23</v>
      </c>
      <c r="BY14" s="60">
        <f>IF(Q14=0,"",IF(BX14=0,"",(BX14/Q14)))</f>
        <v>0.29113924050633</v>
      </c>
      <c r="BZ14" s="60">
        <v>1</v>
      </c>
      <c r="CA14" s="60">
        <f>IFERROR(BZ14/BX14,"-")</f>
        <v>0.043478260869565</v>
      </c>
      <c r="CB14" s="60">
        <v>38000</v>
      </c>
      <c r="CC14" s="60">
        <f>IFERROR(CB14/BX14,"-")</f>
        <v>1652.1739130435</v>
      </c>
      <c r="CD14" s="60"/>
      <c r="CE14" s="60"/>
      <c r="CF14" s="60">
        <v>1</v>
      </c>
      <c r="CG14" s="60">
        <v>9</v>
      </c>
      <c r="CH14" s="60">
        <f>IF(Q14=0,"",IF(CG14=0,"",(CG14/Q14)))</f>
        <v>0.11392405063291</v>
      </c>
      <c r="CI14" s="60">
        <v>5</v>
      </c>
      <c r="CJ14" s="60">
        <f>IFERROR(CI14/CG14,"-")</f>
        <v>0.55555555555556</v>
      </c>
      <c r="CK14" s="60">
        <v>299000</v>
      </c>
      <c r="CL14" s="60">
        <f>IFERROR(CK14/CG14,"-")</f>
        <v>33222.222222222</v>
      </c>
      <c r="CM14" s="60"/>
      <c r="CN14" s="60">
        <v>2</v>
      </c>
      <c r="CO14" s="60">
        <v>3</v>
      </c>
      <c r="CP14" s="60">
        <v>12</v>
      </c>
      <c r="CQ14" s="60">
        <v>391000</v>
      </c>
      <c r="CR14" s="60">
        <v>177000</v>
      </c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66</v>
      </c>
      <c r="C15" s="187"/>
      <c r="D15" s="187"/>
      <c r="E15" s="187"/>
      <c r="F15" s="187"/>
      <c r="G15" s="187" t="s">
        <v>64</v>
      </c>
      <c r="H15" s="72"/>
      <c r="I15" s="72"/>
      <c r="J15" s="72"/>
      <c r="L15" s="72">
        <v>104</v>
      </c>
      <c r="M15" s="72">
        <v>56</v>
      </c>
      <c r="N15" s="72">
        <v>46</v>
      </c>
      <c r="O15" s="72">
        <v>13</v>
      </c>
      <c r="P15" s="72">
        <v>0</v>
      </c>
      <c r="Q15" s="72">
        <f>O15+P15</f>
        <v>13</v>
      </c>
      <c r="R15" s="72">
        <f>IFERROR(Q15/N15,"-")</f>
        <v>0.28260869565217</v>
      </c>
      <c r="S15" s="72">
        <v>4</v>
      </c>
      <c r="T15" s="72">
        <v>2</v>
      </c>
      <c r="U15" s="72">
        <f>IFERROR(T15/(Q15),"-")</f>
        <v>0.15384615384615</v>
      </c>
      <c r="W15" s="72">
        <v>0</v>
      </c>
      <c r="X15" s="72">
        <f>IF(Q15=0,"-",W15/Q15)</f>
        <v>0</v>
      </c>
      <c r="Y15" s="72">
        <v>0</v>
      </c>
      <c r="Z15" s="72">
        <f>IFERROR(Y15/Q15,"-")</f>
        <v>0</v>
      </c>
      <c r="AA15" s="72" t="str">
        <f>IFERROR(Y15/W15,"-")</f>
        <v>-</v>
      </c>
      <c r="AE15" s="72"/>
      <c r="AF15" s="72">
        <f>IF(Q15=0,"",IF(AE15=0,"",(AE15/Q15)))</f>
        <v>0</v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>
        <v>1</v>
      </c>
      <c r="AO15" s="72">
        <f>IF(Q15=0,"",IF(AN15=0,"",(AN15/Q15)))</f>
        <v>0.076923076923077</v>
      </c>
      <c r="AP15" s="72"/>
      <c r="AQ15" s="72">
        <f>IFERROR(AP15/AN15,"-")</f>
        <v>0</v>
      </c>
      <c r="AR15" s="72"/>
      <c r="AS15" s="72">
        <f>IFERROR(AR15/AN15,"-")</f>
        <v>0</v>
      </c>
      <c r="AT15" s="72"/>
      <c r="AU15" s="72"/>
      <c r="AV15" s="72"/>
      <c r="AW15" s="72"/>
      <c r="AX15" s="72">
        <f>IF(Q15=0,"",IF(AW15=0,"",(AW15/Q15)))</f>
        <v>0</v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>
        <f>IF(Q15=0,"",IF(BF15=0,"",(BF15/Q15)))</f>
        <v>0</v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>
        <v>6</v>
      </c>
      <c r="BP15" s="72">
        <f>IF(Q15=0,"",IF(BO15=0,"",(BO15/Q15)))</f>
        <v>0.46153846153846</v>
      </c>
      <c r="BQ15" s="72"/>
      <c r="BR15" s="72">
        <f>IFERROR(BQ15/BO15,"-")</f>
        <v>0</v>
      </c>
      <c r="BS15" s="72"/>
      <c r="BT15" s="72">
        <f>IFERROR(BS15/BO15,"-")</f>
        <v>0</v>
      </c>
      <c r="BU15" s="72"/>
      <c r="BV15" s="72"/>
      <c r="BW15" s="72"/>
      <c r="BX15" s="72">
        <v>5</v>
      </c>
      <c r="BY15" s="72">
        <f>IF(Q15=0,"",IF(BX15=0,"",(BX15/Q15)))</f>
        <v>0.38461538461538</v>
      </c>
      <c r="BZ15" s="72"/>
      <c r="CA15" s="72">
        <f>IFERROR(BZ15/BX15,"-")</f>
        <v>0</v>
      </c>
      <c r="CB15" s="72"/>
      <c r="CC15" s="72">
        <f>IFERROR(CB15/BX15,"-")</f>
        <v>0</v>
      </c>
      <c r="CD15" s="72"/>
      <c r="CE15" s="72"/>
      <c r="CF15" s="72"/>
      <c r="CG15" s="72">
        <v>1</v>
      </c>
      <c r="CH15" s="72">
        <f>IF(Q15=0,"",IF(CG15=0,"",(CG15/Q15)))</f>
        <v>0.076923076923077</v>
      </c>
      <c r="CI15" s="72"/>
      <c r="CJ15" s="72">
        <f>IFERROR(CI15/CG15,"-")</f>
        <v>0</v>
      </c>
      <c r="CK15" s="72"/>
      <c r="CL15" s="72">
        <f>IFERROR(CK15/CG15,"-")</f>
        <v>0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0.54722222222222</v>
      </c>
      <c r="H18" s="72" t="s">
        <v>67</v>
      </c>
      <c r="K18" s="72">
        <f>SUM(K6:K17)</f>
        <v>1080000</v>
      </c>
      <c r="L18" s="72">
        <f>SUM(L6:L17)</f>
        <v>1016</v>
      </c>
      <c r="M18" s="72">
        <f>SUM(M6:M17)</f>
        <v>320</v>
      </c>
      <c r="N18" s="72">
        <f>SUM(N6:N17)</f>
        <v>1381</v>
      </c>
      <c r="O18" s="72">
        <f>SUM(O6:O17)</f>
        <v>144</v>
      </c>
      <c r="P18" s="72">
        <f>SUM(P6:P17)</f>
        <v>1</v>
      </c>
      <c r="Q18" s="72">
        <f>SUM(Q6:Q17)</f>
        <v>145</v>
      </c>
      <c r="R18" s="72">
        <f>IFERROR(Q18/N18,"-")</f>
        <v>0.10499637943519</v>
      </c>
      <c r="S18" s="72">
        <f>SUM(S6:S17)</f>
        <v>42</v>
      </c>
      <c r="T18" s="72">
        <f>SUM(T6:T17)</f>
        <v>20</v>
      </c>
      <c r="U18" s="72">
        <f>IFERROR(S18/Q18,"-")</f>
        <v>0.28965517241379</v>
      </c>
      <c r="V18" s="72">
        <f>IFERROR(K18/Q18,"-")</f>
        <v>7448.275862069</v>
      </c>
      <c r="W18" s="72">
        <f>SUM(W6:W17)</f>
        <v>19</v>
      </c>
      <c r="X18" s="72">
        <f>IFERROR(W18/Q18,"-")</f>
        <v>0.13103448275862</v>
      </c>
      <c r="Y18" s="72">
        <f>SUM(Y6:Y17)</f>
        <v>591000</v>
      </c>
      <c r="Z18" s="72">
        <f>IFERROR(Y18/Q18,"-")</f>
        <v>4075.8620689655</v>
      </c>
      <c r="AA18" s="72">
        <f>IFERROR(Y18/W18,"-")</f>
        <v>31105.263157895</v>
      </c>
      <c r="AB18" s="72">
        <f>Y18-K18</f>
        <v>-489000</v>
      </c>
      <c r="AC18" s="72">
        <f>Y18/K18</f>
        <v>0.54722222222222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0.504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74</v>
      </c>
      <c r="H6" s="90" t="s">
        <v>75</v>
      </c>
      <c r="I6" s="90" t="s">
        <v>76</v>
      </c>
      <c r="J6" s="90" t="s">
        <v>77</v>
      </c>
      <c r="K6" s="179">
        <v>125000</v>
      </c>
      <c r="L6" s="79">
        <v>25</v>
      </c>
      <c r="M6" s="79">
        <v>0</v>
      </c>
      <c r="N6" s="79">
        <v>140</v>
      </c>
      <c r="O6" s="91">
        <v>9</v>
      </c>
      <c r="P6" s="92">
        <v>1</v>
      </c>
      <c r="Q6" s="93">
        <f>O6+P6</f>
        <v>10</v>
      </c>
      <c r="R6" s="80">
        <f>IFERROR(Q6/N6,"-")</f>
        <v>0.071428571428571</v>
      </c>
      <c r="S6" s="79">
        <v>1</v>
      </c>
      <c r="T6" s="79">
        <v>5</v>
      </c>
      <c r="U6" s="80">
        <f>IFERROR(T6/(Q6),"-")</f>
        <v>0.5</v>
      </c>
      <c r="V6" s="81">
        <f>IFERROR(K6/SUM(Q6:Q7),"-")</f>
        <v>2192.9824561404</v>
      </c>
      <c r="W6" s="82">
        <v>1</v>
      </c>
      <c r="X6" s="80">
        <f>IF(Q6=0,"-",W6/Q6)</f>
        <v>0.1</v>
      </c>
      <c r="Y6" s="184">
        <v>63000</v>
      </c>
      <c r="Z6" s="185">
        <f>IFERROR(Y6/Q6,"-")</f>
        <v>6300</v>
      </c>
      <c r="AA6" s="185">
        <f>IFERROR(Y6/W6,"-")</f>
        <v>63000</v>
      </c>
      <c r="AB6" s="179">
        <f>SUM(Y6:Y7)-SUM(K6:K7)</f>
        <v>-62000</v>
      </c>
      <c r="AC6" s="83">
        <f>SUM(Y6:Y7)/SUM(K6:K7)</f>
        <v>0.504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</v>
      </c>
      <c r="BZ6" s="128">
        <v>1</v>
      </c>
      <c r="CA6" s="129">
        <f>IFERROR(BZ6/BX6,"-")</f>
        <v>1</v>
      </c>
      <c r="CB6" s="130">
        <v>63000</v>
      </c>
      <c r="CC6" s="131">
        <f>IFERROR(CB6/BX6,"-")</f>
        <v>63000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63000</v>
      </c>
      <c r="CR6" s="141">
        <v>63000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78</v>
      </c>
      <c r="C7" s="187" t="s">
        <v>70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255</v>
      </c>
      <c r="M7" s="79">
        <v>143</v>
      </c>
      <c r="N7" s="79">
        <v>164</v>
      </c>
      <c r="O7" s="91">
        <v>46</v>
      </c>
      <c r="P7" s="92">
        <v>1</v>
      </c>
      <c r="Q7" s="93">
        <f>O7+P7</f>
        <v>47</v>
      </c>
      <c r="R7" s="80">
        <f>IFERROR(Q7/N7,"-")</f>
        <v>0.28658536585366</v>
      </c>
      <c r="S7" s="79">
        <v>11</v>
      </c>
      <c r="T7" s="79">
        <v>4</v>
      </c>
      <c r="U7" s="80">
        <f>IFERROR(T7/(Q7),"-")</f>
        <v>0.085106382978723</v>
      </c>
      <c r="V7" s="81"/>
      <c r="W7" s="82">
        <v>0</v>
      </c>
      <c r="X7" s="80">
        <f>IF(Q7=0,"-",W7/Q7)</f>
        <v>0</v>
      </c>
      <c r="Y7" s="184">
        <v>0</v>
      </c>
      <c r="Z7" s="185">
        <f>IFERROR(Y7/Q7,"-")</f>
        <v>0</v>
      </c>
      <c r="AA7" s="185" t="str">
        <f>IFERROR(Y7/W7,"-")</f>
        <v>-</v>
      </c>
      <c r="AB7" s="179"/>
      <c r="AC7" s="83"/>
      <c r="AD7" s="77"/>
      <c r="AE7" s="94">
        <v>1</v>
      </c>
      <c r="AF7" s="95">
        <f>IF(Q7=0,"",IF(AE7=0,"",(AE7/Q7)))</f>
        <v>0.021276595744681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7</v>
      </c>
      <c r="AO7" s="101">
        <f>IF(Q7=0,"",IF(AN7=0,"",(AN7/Q7)))</f>
        <v>0.14893617021277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0.1063829787234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0.085106382978723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16</v>
      </c>
      <c r="BP7" s="120">
        <f>IF(Q7=0,"",IF(BO7=0,"",(BO7/Q7)))</f>
        <v>0.34042553191489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11</v>
      </c>
      <c r="BY7" s="127">
        <f>IF(Q7=0,"",IF(BX7=0,"",(BX7/Q7)))</f>
        <v>0.23404255319149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0.063829787234043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0.504</v>
      </c>
      <c r="B10" s="39"/>
      <c r="C10" s="39"/>
      <c r="D10" s="39"/>
      <c r="E10" s="39"/>
      <c r="F10" s="39"/>
      <c r="G10" s="39"/>
      <c r="H10" s="40" t="s">
        <v>79</v>
      </c>
      <c r="I10" s="40"/>
      <c r="J10" s="40"/>
      <c r="K10" s="182">
        <f>SUM(K6:K9)</f>
        <v>125000</v>
      </c>
      <c r="L10" s="41">
        <f>SUM(L6:L9)</f>
        <v>280</v>
      </c>
      <c r="M10" s="41">
        <f>SUM(M6:M9)</f>
        <v>143</v>
      </c>
      <c r="N10" s="41">
        <f>SUM(N6:N9)</f>
        <v>304</v>
      </c>
      <c r="O10" s="41">
        <f>SUM(O6:O9)</f>
        <v>55</v>
      </c>
      <c r="P10" s="41">
        <f>SUM(P6:P9)</f>
        <v>2</v>
      </c>
      <c r="Q10" s="41">
        <f>SUM(Q6:Q9)</f>
        <v>57</v>
      </c>
      <c r="R10" s="42">
        <f>IFERROR(Q10/N10,"-")</f>
        <v>0.1875</v>
      </c>
      <c r="S10" s="76">
        <f>SUM(S6:S9)</f>
        <v>12</v>
      </c>
      <c r="T10" s="76">
        <f>SUM(T6:T9)</f>
        <v>9</v>
      </c>
      <c r="U10" s="42">
        <f>IFERROR(S10/Q10,"-")</f>
        <v>0.21052631578947</v>
      </c>
      <c r="V10" s="43">
        <f>IFERROR(K10/Q10,"-")</f>
        <v>2192.9824561404</v>
      </c>
      <c r="W10" s="44">
        <f>SUM(W6:W9)</f>
        <v>1</v>
      </c>
      <c r="X10" s="42">
        <f>IFERROR(W10/Q10,"-")</f>
        <v>0.017543859649123</v>
      </c>
      <c r="Y10" s="182">
        <f>SUM(Y6:Y9)</f>
        <v>63000</v>
      </c>
      <c r="Z10" s="182">
        <f>IFERROR(Y10/Q10,"-")</f>
        <v>1105.2631578947</v>
      </c>
      <c r="AA10" s="182">
        <f>IFERROR(Y10/W10,"-")</f>
        <v>63000</v>
      </c>
      <c r="AB10" s="182">
        <f>Y10-K10</f>
        <v>-62000</v>
      </c>
      <c r="AC10" s="45">
        <f>Y10/K10</f>
        <v>0.504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80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3.9891627666062</v>
      </c>
      <c r="B6" s="187" t="s">
        <v>82</v>
      </c>
      <c r="C6" s="187" t="s">
        <v>83</v>
      </c>
      <c r="D6" s="187"/>
      <c r="E6" s="187"/>
      <c r="F6" s="90" t="s">
        <v>84</v>
      </c>
      <c r="G6" s="90" t="s">
        <v>85</v>
      </c>
      <c r="H6" s="179">
        <v>1523267</v>
      </c>
      <c r="I6" s="79">
        <v>3251</v>
      </c>
      <c r="J6" s="79">
        <v>0</v>
      </c>
      <c r="K6" s="79">
        <v>42987</v>
      </c>
      <c r="L6" s="93">
        <v>852</v>
      </c>
      <c r="M6" s="80">
        <f>IFERROR(L6/K6,"-")</f>
        <v>0.019819945564938</v>
      </c>
      <c r="N6" s="79">
        <v>141</v>
      </c>
      <c r="O6" s="79">
        <v>297</v>
      </c>
      <c r="P6" s="80">
        <f>IFERROR(N6/(L6),"-")</f>
        <v>0.16549295774648</v>
      </c>
      <c r="Q6" s="81">
        <f>IFERROR(H6/SUM(L6:L6),"-")</f>
        <v>1787.8720657277</v>
      </c>
      <c r="R6" s="82">
        <v>163</v>
      </c>
      <c r="S6" s="80">
        <f>IF(L6=0,"-",R6/L6)</f>
        <v>0.19131455399061</v>
      </c>
      <c r="T6" s="184">
        <v>6076560</v>
      </c>
      <c r="U6" s="185">
        <f>IFERROR(T6/L6,"-")</f>
        <v>7132.1126760563</v>
      </c>
      <c r="V6" s="185">
        <f>IFERROR(T6/R6,"-")</f>
        <v>37279.509202454</v>
      </c>
      <c r="W6" s="179">
        <f>SUM(T6:T6)-SUM(H6:H6)</f>
        <v>4553293</v>
      </c>
      <c r="X6" s="83">
        <f>SUM(T6:T6)/SUM(H6:H6)</f>
        <v>3.9891627666062</v>
      </c>
      <c r="Y6" s="77"/>
      <c r="Z6" s="94">
        <v>1</v>
      </c>
      <c r="AA6" s="95">
        <f>IF(L6=0,"",IF(Z6=0,"",(Z6/L6)))</f>
        <v>0.0011737089201878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</v>
      </c>
      <c r="AJ6" s="101">
        <f>IF(L6=0,"",IF(AI6=0,"",(AI6/L6)))</f>
        <v>0.0011737089201878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0.0011737089201878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20</v>
      </c>
      <c r="BB6" s="113">
        <f>IF(L6=0,"",IF(BA6=0,"",(BA6/L6)))</f>
        <v>0.023474178403756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285</v>
      </c>
      <c r="BK6" s="120">
        <f>IF(L6=0,"",IF(BJ6=0,"",(BJ6/L6)))</f>
        <v>0.33450704225352</v>
      </c>
      <c r="BL6" s="121">
        <v>46</v>
      </c>
      <c r="BM6" s="122">
        <f>IFERROR(BL6/BJ6,"-")</f>
        <v>0.16140350877193</v>
      </c>
      <c r="BN6" s="123">
        <v>1370000</v>
      </c>
      <c r="BO6" s="124">
        <f>IFERROR(BN6/BJ6,"-")</f>
        <v>4807.0175438596</v>
      </c>
      <c r="BP6" s="125">
        <v>21</v>
      </c>
      <c r="BQ6" s="125">
        <v>9</v>
      </c>
      <c r="BR6" s="125">
        <v>16</v>
      </c>
      <c r="BS6" s="126">
        <v>435</v>
      </c>
      <c r="BT6" s="127">
        <f>IF(L6=0,"",IF(BS6=0,"",(BS6/L6)))</f>
        <v>0.51056338028169</v>
      </c>
      <c r="BU6" s="128">
        <v>88</v>
      </c>
      <c r="BV6" s="129">
        <f>IFERROR(BU6/BS6,"-")</f>
        <v>0.20229885057471</v>
      </c>
      <c r="BW6" s="130">
        <v>3462560</v>
      </c>
      <c r="BX6" s="131">
        <f>IFERROR(BW6/BS6,"-")</f>
        <v>7959.908045977</v>
      </c>
      <c r="BY6" s="132">
        <v>32</v>
      </c>
      <c r="BZ6" s="132">
        <v>17</v>
      </c>
      <c r="CA6" s="132">
        <v>39</v>
      </c>
      <c r="CB6" s="133">
        <v>109</v>
      </c>
      <c r="CC6" s="134">
        <f>IF(L6=0,"",IF(CB6=0,"",(CB6/L6)))</f>
        <v>0.12793427230047</v>
      </c>
      <c r="CD6" s="135">
        <v>29</v>
      </c>
      <c r="CE6" s="136">
        <f>IFERROR(CD6/CB6,"-")</f>
        <v>0.26605504587156</v>
      </c>
      <c r="CF6" s="137">
        <v>1244000</v>
      </c>
      <c r="CG6" s="138">
        <f>IFERROR(CF6/CB6,"-")</f>
        <v>11412.844036697</v>
      </c>
      <c r="CH6" s="139">
        <v>4</v>
      </c>
      <c r="CI6" s="139">
        <v>6</v>
      </c>
      <c r="CJ6" s="139">
        <v>19</v>
      </c>
      <c r="CK6" s="140">
        <v>163</v>
      </c>
      <c r="CL6" s="141">
        <v>6076560</v>
      </c>
      <c r="CM6" s="141">
        <v>413000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86</v>
      </c>
      <c r="C7" s="187" t="s">
        <v>83</v>
      </c>
      <c r="D7" s="187"/>
      <c r="E7" s="187"/>
      <c r="F7" s="90" t="s">
        <v>87</v>
      </c>
      <c r="G7" s="90" t="s">
        <v>85</v>
      </c>
      <c r="H7" s="179">
        <v>0</v>
      </c>
      <c r="I7" s="79">
        <v>0</v>
      </c>
      <c r="J7" s="79">
        <v>0</v>
      </c>
      <c r="K7" s="79">
        <v>6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88</v>
      </c>
      <c r="G10" s="40"/>
      <c r="H10" s="182"/>
      <c r="I10" s="41">
        <f>SUM(I6:I9)</f>
        <v>3251</v>
      </c>
      <c r="J10" s="41">
        <f>SUM(J6:J9)</f>
        <v>0</v>
      </c>
      <c r="K10" s="41">
        <f>SUM(K6:K9)</f>
        <v>42993</v>
      </c>
      <c r="L10" s="41">
        <f>SUM(L6:L9)</f>
        <v>852</v>
      </c>
      <c r="M10" s="42">
        <f>IFERROR(L10/K10,"-")</f>
        <v>0.019817179540855</v>
      </c>
      <c r="N10" s="76">
        <f>SUM(N6:N9)</f>
        <v>141</v>
      </c>
      <c r="O10" s="76">
        <f>SUM(O6:O9)</f>
        <v>297</v>
      </c>
      <c r="P10" s="42">
        <f>IFERROR(N10/L10,"-")</f>
        <v>0.16549295774648</v>
      </c>
      <c r="Q10" s="43">
        <f>IFERROR(H10/L10,"-")</f>
        <v>0</v>
      </c>
      <c r="R10" s="44">
        <f>SUM(R6:R9)</f>
        <v>163</v>
      </c>
      <c r="S10" s="42">
        <f>IFERROR(R10/L10,"-")</f>
        <v>0.19131455399061</v>
      </c>
      <c r="T10" s="182">
        <f>SUM(T6:T9)</f>
        <v>6076560</v>
      </c>
      <c r="U10" s="182">
        <f>IFERROR(T10/L10,"-")</f>
        <v>7132.1126760563</v>
      </c>
      <c r="V10" s="182">
        <f>IFERROR(T10/R10,"-")</f>
        <v>37279.509202454</v>
      </c>
      <c r="W10" s="182">
        <f>T10-H10</f>
        <v>6076560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