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<sst xmlns="http://schemas.openxmlformats.org/spreadsheetml/2006/main" uniqueCount="85">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</sst>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2765927</v>
      </c>
      <c r="E7" s="34">
        <v>1702</v>
      </c>
      <c r="F7" s="34">
        <v>0</v>
      </c>
      <c r="G7" s="34">
        <v>78071</v>
      </c>
      <c r="H7" s="41">
        <v>662</v>
      </c>
      <c r="I7" s="42">
        <v>9</v>
      </c>
      <c r="J7" s="45">
        <f>H7+I7</f>
        <v>671</v>
      </c>
      <c r="K7" s="35">
        <f>IFERROR(J7/G7,"-")</f>
        <v>0.0085947406847613</v>
      </c>
      <c r="L7" s="34">
        <v>89</v>
      </c>
      <c r="M7" s="34">
        <v>248</v>
      </c>
      <c r="N7" s="35">
        <f>IFERROR(L7/J7,"-")</f>
        <v>0.13263785394933</v>
      </c>
      <c r="O7" s="36">
        <f>IFERROR(D7/J7,"-")</f>
        <v>4122.0968703428</v>
      </c>
      <c r="P7" s="37">
        <v>86</v>
      </c>
      <c r="Q7" s="35">
        <f>IFERROR(P7/J7,"-")</f>
        <v>0.12816691505216</v>
      </c>
      <c r="R7" s="204">
        <v>2049000</v>
      </c>
      <c r="S7" s="205">
        <f>IFERROR(R7/J7,"-")</f>
        <v>3053.651266766</v>
      </c>
      <c r="T7" s="205">
        <f>IFERROR(R7/P7,"-")</f>
        <v>23825.581395349</v>
      </c>
      <c r="U7" s="199">
        <f>IFERROR(R7-D7,"-")</f>
        <v>-716927</v>
      </c>
      <c r="V7" s="38">
        <f>R7/D7</f>
        <v>0.74080046219586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2765927</v>
      </c>
      <c r="E10" s="21">
        <f>SUM(E6:E8)</f>
        <v>1702</v>
      </c>
      <c r="F10" s="21">
        <f>SUM(F6:F8)</f>
        <v>0</v>
      </c>
      <c r="G10" s="21">
        <f>SUM(G6:G8)</f>
        <v>78071</v>
      </c>
      <c r="H10" s="21">
        <f>SUM(H6:H8)</f>
        <v>662</v>
      </c>
      <c r="I10" s="21">
        <f>SUM(I6:I8)</f>
        <v>9</v>
      </c>
      <c r="J10" s="21">
        <f>SUM(J6:J8)</f>
        <v>671</v>
      </c>
      <c r="K10" s="22">
        <f>IFERROR(J10/G10,"-")</f>
        <v>0.0085947406847613</v>
      </c>
      <c r="L10" s="31">
        <f>SUM(L6:L8)</f>
        <v>89</v>
      </c>
      <c r="M10" s="31">
        <f>SUM(M6:M8)</f>
        <v>248</v>
      </c>
      <c r="N10" s="22">
        <f>IFERROR(L10/J10,"-")</f>
        <v>0.13263785394933</v>
      </c>
      <c r="O10" s="23">
        <f>IFERROR(D10/J10,"-")</f>
        <v>4122.0968703428</v>
      </c>
      <c r="P10" s="24">
        <f>SUM(P6:P8)</f>
        <v>86</v>
      </c>
      <c r="Q10" s="22">
        <f>IFERROR(P10/J10,"-")</f>
        <v>0.12816691505216</v>
      </c>
      <c r="R10" s="202">
        <f>SUM(R6:R8)</f>
        <v>2049000</v>
      </c>
      <c r="S10" s="202">
        <f>IFERROR(R10/J10,"-")</f>
        <v>3053.651266766</v>
      </c>
      <c r="T10" s="202">
        <f>IFERROR(R10/P10,"-")</f>
        <v>23825.581395349</v>
      </c>
      <c r="U10" s="202">
        <f>SUM(U6:U8)</f>
        <v>-716927</v>
      </c>
      <c r="V10" s="25">
        <f>IFERROR(R10/D10,"-")</f>
        <v>0.74080046219586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0.74080046219586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2765927</v>
      </c>
      <c r="H6" s="78">
        <v>1702</v>
      </c>
      <c r="I6" s="78">
        <v>0</v>
      </c>
      <c r="J6" s="78">
        <v>78064</v>
      </c>
      <c r="K6" s="79">
        <v>671</v>
      </c>
      <c r="L6" s="81">
        <f>IFERROR(K6/J6,"-")</f>
        <v>0.0085955113752818</v>
      </c>
      <c r="M6" s="78">
        <v>89</v>
      </c>
      <c r="N6" s="78">
        <v>248</v>
      </c>
      <c r="O6" s="81">
        <f>IFERROR(M6/(K6),"-")</f>
        <v>0.13263785394933</v>
      </c>
      <c r="P6" s="82">
        <f>IFERROR(G6/SUM(K6:K6),"-")</f>
        <v>4122.0968703428</v>
      </c>
      <c r="Q6" s="83">
        <v>86</v>
      </c>
      <c r="R6" s="81">
        <f>IF(K6=0,"-",Q6/K6)</f>
        <v>0.12816691505216</v>
      </c>
      <c r="S6" s="213">
        <v>2049000</v>
      </c>
      <c r="T6" s="214">
        <f>IFERROR(S6/K6,"-")</f>
        <v>3053.651266766</v>
      </c>
      <c r="U6" s="214">
        <f>IFERROR(S6/Q6,"-")</f>
        <v>23825.581395349</v>
      </c>
      <c r="V6" s="208">
        <f>SUM(S6:S6)-SUM(G6:G6)</f>
        <v>-716927</v>
      </c>
      <c r="W6" s="85">
        <f>SUM(S6:S6)/SUM(G6:G6)</f>
        <v>0.74080046219586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>
        <v>7</v>
      </c>
      <c r="AR6" s="99">
        <f>IF(K6=0,"",IF(AQ6=0,"",(AQ6/K6)))</f>
        <v>0.01043219076006</v>
      </c>
      <c r="AS6" s="98">
        <v>1</v>
      </c>
      <c r="AT6" s="100">
        <f>IFERROR(AS6/AQ6,"-")</f>
        <v>0.14285714285714</v>
      </c>
      <c r="AU6" s="101">
        <v>7500</v>
      </c>
      <c r="AV6" s="102">
        <f>IFERROR(AU6/AQ6,"-")</f>
        <v>1071.4285714286</v>
      </c>
      <c r="AW6" s="103"/>
      <c r="AX6" s="103"/>
      <c r="AY6" s="103">
        <v>1</v>
      </c>
      <c r="AZ6" s="104">
        <v>23</v>
      </c>
      <c r="BA6" s="105">
        <f>IF(K6=0,"",IF(AZ6=0,"",(AZ6/K6)))</f>
        <v>0.034277198211624</v>
      </c>
      <c r="BB6" s="104">
        <v>3</v>
      </c>
      <c r="BC6" s="106">
        <f>IFERROR(BB6/AZ6,"-")</f>
        <v>0.1304347826087</v>
      </c>
      <c r="BD6" s="107">
        <v>51000</v>
      </c>
      <c r="BE6" s="108">
        <f>IFERROR(BD6/AZ6,"-")</f>
        <v>2217.3913043478</v>
      </c>
      <c r="BF6" s="109"/>
      <c r="BG6" s="109">
        <v>2</v>
      </c>
      <c r="BH6" s="109">
        <v>1</v>
      </c>
      <c r="BI6" s="110">
        <v>408</v>
      </c>
      <c r="BJ6" s="111">
        <f>IF(K6=0,"",IF(BI6=0,"",(BI6/K6)))</f>
        <v>0.6080476900149</v>
      </c>
      <c r="BK6" s="112">
        <v>48</v>
      </c>
      <c r="BL6" s="113">
        <f>IFERROR(BK6/BI6,"-")</f>
        <v>0.11764705882353</v>
      </c>
      <c r="BM6" s="114">
        <v>990500</v>
      </c>
      <c r="BN6" s="115">
        <f>IFERROR(BM6/BI6,"-")</f>
        <v>2427.6960784314</v>
      </c>
      <c r="BO6" s="116">
        <v>18</v>
      </c>
      <c r="BP6" s="116">
        <v>5</v>
      </c>
      <c r="BQ6" s="116">
        <v>25</v>
      </c>
      <c r="BR6" s="117">
        <v>193</v>
      </c>
      <c r="BS6" s="118">
        <f>IF(K6=0,"",IF(BR6=0,"",(BR6/K6)))</f>
        <v>0.2876304023845</v>
      </c>
      <c r="BT6" s="119">
        <v>28</v>
      </c>
      <c r="BU6" s="120">
        <f>IFERROR(BT6/BR6,"-")</f>
        <v>0.14507772020725</v>
      </c>
      <c r="BV6" s="121">
        <v>952000</v>
      </c>
      <c r="BW6" s="122">
        <f>IFERROR(BV6/BR6,"-")</f>
        <v>4932.6424870466</v>
      </c>
      <c r="BX6" s="123">
        <v>7</v>
      </c>
      <c r="BY6" s="123">
        <v>6</v>
      </c>
      <c r="BZ6" s="123">
        <v>15</v>
      </c>
      <c r="CA6" s="124">
        <v>40</v>
      </c>
      <c r="CB6" s="125">
        <f>IF(K6=0,"",IF(CA6=0,"",(CA6/K6)))</f>
        <v>0.059612518628912</v>
      </c>
      <c r="CC6" s="126">
        <v>6</v>
      </c>
      <c r="CD6" s="127">
        <f>IFERROR(CC6/CA6,"-")</f>
        <v>0.15</v>
      </c>
      <c r="CE6" s="128">
        <v>48000</v>
      </c>
      <c r="CF6" s="129">
        <f>IFERROR(CE6/CA6,"-")</f>
        <v>1200</v>
      </c>
      <c r="CG6" s="130">
        <v>2</v>
      </c>
      <c r="CH6" s="130"/>
      <c r="CI6" s="130">
        <v>4</v>
      </c>
      <c r="CJ6" s="131">
        <v>86</v>
      </c>
      <c r="CK6" s="132">
        <v>2049000</v>
      </c>
      <c r="CL6" s="132">
        <v>257000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7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0</v>
      </c>
      <c r="K9" s="79">
        <v>0</v>
      </c>
      <c r="L9" s="81" t="str">
        <f>IFERROR(K9/J9,"-")</f>
        <v>-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2765927</v>
      </c>
      <c r="H13" s="152">
        <f>SUM(H6:H12)</f>
        <v>1702</v>
      </c>
      <c r="I13" s="152">
        <f>SUM(I6:I12)</f>
        <v>0</v>
      </c>
      <c r="J13" s="152">
        <f>SUM(J6:J12)</f>
        <v>78071</v>
      </c>
      <c r="K13" s="152">
        <f>SUM(K6:K12)</f>
        <v>671</v>
      </c>
      <c r="L13" s="154">
        <f>IFERROR(K13/J13,"-")</f>
        <v>0.0085947406847613</v>
      </c>
      <c r="M13" s="155">
        <f>SUM(M6:M12)</f>
        <v>89</v>
      </c>
      <c r="N13" s="155">
        <f>SUM(N6:N12)</f>
        <v>248</v>
      </c>
      <c r="O13" s="154">
        <f>IFERROR(M13/K13,"-")</f>
        <v>0.13263785394933</v>
      </c>
      <c r="P13" s="156">
        <f>IFERROR(G13/K13,"-")</f>
        <v>4122.0968703428</v>
      </c>
      <c r="Q13" s="157">
        <f>SUM(Q6:Q12)</f>
        <v>86</v>
      </c>
      <c r="R13" s="154">
        <f>IFERROR(Q13/K13,"-")</f>
        <v>0.12816691505216</v>
      </c>
      <c r="S13" s="211">
        <f>SUM(S6:S12)</f>
        <v>2049000</v>
      </c>
      <c r="T13" s="211">
        <f>IFERROR(S13/K13,"-")</f>
        <v>3053.651266766</v>
      </c>
      <c r="U13" s="211">
        <f>IFERROR(S13/Q13,"-")</f>
        <v>23825.581395349</v>
      </c>
      <c r="V13" s="211">
        <f>S13-G13</f>
        <v>-716927</v>
      </c>
      <c r="W13" s="158">
        <f>S13/G13</f>
        <v>0.74080046219586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