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<sst xmlns="http://schemas.openxmlformats.org/spreadsheetml/2006/main" uniqueCount="85">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</sst>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4">
        <v>0</v>
      </c>
      <c r="S6" s="205" t="str">
        <f>IFERROR(R6/J6,"-")</f>
        <v>-</v>
      </c>
      <c r="T6" s="205" t="str">
        <f>IFERROR(R6/P6,"-")</f>
        <v>-</v>
      </c>
      <c r="U6" s="199">
        <f>IFERROR(R6-D6,"-")</f>
        <v>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3776444</v>
      </c>
      <c r="E7" s="34">
        <v>4835</v>
      </c>
      <c r="F7" s="34">
        <v>0</v>
      </c>
      <c r="G7" s="34">
        <v>144864</v>
      </c>
      <c r="H7" s="41">
        <v>1187</v>
      </c>
      <c r="I7" s="42">
        <v>10</v>
      </c>
      <c r="J7" s="45">
        <f>H7+I7</f>
        <v>1197</v>
      </c>
      <c r="K7" s="35">
        <f>IFERROR(J7/G7,"-")</f>
        <v>0.0082629224652087</v>
      </c>
      <c r="L7" s="34">
        <v>43</v>
      </c>
      <c r="M7" s="34">
        <v>338</v>
      </c>
      <c r="N7" s="35">
        <f>IFERROR(L7/J7,"-")</f>
        <v>0.035923141186299</v>
      </c>
      <c r="O7" s="36">
        <f>IFERROR(D7/J7,"-")</f>
        <v>3154.9239766082</v>
      </c>
      <c r="P7" s="37">
        <v>138</v>
      </c>
      <c r="Q7" s="35">
        <f>IFERROR(P7/J7,"-")</f>
        <v>0.11528822055138</v>
      </c>
      <c r="R7" s="204">
        <v>11856500</v>
      </c>
      <c r="S7" s="205">
        <f>IFERROR(R7/J7,"-")</f>
        <v>9905.1796157059</v>
      </c>
      <c r="T7" s="205">
        <f>IFERROR(R7/P7,"-")</f>
        <v>85916.666666667</v>
      </c>
      <c r="U7" s="199">
        <f>IFERROR(R7-D7,"-")</f>
        <v>8080056</v>
      </c>
      <c r="V7" s="38">
        <f>R7/D7</f>
        <v>3.1395937553953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3776444</v>
      </c>
      <c r="E10" s="21">
        <f>SUM(E6:E8)</f>
        <v>4835</v>
      </c>
      <c r="F10" s="21">
        <f>SUM(F6:F8)</f>
        <v>0</v>
      </c>
      <c r="G10" s="21">
        <f>SUM(G6:G8)</f>
        <v>144864</v>
      </c>
      <c r="H10" s="21">
        <f>SUM(H6:H8)</f>
        <v>1187</v>
      </c>
      <c r="I10" s="21">
        <f>SUM(I6:I8)</f>
        <v>10</v>
      </c>
      <c r="J10" s="21">
        <f>SUM(J6:J8)</f>
        <v>1197</v>
      </c>
      <c r="K10" s="22">
        <f>IFERROR(J10/G10,"-")</f>
        <v>0.0082629224652087</v>
      </c>
      <c r="L10" s="31">
        <f>SUM(L6:L8)</f>
        <v>43</v>
      </c>
      <c r="M10" s="31">
        <f>SUM(M6:M8)</f>
        <v>338</v>
      </c>
      <c r="N10" s="22">
        <f>IFERROR(L10/J10,"-")</f>
        <v>0.035923141186299</v>
      </c>
      <c r="O10" s="23">
        <f>IFERROR(D10/J10,"-")</f>
        <v>3154.9239766082</v>
      </c>
      <c r="P10" s="24">
        <f>SUM(P6:P8)</f>
        <v>138</v>
      </c>
      <c r="Q10" s="22">
        <f>IFERROR(P10/J10,"-")</f>
        <v>0.11528822055138</v>
      </c>
      <c r="R10" s="202">
        <f>SUM(R6:R8)</f>
        <v>11856500</v>
      </c>
      <c r="S10" s="202">
        <f>IFERROR(R10/J10,"-")</f>
        <v>9905.1796157059</v>
      </c>
      <c r="T10" s="202">
        <f>IFERROR(R10/P10,"-")</f>
        <v>85916.666666667</v>
      </c>
      <c r="U10" s="202">
        <f>SUM(U6:U8)</f>
        <v>8080056</v>
      </c>
      <c r="V10" s="25">
        <f>IFERROR(R10/D10,"-")</f>
        <v>3.1395937553953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0</v>
      </c>
      <c r="H8" s="208">
        <v>1700</v>
      </c>
      <c r="I8" s="78">
        <v>0</v>
      </c>
      <c r="J8" s="78">
        <v>0</v>
      </c>
      <c r="K8" s="78">
        <v>0</v>
      </c>
      <c r="L8" s="79">
        <v>0</v>
      </c>
      <c r="M8" s="80">
        <v>0</v>
      </c>
      <c r="N8" s="81" t="str">
        <f>IFERROR(L8/K8,"-")</f>
        <v>-</v>
      </c>
      <c r="O8" s="78">
        <v>0</v>
      </c>
      <c r="P8" s="78">
        <v>0</v>
      </c>
      <c r="Q8" s="81" t="str">
        <f>IFERROR(O8/L8,"-")</f>
        <v>-</v>
      </c>
      <c r="R8" s="82" t="str">
        <f>IFERROR(G8/SUM(L8:L8),"-")</f>
        <v>-</v>
      </c>
      <c r="S8" s="83">
        <v>0</v>
      </c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 t="str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0</v>
      </c>
      <c r="H13" s="211"/>
      <c r="I13" s="152">
        <f>SUM(I6:I12)</f>
        <v>0</v>
      </c>
      <c r="J13" s="152">
        <f>SUM(J6:J12)</f>
        <v>0</v>
      </c>
      <c r="K13" s="152">
        <f>SUM(K6:K12)</f>
        <v>0</v>
      </c>
      <c r="L13" s="152">
        <f>SUM(L6:L12)</f>
        <v>0</v>
      </c>
      <c r="M13" s="152">
        <f>SUM(M6:M12)</f>
        <v>0</v>
      </c>
      <c r="N13" s="154" t="str">
        <f>IFERROR(L13/K13,"-")</f>
        <v>-</v>
      </c>
      <c r="O13" s="155">
        <f>SUM(O6:O12)</f>
        <v>0</v>
      </c>
      <c r="P13" s="155">
        <f>SUM(P6:P12)</f>
        <v>0</v>
      </c>
      <c r="Q13" s="154" t="str">
        <f>IFERROR(O13/L13,"-")</f>
        <v>-</v>
      </c>
      <c r="R13" s="156" t="str">
        <f>IFERROR(G13/L13,"-")</f>
        <v>-</v>
      </c>
      <c r="S13" s="157">
        <f>SUM(S6:S12)</f>
        <v>0</v>
      </c>
      <c r="T13" s="154" t="str">
        <f>IFERROR(S13/L13,"-")</f>
        <v>-</v>
      </c>
      <c r="U13" s="211">
        <f>SUM(U6:U12)</f>
        <v>0</v>
      </c>
      <c r="V13" s="211" t="str">
        <f>IFERROR(U13/L13,"-")</f>
        <v>-</v>
      </c>
      <c r="W13" s="211" t="str">
        <f>IFERROR(U13/S13,"-")</f>
        <v>-</v>
      </c>
      <c r="X13" s="211">
        <f>U13-G13</f>
        <v>0</v>
      </c>
      <c r="Y13" s="158" t="str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3.1395937553953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3776444</v>
      </c>
      <c r="H6" s="78">
        <v>4833</v>
      </c>
      <c r="I6" s="78">
        <v>0</v>
      </c>
      <c r="J6" s="78">
        <v>144821</v>
      </c>
      <c r="K6" s="79">
        <v>1196</v>
      </c>
      <c r="L6" s="81">
        <f>IFERROR(K6/J6,"-")</f>
        <v>0.0082584708018865</v>
      </c>
      <c r="M6" s="78">
        <v>43</v>
      </c>
      <c r="N6" s="78">
        <v>338</v>
      </c>
      <c r="O6" s="81">
        <f>IFERROR(M6/(K6),"-")</f>
        <v>0.035953177257525</v>
      </c>
      <c r="P6" s="82">
        <f>IFERROR(G6/SUM(K6:K6),"-")</f>
        <v>3157.5618729097</v>
      </c>
      <c r="Q6" s="83">
        <v>138</v>
      </c>
      <c r="R6" s="81">
        <f>IF(K6=0,"-",Q6/K6)</f>
        <v>0.11538461538462</v>
      </c>
      <c r="S6" s="213">
        <v>11856500</v>
      </c>
      <c r="T6" s="214">
        <f>IFERROR(S6/K6,"-")</f>
        <v>9913.4615384615</v>
      </c>
      <c r="U6" s="214">
        <f>IFERROR(S6/Q6,"-")</f>
        <v>85916.666666667</v>
      </c>
      <c r="V6" s="208">
        <f>SUM(S6:S6)-SUM(G6:G6)</f>
        <v>8080056</v>
      </c>
      <c r="W6" s="85">
        <f>SUM(S6:S6)/SUM(G6:G6)</f>
        <v>3.1395937553953</v>
      </c>
      <c r="Y6" s="86">
        <v>1</v>
      </c>
      <c r="Z6" s="87">
        <f>IF(K6=0,"",IF(Y6=0,"",(Y6/K6)))</f>
        <v>0.00083612040133779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1</v>
      </c>
      <c r="AI6" s="93">
        <f>IF(K6=0,"",IF(AH6=0,"",(AH6/K6)))</f>
        <v>0.00083612040133779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12</v>
      </c>
      <c r="AR6" s="99">
        <f>IF(K6=0,"",IF(AQ6=0,"",(AQ6/K6)))</f>
        <v>0.010033444816054</v>
      </c>
      <c r="AS6" s="98">
        <v>1</v>
      </c>
      <c r="AT6" s="100">
        <f>IFERROR(AS6/AQ6,"-")</f>
        <v>0.083333333333333</v>
      </c>
      <c r="AU6" s="101">
        <v>12000</v>
      </c>
      <c r="AV6" s="102">
        <f>IFERROR(AU6/AQ6,"-")</f>
        <v>1000</v>
      </c>
      <c r="AW6" s="103"/>
      <c r="AX6" s="103"/>
      <c r="AY6" s="103">
        <v>1</v>
      </c>
      <c r="AZ6" s="104">
        <v>27</v>
      </c>
      <c r="BA6" s="105">
        <f>IF(K6=0,"",IF(AZ6=0,"",(AZ6/K6)))</f>
        <v>0.02257525083612</v>
      </c>
      <c r="BB6" s="104">
        <v>1</v>
      </c>
      <c r="BC6" s="106">
        <f>IFERROR(BB6/AZ6,"-")</f>
        <v>0.037037037037037</v>
      </c>
      <c r="BD6" s="107">
        <v>2000</v>
      </c>
      <c r="BE6" s="108">
        <f>IFERROR(BD6/AZ6,"-")</f>
        <v>74.074074074074</v>
      </c>
      <c r="BF6" s="109">
        <v>1</v>
      </c>
      <c r="BG6" s="109"/>
      <c r="BH6" s="109"/>
      <c r="BI6" s="110">
        <v>508</v>
      </c>
      <c r="BJ6" s="111">
        <f>IF(K6=0,"",IF(BI6=0,"",(BI6/K6)))</f>
        <v>0.4247491638796</v>
      </c>
      <c r="BK6" s="112">
        <v>49</v>
      </c>
      <c r="BL6" s="113">
        <f>IFERROR(BK6/BI6,"-")</f>
        <v>0.096456692913386</v>
      </c>
      <c r="BM6" s="114">
        <v>2645500</v>
      </c>
      <c r="BN6" s="115">
        <f>IFERROR(BM6/BI6,"-")</f>
        <v>5207.6771653543</v>
      </c>
      <c r="BO6" s="116">
        <v>18</v>
      </c>
      <c r="BP6" s="116">
        <v>8</v>
      </c>
      <c r="BQ6" s="116">
        <v>23</v>
      </c>
      <c r="BR6" s="117">
        <v>495</v>
      </c>
      <c r="BS6" s="118">
        <f>IF(K6=0,"",IF(BR6=0,"",(BR6/K6)))</f>
        <v>0.41387959866221</v>
      </c>
      <c r="BT6" s="119">
        <v>67</v>
      </c>
      <c r="BU6" s="120">
        <f>IFERROR(BT6/BR6,"-")</f>
        <v>0.13535353535354</v>
      </c>
      <c r="BV6" s="121">
        <v>6812000</v>
      </c>
      <c r="BW6" s="122">
        <f>IFERROR(BV6/BR6,"-")</f>
        <v>13761.616161616</v>
      </c>
      <c r="BX6" s="123">
        <v>18</v>
      </c>
      <c r="BY6" s="123">
        <v>10</v>
      </c>
      <c r="BZ6" s="123">
        <v>39</v>
      </c>
      <c r="CA6" s="124">
        <v>152</v>
      </c>
      <c r="CB6" s="125">
        <f>IF(K6=0,"",IF(CA6=0,"",(CA6/K6)))</f>
        <v>0.12709030100334</v>
      </c>
      <c r="CC6" s="126">
        <v>20</v>
      </c>
      <c r="CD6" s="127">
        <f>IFERROR(CC6/CA6,"-")</f>
        <v>0.13157894736842</v>
      </c>
      <c r="CE6" s="128">
        <v>2385000</v>
      </c>
      <c r="CF6" s="129">
        <f>IFERROR(CE6/CA6,"-")</f>
        <v>15690.789473684</v>
      </c>
      <c r="CG6" s="130">
        <v>3</v>
      </c>
      <c r="CH6" s="130">
        <v>4</v>
      </c>
      <c r="CI6" s="130">
        <v>13</v>
      </c>
      <c r="CJ6" s="131">
        <v>138</v>
      </c>
      <c r="CK6" s="132">
        <v>11856500</v>
      </c>
      <c r="CL6" s="132">
        <v>2240000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1</v>
      </c>
      <c r="I7" s="78">
        <v>0</v>
      </c>
      <c r="J7" s="78">
        <v>0</v>
      </c>
      <c r="K7" s="79">
        <v>1</v>
      </c>
      <c r="L7" s="81" t="str">
        <f>IFERROR(K7/J7,"-")</f>
        <v>-</v>
      </c>
      <c r="M7" s="78">
        <v>0</v>
      </c>
      <c r="N7" s="78">
        <v>0</v>
      </c>
      <c r="O7" s="81">
        <f>IFERROR(M7/(K7),"-")</f>
        <v>0</v>
      </c>
      <c r="P7" s="82">
        <f>IFERROR(G7/SUM(K7:K7),"-")</f>
        <v>0</v>
      </c>
      <c r="Q7" s="83">
        <v>0</v>
      </c>
      <c r="R7" s="81">
        <f>IF(K7=0,"-",Q7/K7)</f>
        <v>0</v>
      </c>
      <c r="S7" s="213"/>
      <c r="T7" s="214">
        <f>IFERROR(S7/K7,"-")</f>
        <v>0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>
        <f>IF(K7=0,"",IF(Y7=0,"",(Y7/K7)))</f>
        <v>0</v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>
        <f>IF(K7=0,"",IF(AH7=0,"",(AH7/K7)))</f>
        <v>0</v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>
        <f>IF(K7=0,"",IF(AQ7=0,"",(AQ7/K7)))</f>
        <v>0</v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>
        <f>IF(K7=0,"",IF(AZ7=0,"",(AZ7/K7)))</f>
        <v>0</v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>
        <v>1</v>
      </c>
      <c r="BJ7" s="111">
        <f>IF(K7=0,"",IF(BI7=0,"",(BI7/K7)))</f>
        <v>1</v>
      </c>
      <c r="BK7" s="112"/>
      <c r="BL7" s="113">
        <f>IFERROR(BK7/BI7,"-")</f>
        <v>0</v>
      </c>
      <c r="BM7" s="114"/>
      <c r="BN7" s="115">
        <f>IFERROR(BM7/BI7,"-")</f>
        <v>0</v>
      </c>
      <c r="BO7" s="116"/>
      <c r="BP7" s="116"/>
      <c r="BQ7" s="116"/>
      <c r="BR7" s="117"/>
      <c r="BS7" s="118">
        <f>IF(K7=0,"",IF(BR7=0,"",(BR7/K7)))</f>
        <v>0</v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>
        <f>IF(K7=0,"",IF(CA7=0,"",(CA7/K7)))</f>
        <v>0</v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1</v>
      </c>
      <c r="I8" s="78">
        <v>0</v>
      </c>
      <c r="J8" s="78">
        <v>39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0</v>
      </c>
      <c r="K9" s="79">
        <v>0</v>
      </c>
      <c r="L9" s="81" t="str">
        <f>IFERROR(K9/J9,"-")</f>
        <v>-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4</v>
      </c>
      <c r="K10" s="79">
        <v>0</v>
      </c>
      <c r="L10" s="81">
        <f>IFERROR(K10/J10,"-")</f>
        <v>0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3776444</v>
      </c>
      <c r="H13" s="152">
        <f>SUM(H6:H12)</f>
        <v>4835</v>
      </c>
      <c r="I13" s="152">
        <f>SUM(I6:I12)</f>
        <v>0</v>
      </c>
      <c r="J13" s="152">
        <f>SUM(J6:J12)</f>
        <v>144864</v>
      </c>
      <c r="K13" s="152">
        <f>SUM(K6:K12)</f>
        <v>1197</v>
      </c>
      <c r="L13" s="154">
        <f>IFERROR(K13/J13,"-")</f>
        <v>0.0082629224652087</v>
      </c>
      <c r="M13" s="155">
        <f>SUM(M6:M12)</f>
        <v>43</v>
      </c>
      <c r="N13" s="155">
        <f>SUM(N6:N12)</f>
        <v>338</v>
      </c>
      <c r="O13" s="154">
        <f>IFERROR(M13/K13,"-")</f>
        <v>0.035923141186299</v>
      </c>
      <c r="P13" s="156">
        <f>IFERROR(G13/K13,"-")</f>
        <v>3154.9239766082</v>
      </c>
      <c r="Q13" s="157">
        <f>SUM(Q6:Q12)</f>
        <v>138</v>
      </c>
      <c r="R13" s="154">
        <f>IFERROR(Q13/K13,"-")</f>
        <v>0.11528822055138</v>
      </c>
      <c r="S13" s="211">
        <f>SUM(S6:S12)</f>
        <v>11856500</v>
      </c>
      <c r="T13" s="211">
        <f>IFERROR(S13/K13,"-")</f>
        <v>9905.1796157059</v>
      </c>
      <c r="U13" s="211">
        <f>IFERROR(S13/Q13,"-")</f>
        <v>85916.666666667</v>
      </c>
      <c r="V13" s="211">
        <f>S13-G13</f>
        <v>8080056</v>
      </c>
      <c r="W13" s="158">
        <f>S13/G13</f>
        <v>3.1395937553953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