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<sst xmlns="http://schemas.openxmlformats.org/spreadsheetml/2006/main" uniqueCount="85">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</sst>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93500</v>
      </c>
      <c r="E6" s="34">
        <v>125</v>
      </c>
      <c r="F6" s="34">
        <v>0</v>
      </c>
      <c r="G6" s="34">
        <v>938</v>
      </c>
      <c r="H6" s="41">
        <v>55</v>
      </c>
      <c r="I6" s="42">
        <v>0</v>
      </c>
      <c r="J6" s="45">
        <f>H6+I6</f>
        <v>55</v>
      </c>
      <c r="K6" s="35">
        <f>IFERROR(J6/G6,"-")</f>
        <v>0.05863539445629</v>
      </c>
      <c r="L6" s="34">
        <v>1</v>
      </c>
      <c r="M6" s="34">
        <v>5</v>
      </c>
      <c r="N6" s="35">
        <f>IFERROR(L6/J6,"-")</f>
        <v>0.018181818181818</v>
      </c>
      <c r="O6" s="36">
        <f>IFERROR(D6/J6,"-")</f>
        <v>1700</v>
      </c>
      <c r="P6" s="37">
        <v>3</v>
      </c>
      <c r="Q6" s="35">
        <f>IFERROR(P6/J6,"-")</f>
        <v>0.054545454545455</v>
      </c>
      <c r="R6" s="204">
        <v>6500</v>
      </c>
      <c r="S6" s="205">
        <f>IFERROR(R6/J6,"-")</f>
        <v>118.18181818182</v>
      </c>
      <c r="T6" s="205">
        <f>IFERROR(R6/P6,"-")</f>
        <v>2166.6666666667</v>
      </c>
      <c r="U6" s="199">
        <f>IFERROR(R6-D6,"-")</f>
        <v>-87000</v>
      </c>
      <c r="V6" s="38">
        <f>R6/D6</f>
        <v>0.06951871657754</v>
      </c>
      <c r="W6" s="32"/>
      <c r="X6" s="44"/>
    </row>
    <row r="7" spans="1:24">
      <c r="A7" s="33"/>
      <c r="B7" s="39" t="s">
        <v>24</v>
      </c>
      <c r="C7" s="39">
        <v>5</v>
      </c>
      <c r="D7" s="199">
        <v>2994625</v>
      </c>
      <c r="E7" s="34">
        <v>3348</v>
      </c>
      <c r="F7" s="34">
        <v>0</v>
      </c>
      <c r="G7" s="34">
        <v>82140</v>
      </c>
      <c r="H7" s="41">
        <v>1018</v>
      </c>
      <c r="I7" s="42">
        <v>13</v>
      </c>
      <c r="J7" s="45">
        <f>H7+I7</f>
        <v>1031</v>
      </c>
      <c r="K7" s="35">
        <f>IFERROR(J7/G7,"-")</f>
        <v>0.012551740930119</v>
      </c>
      <c r="L7" s="34">
        <v>42</v>
      </c>
      <c r="M7" s="34">
        <v>293</v>
      </c>
      <c r="N7" s="35">
        <f>IFERROR(L7/J7,"-")</f>
        <v>0.040737148399612</v>
      </c>
      <c r="O7" s="36">
        <f>IFERROR(D7/J7,"-")</f>
        <v>2904.582929195</v>
      </c>
      <c r="P7" s="37">
        <v>139</v>
      </c>
      <c r="Q7" s="35">
        <f>IFERROR(P7/J7,"-")</f>
        <v>0.13482056256062</v>
      </c>
      <c r="R7" s="204">
        <v>8583500</v>
      </c>
      <c r="S7" s="205">
        <f>IFERROR(R7/J7,"-")</f>
        <v>8325.4122211445</v>
      </c>
      <c r="T7" s="205">
        <f>IFERROR(R7/P7,"-")</f>
        <v>61751.798561151</v>
      </c>
      <c r="U7" s="199">
        <f>IFERROR(R7-D7,"-")</f>
        <v>5588875</v>
      </c>
      <c r="V7" s="38">
        <f>R7/D7</f>
        <v>2.86630212464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3088125</v>
      </c>
      <c r="E10" s="21">
        <f>SUM(E6:E8)</f>
        <v>3473</v>
      </c>
      <c r="F10" s="21">
        <f>SUM(F6:F8)</f>
        <v>0</v>
      </c>
      <c r="G10" s="21">
        <f>SUM(G6:G8)</f>
        <v>83078</v>
      </c>
      <c r="H10" s="21">
        <f>SUM(H6:H8)</f>
        <v>1073</v>
      </c>
      <c r="I10" s="21">
        <f>SUM(I6:I8)</f>
        <v>13</v>
      </c>
      <c r="J10" s="21">
        <f>SUM(J6:J8)</f>
        <v>1086</v>
      </c>
      <c r="K10" s="22">
        <f>IFERROR(J10/G10,"-")</f>
        <v>0.013072052769686</v>
      </c>
      <c r="L10" s="31">
        <f>SUM(L6:L8)</f>
        <v>43</v>
      </c>
      <c r="M10" s="31">
        <f>SUM(M6:M8)</f>
        <v>298</v>
      </c>
      <c r="N10" s="22">
        <f>IFERROR(L10/J10,"-")</f>
        <v>0.039594843462247</v>
      </c>
      <c r="O10" s="23">
        <f>IFERROR(D10/J10,"-")</f>
        <v>2843.5773480663</v>
      </c>
      <c r="P10" s="24">
        <f>SUM(P6:P8)</f>
        <v>142</v>
      </c>
      <c r="Q10" s="22">
        <f>IFERROR(P10/J10,"-")</f>
        <v>0.13075506445672</v>
      </c>
      <c r="R10" s="202">
        <f>SUM(R6:R8)</f>
        <v>8590000</v>
      </c>
      <c r="S10" s="202">
        <f>IFERROR(R10/J10,"-")</f>
        <v>7909.7605893186</v>
      </c>
      <c r="T10" s="202">
        <f>IFERROR(R10/P10,"-")</f>
        <v>60492.957746479</v>
      </c>
      <c r="U10" s="202">
        <f>SUM(U6:U8)</f>
        <v>5501875</v>
      </c>
      <c r="V10" s="25">
        <f>IFERROR(R10/D10,"-")</f>
        <v>2.7816231532079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0.06951871657754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93500</v>
      </c>
      <c r="H8" s="208">
        <v>1700</v>
      </c>
      <c r="I8" s="78">
        <v>125</v>
      </c>
      <c r="J8" s="78">
        <v>0</v>
      </c>
      <c r="K8" s="78">
        <v>938</v>
      </c>
      <c r="L8" s="79">
        <v>55</v>
      </c>
      <c r="M8" s="80">
        <v>48</v>
      </c>
      <c r="N8" s="81">
        <f>IFERROR(L8/K8,"-")</f>
        <v>0.05863539445629</v>
      </c>
      <c r="O8" s="78">
        <v>1</v>
      </c>
      <c r="P8" s="78">
        <v>5</v>
      </c>
      <c r="Q8" s="81">
        <f>IFERROR(O8/L8,"-")</f>
        <v>0.018181818181818</v>
      </c>
      <c r="R8" s="82">
        <f>IFERROR(G8/SUM(L8:L8),"-")</f>
        <v>1700</v>
      </c>
      <c r="S8" s="83">
        <v>3</v>
      </c>
      <c r="T8" s="81">
        <f>IF(L8=0,"-",S8/L8)</f>
        <v>0.054545454545455</v>
      </c>
      <c r="U8" s="213">
        <v>6500</v>
      </c>
      <c r="V8" s="214">
        <f>IFERROR(U8/L8,"-")</f>
        <v>118.18181818182</v>
      </c>
      <c r="W8" s="214">
        <f>IFERROR(U8/S8,"-")</f>
        <v>2166.6666666667</v>
      </c>
      <c r="X8" s="208">
        <f>SUM(U8:U8)-SUM(G8:G8)</f>
        <v>-87000</v>
      </c>
      <c r="Y8" s="85">
        <f>SUM(U8:U8)/SUM(G8:G8)</f>
        <v>0.06951871657754</v>
      </c>
      <c r="AA8" s="86">
        <v>7</v>
      </c>
      <c r="AB8" s="87">
        <f>IF(L8=0,"",IF(AA8=0,"",(AA8/L8)))</f>
        <v>0.12727272727273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5</v>
      </c>
      <c r="AK8" s="93">
        <f>IF(L8=0,"",IF(AJ8=0,"",(AJ8/L8)))</f>
        <v>0.090909090909091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0.036363636363636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6</v>
      </c>
      <c r="BC8" s="105">
        <f>IF(L8=0,"",IF(BB8=0,"",(BB8/L8)))</f>
        <v>0.10909090909091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14</v>
      </c>
      <c r="BL8" s="111">
        <f>IF(L8=0,"",IF(BK8=0,"",(BK8/L8)))</f>
        <v>0.25454545454545</v>
      </c>
      <c r="BM8" s="112">
        <v>1</v>
      </c>
      <c r="BN8" s="113">
        <f>IFERROR(BM8/BK8,"-")</f>
        <v>0.071428571428571</v>
      </c>
      <c r="BO8" s="114">
        <v>2000</v>
      </c>
      <c r="BP8" s="115">
        <f>IFERROR(BO8/BK8,"-")</f>
        <v>142.85714285714</v>
      </c>
      <c r="BQ8" s="116">
        <v>1</v>
      </c>
      <c r="BR8" s="116"/>
      <c r="BS8" s="116"/>
      <c r="BT8" s="117">
        <v>18</v>
      </c>
      <c r="BU8" s="118">
        <f>IF(L8=0,"",IF(BT8=0,"",(BT8/L8)))</f>
        <v>0.32727272727273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3</v>
      </c>
      <c r="CD8" s="125">
        <f>IF(L8=0,"",IF(CC8=0,"",(CC8/L8)))</f>
        <v>0.054545454545455</v>
      </c>
      <c r="CE8" s="126">
        <v>2</v>
      </c>
      <c r="CF8" s="127">
        <f>IFERROR(CE8/CC8,"-")</f>
        <v>0.66666666666667</v>
      </c>
      <c r="CG8" s="128">
        <v>4500</v>
      </c>
      <c r="CH8" s="129">
        <f>IFERROR(CG8/CC8,"-")</f>
        <v>1500</v>
      </c>
      <c r="CI8" s="130">
        <v>2</v>
      </c>
      <c r="CJ8" s="130"/>
      <c r="CK8" s="130"/>
      <c r="CL8" s="131">
        <v>3</v>
      </c>
      <c r="CM8" s="132">
        <v>6500</v>
      </c>
      <c r="CN8" s="132">
        <v>3000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0.06951871657754</v>
      </c>
      <c r="B13" s="152"/>
      <c r="C13" s="152"/>
      <c r="D13" s="152"/>
      <c r="E13" s="153" t="s">
        <v>72</v>
      </c>
      <c r="F13" s="153"/>
      <c r="G13" s="211">
        <f>SUM(G6:G12)</f>
        <v>93500</v>
      </c>
      <c r="H13" s="211"/>
      <c r="I13" s="152">
        <f>SUM(I6:I12)</f>
        <v>125</v>
      </c>
      <c r="J13" s="152">
        <f>SUM(J6:J12)</f>
        <v>0</v>
      </c>
      <c r="K13" s="152">
        <f>SUM(K6:K12)</f>
        <v>938</v>
      </c>
      <c r="L13" s="152">
        <f>SUM(L6:L12)</f>
        <v>55</v>
      </c>
      <c r="M13" s="152">
        <f>SUM(M6:M12)</f>
        <v>48</v>
      </c>
      <c r="N13" s="154">
        <f>IFERROR(L13/K13,"-")</f>
        <v>0.05863539445629</v>
      </c>
      <c r="O13" s="155">
        <f>SUM(O6:O12)</f>
        <v>1</v>
      </c>
      <c r="P13" s="155">
        <f>SUM(P6:P12)</f>
        <v>5</v>
      </c>
      <c r="Q13" s="154">
        <f>IFERROR(O13/L13,"-")</f>
        <v>0.018181818181818</v>
      </c>
      <c r="R13" s="156">
        <f>IFERROR(G13/L13,"-")</f>
        <v>1700</v>
      </c>
      <c r="S13" s="157">
        <f>SUM(S6:S12)</f>
        <v>3</v>
      </c>
      <c r="T13" s="154">
        <f>IFERROR(S13/L13,"-")</f>
        <v>0.054545454545455</v>
      </c>
      <c r="U13" s="211">
        <f>SUM(U6:U12)</f>
        <v>6500</v>
      </c>
      <c r="V13" s="211">
        <f>IFERROR(U13/L13,"-")</f>
        <v>118.18181818182</v>
      </c>
      <c r="W13" s="211">
        <f>IFERROR(U13/S13,"-")</f>
        <v>2166.6666666667</v>
      </c>
      <c r="X13" s="211">
        <f>U13-G13</f>
        <v>-87000</v>
      </c>
      <c r="Y13" s="158">
        <f>U13/G13</f>
        <v>0.06951871657754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2.86630212464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2994625</v>
      </c>
      <c r="H6" s="78">
        <v>3348</v>
      </c>
      <c r="I6" s="78">
        <v>0</v>
      </c>
      <c r="J6" s="78">
        <v>82091</v>
      </c>
      <c r="K6" s="79">
        <v>1031</v>
      </c>
      <c r="L6" s="81">
        <f>IFERROR(K6/J6,"-")</f>
        <v>0.012559233046254</v>
      </c>
      <c r="M6" s="78">
        <v>42</v>
      </c>
      <c r="N6" s="78">
        <v>293</v>
      </c>
      <c r="O6" s="81">
        <f>IFERROR(M6/(K6),"-")</f>
        <v>0.040737148399612</v>
      </c>
      <c r="P6" s="82">
        <f>IFERROR(G6/SUM(K6:K6),"-")</f>
        <v>2904.582929195</v>
      </c>
      <c r="Q6" s="83">
        <v>139</v>
      </c>
      <c r="R6" s="81">
        <f>IF(K6=0,"-",Q6/K6)</f>
        <v>0.13482056256062</v>
      </c>
      <c r="S6" s="213">
        <v>8583500</v>
      </c>
      <c r="T6" s="214">
        <f>IFERROR(S6/K6,"-")</f>
        <v>8325.4122211445</v>
      </c>
      <c r="U6" s="214">
        <f>IFERROR(S6/Q6,"-")</f>
        <v>61751.798561151</v>
      </c>
      <c r="V6" s="208">
        <f>SUM(S6:S6)-SUM(G6:G6)</f>
        <v>5588875</v>
      </c>
      <c r="W6" s="85">
        <f>SUM(S6:S6)/SUM(G6:G6)</f>
        <v>2.86630212464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>
        <v>13</v>
      </c>
      <c r="AR6" s="99">
        <f>IF(K6=0,"",IF(AQ6=0,"",(AQ6/K6)))</f>
        <v>0.012609117361785</v>
      </c>
      <c r="AS6" s="98">
        <v>2</v>
      </c>
      <c r="AT6" s="100">
        <f>IFERROR(AS6/AQ6,"-")</f>
        <v>0.15384615384615</v>
      </c>
      <c r="AU6" s="101">
        <v>1110000</v>
      </c>
      <c r="AV6" s="102">
        <f>IFERROR(AU6/AQ6,"-")</f>
        <v>85384.615384615</v>
      </c>
      <c r="AW6" s="103">
        <v>1</v>
      </c>
      <c r="AX6" s="103"/>
      <c r="AY6" s="103">
        <v>1</v>
      </c>
      <c r="AZ6" s="104">
        <v>39</v>
      </c>
      <c r="BA6" s="105">
        <f>IF(K6=0,"",IF(AZ6=0,"",(AZ6/K6)))</f>
        <v>0.037827352085354</v>
      </c>
      <c r="BB6" s="104">
        <v>1</v>
      </c>
      <c r="BC6" s="106">
        <f>IFERROR(BB6/AZ6,"-")</f>
        <v>0.025641025641026</v>
      </c>
      <c r="BD6" s="107">
        <v>4500</v>
      </c>
      <c r="BE6" s="108">
        <f>IFERROR(BD6/AZ6,"-")</f>
        <v>115.38461538462</v>
      </c>
      <c r="BF6" s="109">
        <v>1</v>
      </c>
      <c r="BG6" s="109"/>
      <c r="BH6" s="109"/>
      <c r="BI6" s="110">
        <v>429</v>
      </c>
      <c r="BJ6" s="111">
        <f>IF(K6=0,"",IF(BI6=0,"",(BI6/K6)))</f>
        <v>0.41610087293889</v>
      </c>
      <c r="BK6" s="112">
        <v>53</v>
      </c>
      <c r="BL6" s="113">
        <f>IFERROR(BK6/BI6,"-")</f>
        <v>0.12354312354312</v>
      </c>
      <c r="BM6" s="114">
        <v>974000</v>
      </c>
      <c r="BN6" s="115">
        <f>IFERROR(BM6/BI6,"-")</f>
        <v>2270.3962703963</v>
      </c>
      <c r="BO6" s="116">
        <v>24</v>
      </c>
      <c r="BP6" s="116">
        <v>5</v>
      </c>
      <c r="BQ6" s="116">
        <v>24</v>
      </c>
      <c r="BR6" s="117">
        <v>395</v>
      </c>
      <c r="BS6" s="118">
        <f>IF(K6=0,"",IF(BR6=0,"",(BR6/K6)))</f>
        <v>0.3831231813773</v>
      </c>
      <c r="BT6" s="119">
        <v>55</v>
      </c>
      <c r="BU6" s="120">
        <f>IFERROR(BT6/BR6,"-")</f>
        <v>0.13924050632911</v>
      </c>
      <c r="BV6" s="121">
        <v>4229500</v>
      </c>
      <c r="BW6" s="122">
        <f>IFERROR(BV6/BR6,"-")</f>
        <v>10707.594936709</v>
      </c>
      <c r="BX6" s="123">
        <v>13</v>
      </c>
      <c r="BY6" s="123">
        <v>11</v>
      </c>
      <c r="BZ6" s="123">
        <v>31</v>
      </c>
      <c r="CA6" s="124">
        <v>155</v>
      </c>
      <c r="CB6" s="125">
        <f>IF(K6=0,"",IF(CA6=0,"",(CA6/K6)))</f>
        <v>0.15033947623666</v>
      </c>
      <c r="CC6" s="126">
        <v>28</v>
      </c>
      <c r="CD6" s="127">
        <f>IFERROR(CC6/CA6,"-")</f>
        <v>0.18064516129032</v>
      </c>
      <c r="CE6" s="128">
        <v>2265500</v>
      </c>
      <c r="CF6" s="129">
        <f>IFERROR(CE6/CA6,"-")</f>
        <v>14616.129032258</v>
      </c>
      <c r="CG6" s="130">
        <v>8</v>
      </c>
      <c r="CH6" s="130">
        <v>6</v>
      </c>
      <c r="CI6" s="130">
        <v>14</v>
      </c>
      <c r="CJ6" s="131">
        <v>139</v>
      </c>
      <c r="CK6" s="132">
        <v>8583500</v>
      </c>
      <c r="CL6" s="132">
        <v>1744000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47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2994625</v>
      </c>
      <c r="H13" s="152">
        <f>SUM(H6:H12)</f>
        <v>3348</v>
      </c>
      <c r="I13" s="152">
        <f>SUM(I6:I12)</f>
        <v>0</v>
      </c>
      <c r="J13" s="152">
        <f>SUM(J6:J12)</f>
        <v>82140</v>
      </c>
      <c r="K13" s="152">
        <f>SUM(K6:K12)</f>
        <v>1031</v>
      </c>
      <c r="L13" s="154">
        <f>IFERROR(K13/J13,"-")</f>
        <v>0.012551740930119</v>
      </c>
      <c r="M13" s="155">
        <f>SUM(M6:M12)</f>
        <v>42</v>
      </c>
      <c r="N13" s="155">
        <f>SUM(N6:N12)</f>
        <v>293</v>
      </c>
      <c r="O13" s="154">
        <f>IFERROR(M13/K13,"-")</f>
        <v>0.040737148399612</v>
      </c>
      <c r="P13" s="156">
        <f>IFERROR(G13/K13,"-")</f>
        <v>2904.582929195</v>
      </c>
      <c r="Q13" s="157">
        <f>SUM(Q6:Q12)</f>
        <v>139</v>
      </c>
      <c r="R13" s="154">
        <f>IFERROR(Q13/K13,"-")</f>
        <v>0.13482056256062</v>
      </c>
      <c r="S13" s="211">
        <f>SUM(S6:S12)</f>
        <v>8583500</v>
      </c>
      <c r="T13" s="211">
        <f>IFERROR(S13/K13,"-")</f>
        <v>8325.4122211445</v>
      </c>
      <c r="U13" s="211">
        <f>IFERROR(S13/Q13,"-")</f>
        <v>61751.798561151</v>
      </c>
      <c r="V13" s="211">
        <f>S13-G13</f>
        <v>5588875</v>
      </c>
      <c r="W13" s="158">
        <f>S13/G13</f>
        <v>2.86630212464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