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<sst xmlns="http://schemas.openxmlformats.org/spreadsheetml/2006/main" uniqueCount="85">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</sst>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56100</v>
      </c>
      <c r="E6" s="34">
        <v>118</v>
      </c>
      <c r="F6" s="34">
        <v>0</v>
      </c>
      <c r="G6" s="34">
        <v>926</v>
      </c>
      <c r="H6" s="41">
        <v>31</v>
      </c>
      <c r="I6" s="42">
        <v>2</v>
      </c>
      <c r="J6" s="45">
        <f>H6+I6</f>
        <v>33</v>
      </c>
      <c r="K6" s="35">
        <f>IFERROR(J6/G6,"-")</f>
        <v>0.035637149028078</v>
      </c>
      <c r="L6" s="34">
        <v>0</v>
      </c>
      <c r="M6" s="34">
        <v>5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-56100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3028258</v>
      </c>
      <c r="E7" s="34">
        <v>2899</v>
      </c>
      <c r="F7" s="34">
        <v>0</v>
      </c>
      <c r="G7" s="34">
        <v>91927</v>
      </c>
      <c r="H7" s="41">
        <v>1017</v>
      </c>
      <c r="I7" s="42">
        <v>16</v>
      </c>
      <c r="J7" s="45">
        <f>H7+I7</f>
        <v>1033</v>
      </c>
      <c r="K7" s="35">
        <f>IFERROR(J7/G7,"-")</f>
        <v>0.011237177325487</v>
      </c>
      <c r="L7" s="34">
        <v>40</v>
      </c>
      <c r="M7" s="34">
        <v>292</v>
      </c>
      <c r="N7" s="35">
        <f>IFERROR(L7/J7,"-")</f>
        <v>0.038722168441433</v>
      </c>
      <c r="O7" s="36">
        <f>IFERROR(D7/J7,"-")</f>
        <v>2931.5179090029</v>
      </c>
      <c r="P7" s="37">
        <v>142</v>
      </c>
      <c r="Q7" s="35">
        <f>IFERROR(P7/J7,"-")</f>
        <v>0.13746369796709</v>
      </c>
      <c r="R7" s="204">
        <v>5329000</v>
      </c>
      <c r="S7" s="205">
        <f>IFERROR(R7/J7,"-")</f>
        <v>5158.7608906099</v>
      </c>
      <c r="T7" s="205">
        <f>IFERROR(R7/P7,"-")</f>
        <v>37528.169014085</v>
      </c>
      <c r="U7" s="199">
        <f>IFERROR(R7-D7,"-")</f>
        <v>2300742</v>
      </c>
      <c r="V7" s="38">
        <f>R7/D7</f>
        <v>1.7597575900072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3084358</v>
      </c>
      <c r="E10" s="21">
        <f>SUM(E6:E8)</f>
        <v>3017</v>
      </c>
      <c r="F10" s="21">
        <f>SUM(F6:F8)</f>
        <v>0</v>
      </c>
      <c r="G10" s="21">
        <f>SUM(G6:G8)</f>
        <v>92853</v>
      </c>
      <c r="H10" s="21">
        <f>SUM(H6:H8)</f>
        <v>1048</v>
      </c>
      <c r="I10" s="21">
        <f>SUM(I6:I8)</f>
        <v>18</v>
      </c>
      <c r="J10" s="21">
        <f>SUM(J6:J8)</f>
        <v>1066</v>
      </c>
      <c r="K10" s="22">
        <f>IFERROR(J10/G10,"-")</f>
        <v>0.011480512207468</v>
      </c>
      <c r="L10" s="31">
        <f>SUM(L6:L8)</f>
        <v>40</v>
      </c>
      <c r="M10" s="31">
        <f>SUM(M6:M8)</f>
        <v>297</v>
      </c>
      <c r="N10" s="22">
        <f>IFERROR(L10/J10,"-")</f>
        <v>0.037523452157599</v>
      </c>
      <c r="O10" s="23">
        <f>IFERROR(D10/J10,"-")</f>
        <v>2893.3939962477</v>
      </c>
      <c r="P10" s="24">
        <f>SUM(P6:P8)</f>
        <v>142</v>
      </c>
      <c r="Q10" s="22">
        <f>IFERROR(P10/J10,"-")</f>
        <v>0.13320825515947</v>
      </c>
      <c r="R10" s="202">
        <f>SUM(R6:R8)</f>
        <v>5329000</v>
      </c>
      <c r="S10" s="202">
        <f>IFERROR(R10/J10,"-")</f>
        <v>4999.0619136961</v>
      </c>
      <c r="T10" s="202">
        <f>IFERROR(R10/P10,"-")</f>
        <v>37528.169014085</v>
      </c>
      <c r="U10" s="202">
        <f>SUM(U6:U8)</f>
        <v>2244642</v>
      </c>
      <c r="V10" s="25">
        <f>IFERROR(R10/D10,"-")</f>
        <v>1.7277501509228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56100</v>
      </c>
      <c r="H8" s="208">
        <v>1700</v>
      </c>
      <c r="I8" s="78">
        <v>118</v>
      </c>
      <c r="J8" s="78">
        <v>0</v>
      </c>
      <c r="K8" s="78">
        <v>926</v>
      </c>
      <c r="L8" s="79">
        <v>33</v>
      </c>
      <c r="M8" s="80">
        <v>31</v>
      </c>
      <c r="N8" s="81">
        <f>IFERROR(L8/K8,"-")</f>
        <v>0.035637149028078</v>
      </c>
      <c r="O8" s="78">
        <v>0</v>
      </c>
      <c r="P8" s="78">
        <v>5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-56100</v>
      </c>
      <c r="Y8" s="85">
        <f>SUM(U8:U8)/SUM(G8:G8)</f>
        <v>0</v>
      </c>
      <c r="AA8" s="86">
        <v>2</v>
      </c>
      <c r="AB8" s="87">
        <f>IF(L8=0,"",IF(AA8=0,"",(AA8/L8)))</f>
        <v>0.060606060606061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0.03030303030303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0.060606060606061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4</v>
      </c>
      <c r="BC8" s="105">
        <f>IF(L8=0,"",IF(BB8=0,"",(BB8/L8)))</f>
        <v>0.12121212121212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11</v>
      </c>
      <c r="BL8" s="111">
        <f>IF(L8=0,"",IF(BK8=0,"",(BK8/L8)))</f>
        <v>0.33333333333333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10</v>
      </c>
      <c r="BU8" s="118">
        <f>IF(L8=0,"",IF(BT8=0,"",(BT8/L8)))</f>
        <v>0.3030303030303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3</v>
      </c>
      <c r="CD8" s="125">
        <f>IF(L8=0,"",IF(CC8=0,"",(CC8/L8)))</f>
        <v>0.090909090909091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56100</v>
      </c>
      <c r="H13" s="211"/>
      <c r="I13" s="152">
        <f>SUM(I6:I12)</f>
        <v>118</v>
      </c>
      <c r="J13" s="152">
        <f>SUM(J6:J12)</f>
        <v>0</v>
      </c>
      <c r="K13" s="152">
        <f>SUM(K6:K12)</f>
        <v>926</v>
      </c>
      <c r="L13" s="152">
        <f>SUM(L6:L12)</f>
        <v>33</v>
      </c>
      <c r="M13" s="152">
        <f>SUM(M6:M12)</f>
        <v>31</v>
      </c>
      <c r="N13" s="154">
        <f>IFERROR(L13/K13,"-")</f>
        <v>0.035637149028078</v>
      </c>
      <c r="O13" s="155">
        <f>SUM(O6:O12)</f>
        <v>0</v>
      </c>
      <c r="P13" s="155">
        <f>SUM(P6:P12)</f>
        <v>5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-56100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1.7597575900072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3028258</v>
      </c>
      <c r="H6" s="78">
        <v>2898</v>
      </c>
      <c r="I6" s="78">
        <v>0</v>
      </c>
      <c r="J6" s="78">
        <v>91893</v>
      </c>
      <c r="K6" s="79">
        <v>1033</v>
      </c>
      <c r="L6" s="81">
        <f>IFERROR(K6/J6,"-")</f>
        <v>0.01124133503096</v>
      </c>
      <c r="M6" s="78">
        <v>40</v>
      </c>
      <c r="N6" s="78">
        <v>292</v>
      </c>
      <c r="O6" s="81">
        <f>IFERROR(M6/(K6),"-")</f>
        <v>0.038722168441433</v>
      </c>
      <c r="P6" s="82">
        <f>IFERROR(G6/SUM(K6:K6),"-")</f>
        <v>2931.5179090029</v>
      </c>
      <c r="Q6" s="83">
        <v>142</v>
      </c>
      <c r="R6" s="81">
        <f>IF(K6=0,"-",Q6/K6)</f>
        <v>0.13746369796709</v>
      </c>
      <c r="S6" s="213">
        <v>5329000</v>
      </c>
      <c r="T6" s="214">
        <f>IFERROR(S6/K6,"-")</f>
        <v>5158.7608906099</v>
      </c>
      <c r="U6" s="214">
        <f>IFERROR(S6/Q6,"-")</f>
        <v>37528.169014085</v>
      </c>
      <c r="V6" s="208">
        <f>SUM(S6:S6)-SUM(G6:G6)</f>
        <v>2300742</v>
      </c>
      <c r="W6" s="85">
        <f>SUM(S6:S6)/SUM(G6:G6)</f>
        <v>1.7597575900072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1</v>
      </c>
      <c r="AI6" s="93">
        <f>IF(K6=0,"",IF(AH6=0,"",(AH6/K6)))</f>
        <v>0.00096805421103582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18</v>
      </c>
      <c r="AR6" s="99">
        <f>IF(K6=0,"",IF(AQ6=0,"",(AQ6/K6)))</f>
        <v>0.017424975798645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38</v>
      </c>
      <c r="BA6" s="105">
        <f>IF(K6=0,"",IF(AZ6=0,"",(AZ6/K6)))</f>
        <v>0.036786060019361</v>
      </c>
      <c r="BB6" s="104">
        <v>5</v>
      </c>
      <c r="BC6" s="106">
        <f>IFERROR(BB6/AZ6,"-")</f>
        <v>0.13157894736842</v>
      </c>
      <c r="BD6" s="107">
        <v>39000</v>
      </c>
      <c r="BE6" s="108">
        <f>IFERROR(BD6/AZ6,"-")</f>
        <v>1026.3157894737</v>
      </c>
      <c r="BF6" s="109">
        <v>3</v>
      </c>
      <c r="BG6" s="109">
        <v>1</v>
      </c>
      <c r="BH6" s="109">
        <v>1</v>
      </c>
      <c r="BI6" s="110">
        <v>500</v>
      </c>
      <c r="BJ6" s="111">
        <f>IF(K6=0,"",IF(BI6=0,"",(BI6/K6)))</f>
        <v>0.48402710551791</v>
      </c>
      <c r="BK6" s="112">
        <v>58</v>
      </c>
      <c r="BL6" s="113">
        <f>IFERROR(BK6/BI6,"-")</f>
        <v>0.116</v>
      </c>
      <c r="BM6" s="114">
        <v>2265000</v>
      </c>
      <c r="BN6" s="115">
        <f>IFERROR(BM6/BI6,"-")</f>
        <v>4530</v>
      </c>
      <c r="BO6" s="116">
        <v>31</v>
      </c>
      <c r="BP6" s="116">
        <v>7</v>
      </c>
      <c r="BQ6" s="116">
        <v>20</v>
      </c>
      <c r="BR6" s="117">
        <v>384</v>
      </c>
      <c r="BS6" s="118">
        <f>IF(K6=0,"",IF(BR6=0,"",(BR6/K6)))</f>
        <v>0.37173281703775</v>
      </c>
      <c r="BT6" s="119">
        <v>62</v>
      </c>
      <c r="BU6" s="120">
        <f>IFERROR(BT6/BR6,"-")</f>
        <v>0.16145833333333</v>
      </c>
      <c r="BV6" s="121">
        <v>2740000</v>
      </c>
      <c r="BW6" s="122">
        <f>IFERROR(BV6/BR6,"-")</f>
        <v>7135.4166666667</v>
      </c>
      <c r="BX6" s="123">
        <v>15</v>
      </c>
      <c r="BY6" s="123">
        <v>10</v>
      </c>
      <c r="BZ6" s="123">
        <v>37</v>
      </c>
      <c r="CA6" s="124">
        <v>92</v>
      </c>
      <c r="CB6" s="125">
        <f>IF(K6=0,"",IF(CA6=0,"",(CA6/K6)))</f>
        <v>0.089060987415295</v>
      </c>
      <c r="CC6" s="126">
        <v>17</v>
      </c>
      <c r="CD6" s="127">
        <f>IFERROR(CC6/CA6,"-")</f>
        <v>0.18478260869565</v>
      </c>
      <c r="CE6" s="128">
        <v>285000</v>
      </c>
      <c r="CF6" s="129">
        <f>IFERROR(CE6/CA6,"-")</f>
        <v>3097.8260869565</v>
      </c>
      <c r="CG6" s="130">
        <v>8</v>
      </c>
      <c r="CH6" s="130">
        <v>4</v>
      </c>
      <c r="CI6" s="130">
        <v>5</v>
      </c>
      <c r="CJ6" s="131">
        <v>142</v>
      </c>
      <c r="CK6" s="132">
        <v>5329000</v>
      </c>
      <c r="CL6" s="132">
        <v>809000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1</v>
      </c>
      <c r="I8" s="78">
        <v>0</v>
      </c>
      <c r="J8" s="78">
        <v>32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3028258</v>
      </c>
      <c r="H13" s="152">
        <f>SUM(H6:H12)</f>
        <v>2899</v>
      </c>
      <c r="I13" s="152">
        <f>SUM(I6:I12)</f>
        <v>0</v>
      </c>
      <c r="J13" s="152">
        <f>SUM(J6:J12)</f>
        <v>91927</v>
      </c>
      <c r="K13" s="152">
        <f>SUM(K6:K12)</f>
        <v>1033</v>
      </c>
      <c r="L13" s="154">
        <f>IFERROR(K13/J13,"-")</f>
        <v>0.011237177325487</v>
      </c>
      <c r="M13" s="155">
        <f>SUM(M6:M12)</f>
        <v>40</v>
      </c>
      <c r="N13" s="155">
        <f>SUM(N6:N12)</f>
        <v>292</v>
      </c>
      <c r="O13" s="154">
        <f>IFERROR(M13/K13,"-")</f>
        <v>0.038722168441433</v>
      </c>
      <c r="P13" s="156">
        <f>IFERROR(G13/K13,"-")</f>
        <v>2931.5179090029</v>
      </c>
      <c r="Q13" s="157">
        <f>SUM(Q6:Q12)</f>
        <v>142</v>
      </c>
      <c r="R13" s="154">
        <f>IFERROR(Q13/K13,"-")</f>
        <v>0.13746369796709</v>
      </c>
      <c r="S13" s="211">
        <f>SUM(S6:S12)</f>
        <v>5329000</v>
      </c>
      <c r="T13" s="211">
        <f>IFERROR(S13/K13,"-")</f>
        <v>5158.7608906099</v>
      </c>
      <c r="U13" s="211">
        <f>IFERROR(S13/Q13,"-")</f>
        <v>37528.169014085</v>
      </c>
      <c r="V13" s="211">
        <f>S13-G13</f>
        <v>2300742</v>
      </c>
      <c r="W13" s="158">
        <f>S13/G13</f>
        <v>1.7597575900072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