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<sst xmlns="http://schemas.openxmlformats.org/spreadsheetml/2006/main" uniqueCount="85">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</sst>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71400</v>
      </c>
      <c r="E6" s="34">
        <v>114</v>
      </c>
      <c r="F6" s="34">
        <v>0</v>
      </c>
      <c r="G6" s="34">
        <v>921</v>
      </c>
      <c r="H6" s="41">
        <v>42</v>
      </c>
      <c r="I6" s="42">
        <v>0</v>
      </c>
      <c r="J6" s="45">
        <f>H6+I6</f>
        <v>42</v>
      </c>
      <c r="K6" s="35">
        <f>IFERROR(J6/G6,"-")</f>
        <v>0.045602605863192</v>
      </c>
      <c r="L6" s="34">
        <v>0</v>
      </c>
      <c r="M6" s="34">
        <v>3</v>
      </c>
      <c r="N6" s="35">
        <f>IFERROR(L6/J6,"-")</f>
        <v>0</v>
      </c>
      <c r="O6" s="36">
        <f>IFERROR(D6/J6,"-")</f>
        <v>1700</v>
      </c>
      <c r="P6" s="37">
        <v>1</v>
      </c>
      <c r="Q6" s="35">
        <f>IFERROR(P6/J6,"-")</f>
        <v>0.023809523809524</v>
      </c>
      <c r="R6" s="204">
        <v>5000</v>
      </c>
      <c r="S6" s="205">
        <f>IFERROR(R6/J6,"-")</f>
        <v>119.04761904762</v>
      </c>
      <c r="T6" s="205">
        <f>IFERROR(R6/P6,"-")</f>
        <v>5000</v>
      </c>
      <c r="U6" s="199">
        <f>IFERROR(R6-D6,"-")</f>
        <v>-66400</v>
      </c>
      <c r="V6" s="38">
        <f>R6/D6</f>
        <v>0.070028011204482</v>
      </c>
      <c r="W6" s="32"/>
      <c r="X6" s="44"/>
    </row>
    <row r="7" spans="1:24">
      <c r="A7" s="33"/>
      <c r="B7" s="39" t="s">
        <v>24</v>
      </c>
      <c r="C7" s="39">
        <v>5</v>
      </c>
      <c r="D7" s="199">
        <v>3025255</v>
      </c>
      <c r="E7" s="34">
        <v>2975</v>
      </c>
      <c r="F7" s="34">
        <v>0</v>
      </c>
      <c r="G7" s="34">
        <v>113720</v>
      </c>
      <c r="H7" s="41">
        <v>957</v>
      </c>
      <c r="I7" s="42">
        <v>5</v>
      </c>
      <c r="J7" s="45">
        <f>H7+I7</f>
        <v>962</v>
      </c>
      <c r="K7" s="35">
        <f>IFERROR(J7/G7,"-")</f>
        <v>0.008459373900809</v>
      </c>
      <c r="L7" s="34">
        <v>42</v>
      </c>
      <c r="M7" s="34">
        <v>288</v>
      </c>
      <c r="N7" s="35">
        <f>IFERROR(L7/J7,"-")</f>
        <v>0.043659043659044</v>
      </c>
      <c r="O7" s="36">
        <f>IFERROR(D7/J7,"-")</f>
        <v>3144.7557172557</v>
      </c>
      <c r="P7" s="37">
        <v>131</v>
      </c>
      <c r="Q7" s="35">
        <f>IFERROR(P7/J7,"-")</f>
        <v>0.13617463617464</v>
      </c>
      <c r="R7" s="204">
        <v>9045308</v>
      </c>
      <c r="S7" s="205">
        <f>IFERROR(R7/J7,"-")</f>
        <v>9402.6070686071</v>
      </c>
      <c r="T7" s="205">
        <f>IFERROR(R7/P7,"-")</f>
        <v>69048.152671756</v>
      </c>
      <c r="U7" s="199">
        <f>IFERROR(R7-D7,"-")</f>
        <v>6020053</v>
      </c>
      <c r="V7" s="38">
        <f>R7/D7</f>
        <v>2.9899324189201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3096655</v>
      </c>
      <c r="E10" s="21">
        <f>SUM(E6:E8)</f>
        <v>3089</v>
      </c>
      <c r="F10" s="21">
        <f>SUM(F6:F8)</f>
        <v>0</v>
      </c>
      <c r="G10" s="21">
        <f>SUM(G6:G8)</f>
        <v>114641</v>
      </c>
      <c r="H10" s="21">
        <f>SUM(H6:H8)</f>
        <v>999</v>
      </c>
      <c r="I10" s="21">
        <f>SUM(I6:I8)</f>
        <v>5</v>
      </c>
      <c r="J10" s="21">
        <f>SUM(J6:J8)</f>
        <v>1004</v>
      </c>
      <c r="K10" s="22">
        <f>IFERROR(J10/G10,"-")</f>
        <v>0.0087577742692405</v>
      </c>
      <c r="L10" s="31">
        <f>SUM(L6:L8)</f>
        <v>42</v>
      </c>
      <c r="M10" s="31">
        <f>SUM(M6:M8)</f>
        <v>291</v>
      </c>
      <c r="N10" s="22">
        <f>IFERROR(L10/J10,"-")</f>
        <v>0.041832669322709</v>
      </c>
      <c r="O10" s="23">
        <f>IFERROR(D10/J10,"-")</f>
        <v>3084.3177290837</v>
      </c>
      <c r="P10" s="24">
        <f>SUM(P6:P8)</f>
        <v>132</v>
      </c>
      <c r="Q10" s="22">
        <f>IFERROR(P10/J10,"-")</f>
        <v>0.13147410358566</v>
      </c>
      <c r="R10" s="202">
        <f>SUM(R6:R8)</f>
        <v>9050308</v>
      </c>
      <c r="S10" s="202">
        <f>IFERROR(R10/J10,"-")</f>
        <v>9014.2509960159</v>
      </c>
      <c r="T10" s="202">
        <f>IFERROR(R10/P10,"-")</f>
        <v>68562.939393939</v>
      </c>
      <c r="U10" s="202">
        <f>SUM(U6:U8)</f>
        <v>5953653</v>
      </c>
      <c r="V10" s="25">
        <f>IFERROR(R10/D10,"-")</f>
        <v>2.9226077816224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0.070028011204482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71400</v>
      </c>
      <c r="H8" s="208">
        <v>1700</v>
      </c>
      <c r="I8" s="78">
        <v>114</v>
      </c>
      <c r="J8" s="78">
        <v>0</v>
      </c>
      <c r="K8" s="78">
        <v>921</v>
      </c>
      <c r="L8" s="79">
        <v>42</v>
      </c>
      <c r="M8" s="80">
        <v>37</v>
      </c>
      <c r="N8" s="81">
        <f>IFERROR(L8/K8,"-")</f>
        <v>0.045602605863192</v>
      </c>
      <c r="O8" s="78">
        <v>0</v>
      </c>
      <c r="P8" s="78">
        <v>3</v>
      </c>
      <c r="Q8" s="81">
        <f>IFERROR(O8/L8,"-")</f>
        <v>0</v>
      </c>
      <c r="R8" s="82">
        <f>IFERROR(G8/SUM(L8:L8),"-")</f>
        <v>1700</v>
      </c>
      <c r="S8" s="83">
        <v>1</v>
      </c>
      <c r="T8" s="81">
        <f>IF(L8=0,"-",S8/L8)</f>
        <v>0.023809523809524</v>
      </c>
      <c r="U8" s="213">
        <v>5000</v>
      </c>
      <c r="V8" s="214">
        <f>IFERROR(U8/L8,"-")</f>
        <v>119.04761904762</v>
      </c>
      <c r="W8" s="214">
        <f>IFERROR(U8/S8,"-")</f>
        <v>5000</v>
      </c>
      <c r="X8" s="208">
        <f>SUM(U8:U8)-SUM(G8:G8)</f>
        <v>-66400</v>
      </c>
      <c r="Y8" s="85">
        <f>SUM(U8:U8)/SUM(G8:G8)</f>
        <v>0.070028011204482</v>
      </c>
      <c r="AA8" s="86">
        <v>5</v>
      </c>
      <c r="AB8" s="87">
        <f>IF(L8=0,"",IF(AA8=0,"",(AA8/L8)))</f>
        <v>0.11904761904762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4</v>
      </c>
      <c r="AK8" s="93">
        <f>IF(L8=0,"",IF(AJ8=0,"",(AJ8/L8)))</f>
        <v>0.095238095238095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3</v>
      </c>
      <c r="AT8" s="99">
        <f>IF(L8=0,"",IF(AS8=0,"",(AS8/L8)))</f>
        <v>0.071428571428571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5</v>
      </c>
      <c r="BC8" s="105">
        <f>IF(L8=0,"",IF(BB8=0,"",(BB8/L8)))</f>
        <v>0.11904761904762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14</v>
      </c>
      <c r="BL8" s="111">
        <f>IF(L8=0,"",IF(BK8=0,"",(BK8/L8)))</f>
        <v>0.33333333333333</v>
      </c>
      <c r="BM8" s="112">
        <v>1</v>
      </c>
      <c r="BN8" s="113">
        <f>IFERROR(BM8/BK8,"-")</f>
        <v>0.071428571428571</v>
      </c>
      <c r="BO8" s="114">
        <v>5000</v>
      </c>
      <c r="BP8" s="115">
        <f>IFERROR(BO8/BK8,"-")</f>
        <v>357.14285714286</v>
      </c>
      <c r="BQ8" s="116">
        <v>1</v>
      </c>
      <c r="BR8" s="116"/>
      <c r="BS8" s="116"/>
      <c r="BT8" s="117">
        <v>8</v>
      </c>
      <c r="BU8" s="118">
        <f>IF(L8=0,"",IF(BT8=0,"",(BT8/L8)))</f>
        <v>0.19047619047619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3</v>
      </c>
      <c r="CD8" s="125">
        <f>IF(L8=0,"",IF(CC8=0,"",(CC8/L8)))</f>
        <v>0.071428571428571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5000</v>
      </c>
      <c r="CN8" s="132">
        <v>5000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0.070028011204482</v>
      </c>
      <c r="B13" s="152"/>
      <c r="C13" s="152"/>
      <c r="D13" s="152"/>
      <c r="E13" s="153" t="s">
        <v>72</v>
      </c>
      <c r="F13" s="153"/>
      <c r="G13" s="211">
        <f>SUM(G6:G12)</f>
        <v>71400</v>
      </c>
      <c r="H13" s="211"/>
      <c r="I13" s="152">
        <f>SUM(I6:I12)</f>
        <v>114</v>
      </c>
      <c r="J13" s="152">
        <f>SUM(J6:J12)</f>
        <v>0</v>
      </c>
      <c r="K13" s="152">
        <f>SUM(K6:K12)</f>
        <v>921</v>
      </c>
      <c r="L13" s="152">
        <f>SUM(L6:L12)</f>
        <v>42</v>
      </c>
      <c r="M13" s="152">
        <f>SUM(M6:M12)</f>
        <v>37</v>
      </c>
      <c r="N13" s="154">
        <f>IFERROR(L13/K13,"-")</f>
        <v>0.045602605863192</v>
      </c>
      <c r="O13" s="155">
        <f>SUM(O6:O12)</f>
        <v>0</v>
      </c>
      <c r="P13" s="155">
        <f>SUM(P6:P12)</f>
        <v>3</v>
      </c>
      <c r="Q13" s="154">
        <f>IFERROR(O13/L13,"-")</f>
        <v>0</v>
      </c>
      <c r="R13" s="156">
        <f>IFERROR(G13/L13,"-")</f>
        <v>1700</v>
      </c>
      <c r="S13" s="157">
        <f>SUM(S6:S12)</f>
        <v>1</v>
      </c>
      <c r="T13" s="154">
        <f>IFERROR(S13/L13,"-")</f>
        <v>0.023809523809524</v>
      </c>
      <c r="U13" s="211">
        <f>SUM(U6:U12)</f>
        <v>5000</v>
      </c>
      <c r="V13" s="211">
        <f>IFERROR(U13/L13,"-")</f>
        <v>119.04761904762</v>
      </c>
      <c r="W13" s="211">
        <f>IFERROR(U13/S13,"-")</f>
        <v>5000</v>
      </c>
      <c r="X13" s="211">
        <f>U13-G13</f>
        <v>-66400</v>
      </c>
      <c r="Y13" s="158">
        <f>U13/G13</f>
        <v>0.070028011204482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2.9899324189201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3025255</v>
      </c>
      <c r="H6" s="78">
        <v>2974</v>
      </c>
      <c r="I6" s="78">
        <v>0</v>
      </c>
      <c r="J6" s="78">
        <v>113695</v>
      </c>
      <c r="K6" s="79">
        <v>961</v>
      </c>
      <c r="L6" s="81">
        <f>IFERROR(K6/J6,"-")</f>
        <v>0.0084524385417125</v>
      </c>
      <c r="M6" s="78">
        <v>42</v>
      </c>
      <c r="N6" s="78">
        <v>287</v>
      </c>
      <c r="O6" s="81">
        <f>IFERROR(M6/(K6),"-")</f>
        <v>0.043704474505723</v>
      </c>
      <c r="P6" s="82">
        <f>IFERROR(G6/SUM(K6:K6),"-")</f>
        <v>3148.0280957336</v>
      </c>
      <c r="Q6" s="83">
        <v>131</v>
      </c>
      <c r="R6" s="81">
        <f>IF(K6=0,"-",Q6/K6)</f>
        <v>0.1363163371488</v>
      </c>
      <c r="S6" s="213">
        <v>9045308</v>
      </c>
      <c r="T6" s="214">
        <f>IFERROR(S6/K6,"-")</f>
        <v>9412.3912591051</v>
      </c>
      <c r="U6" s="214">
        <f>IFERROR(S6/Q6,"-")</f>
        <v>69048.152671756</v>
      </c>
      <c r="V6" s="208">
        <f>SUM(S6:S6)-SUM(G6:G6)</f>
        <v>6020053</v>
      </c>
      <c r="W6" s="85">
        <f>SUM(S6:S6)/SUM(G6:G6)</f>
        <v>2.9899324189201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2</v>
      </c>
      <c r="AI6" s="93">
        <f>IF(K6=0,"",IF(AH6=0,"",(AH6/K6)))</f>
        <v>0.0020811654526535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15</v>
      </c>
      <c r="AR6" s="99">
        <f>IF(K6=0,"",IF(AQ6=0,"",(AQ6/K6)))</f>
        <v>0.015608740894901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35</v>
      </c>
      <c r="BA6" s="105">
        <f>IF(K6=0,"",IF(AZ6=0,"",(AZ6/K6)))</f>
        <v>0.036420395421436</v>
      </c>
      <c r="BB6" s="104">
        <v>4</v>
      </c>
      <c r="BC6" s="106">
        <f>IFERROR(BB6/AZ6,"-")</f>
        <v>0.11428571428571</v>
      </c>
      <c r="BD6" s="107">
        <v>24000</v>
      </c>
      <c r="BE6" s="108">
        <f>IFERROR(BD6/AZ6,"-")</f>
        <v>685.71428571429</v>
      </c>
      <c r="BF6" s="109">
        <v>3</v>
      </c>
      <c r="BG6" s="109">
        <v>1</v>
      </c>
      <c r="BH6" s="109"/>
      <c r="BI6" s="110">
        <v>438</v>
      </c>
      <c r="BJ6" s="111">
        <f>IF(K6=0,"",IF(BI6=0,"",(BI6/K6)))</f>
        <v>0.45577523413111</v>
      </c>
      <c r="BK6" s="112">
        <v>57</v>
      </c>
      <c r="BL6" s="113">
        <f>IFERROR(BK6/BI6,"-")</f>
        <v>0.13013698630137</v>
      </c>
      <c r="BM6" s="114">
        <v>1527000</v>
      </c>
      <c r="BN6" s="115">
        <f>IFERROR(BM6/BI6,"-")</f>
        <v>3486.301369863</v>
      </c>
      <c r="BO6" s="116">
        <v>20</v>
      </c>
      <c r="BP6" s="116">
        <v>14</v>
      </c>
      <c r="BQ6" s="116">
        <v>23</v>
      </c>
      <c r="BR6" s="117">
        <v>369</v>
      </c>
      <c r="BS6" s="118">
        <f>IF(K6=0,"",IF(BR6=0,"",(BR6/K6)))</f>
        <v>0.38397502601457</v>
      </c>
      <c r="BT6" s="119">
        <v>49</v>
      </c>
      <c r="BU6" s="120">
        <f>IFERROR(BT6/BR6,"-")</f>
        <v>0.13279132791328</v>
      </c>
      <c r="BV6" s="121">
        <v>5755000</v>
      </c>
      <c r="BW6" s="122">
        <f>IFERROR(BV6/BR6,"-")</f>
        <v>15596.20596206</v>
      </c>
      <c r="BX6" s="123">
        <v>18</v>
      </c>
      <c r="BY6" s="123">
        <v>4</v>
      </c>
      <c r="BZ6" s="123">
        <v>27</v>
      </c>
      <c r="CA6" s="124">
        <v>102</v>
      </c>
      <c r="CB6" s="125">
        <f>IF(K6=0,"",IF(CA6=0,"",(CA6/K6)))</f>
        <v>0.10613943808533</v>
      </c>
      <c r="CC6" s="126">
        <v>21</v>
      </c>
      <c r="CD6" s="127">
        <f>IFERROR(CC6/CA6,"-")</f>
        <v>0.20588235294118</v>
      </c>
      <c r="CE6" s="128">
        <v>1739308</v>
      </c>
      <c r="CF6" s="129">
        <f>IFERROR(CE6/CA6,"-")</f>
        <v>17052.039215686</v>
      </c>
      <c r="CG6" s="130">
        <v>3</v>
      </c>
      <c r="CH6" s="130"/>
      <c r="CI6" s="130">
        <v>18</v>
      </c>
      <c r="CJ6" s="131">
        <v>131</v>
      </c>
      <c r="CK6" s="132">
        <v>9045308</v>
      </c>
      <c r="CL6" s="132">
        <v>1349000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1</v>
      </c>
      <c r="I8" s="78">
        <v>0</v>
      </c>
      <c r="J8" s="78">
        <v>24</v>
      </c>
      <c r="K8" s="79">
        <v>1</v>
      </c>
      <c r="L8" s="81">
        <f>IFERROR(K8/J8,"-")</f>
        <v>0.041666666666667</v>
      </c>
      <c r="M8" s="78">
        <v>0</v>
      </c>
      <c r="N8" s="78">
        <v>1</v>
      </c>
      <c r="O8" s="81">
        <f>IFERROR(M8/(K8),"-")</f>
        <v>0</v>
      </c>
      <c r="P8" s="82">
        <f>IFERROR(G8/SUM(K8:K8),"-")</f>
        <v>0</v>
      </c>
      <c r="Q8" s="83">
        <v>0</v>
      </c>
      <c r="R8" s="81">
        <f>IF(K8=0,"-",Q8/K8)</f>
        <v>0</v>
      </c>
      <c r="S8" s="213"/>
      <c r="T8" s="214">
        <f>IFERROR(S8/K8,"-")</f>
        <v>0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>
        <f>IF(K8=0,"",IF(Y8=0,"",(Y8/K8)))</f>
        <v>0</v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>
        <f>IF(K8=0,"",IF(AH8=0,"",(AH8/K8)))</f>
        <v>0</v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>
        <f>IF(K8=0,"",IF(AQ8=0,"",(AQ8/K8)))</f>
        <v>0</v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>
        <f>IF(K8=0,"",IF(AZ8=0,"",(AZ8/K8)))</f>
        <v>0</v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>
        <f>IF(K8=0,"",IF(BI8=0,"",(BI8/K8)))</f>
        <v>0</v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>
        <v>1</v>
      </c>
      <c r="BS8" s="118">
        <f>IF(K8=0,"",IF(BR8=0,"",(BR8/K8)))</f>
        <v>1</v>
      </c>
      <c r="BT8" s="119"/>
      <c r="BU8" s="120">
        <f>IFERROR(BT8/BR8,"-")</f>
        <v>0</v>
      </c>
      <c r="BV8" s="121"/>
      <c r="BW8" s="122">
        <f>IFERROR(BV8/BR8,"-")</f>
        <v>0</v>
      </c>
      <c r="BX8" s="123"/>
      <c r="BY8" s="123"/>
      <c r="BZ8" s="123"/>
      <c r="CA8" s="124"/>
      <c r="CB8" s="125">
        <f>IF(K8=0,"",IF(CA8=0,"",(CA8/K8)))</f>
        <v>0</v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3025255</v>
      </c>
      <c r="H13" s="152">
        <f>SUM(H6:H12)</f>
        <v>2975</v>
      </c>
      <c r="I13" s="152">
        <f>SUM(I6:I12)</f>
        <v>0</v>
      </c>
      <c r="J13" s="152">
        <f>SUM(J6:J12)</f>
        <v>113720</v>
      </c>
      <c r="K13" s="152">
        <f>SUM(K6:K12)</f>
        <v>962</v>
      </c>
      <c r="L13" s="154">
        <f>IFERROR(K13/J13,"-")</f>
        <v>0.008459373900809</v>
      </c>
      <c r="M13" s="155">
        <f>SUM(M6:M12)</f>
        <v>42</v>
      </c>
      <c r="N13" s="155">
        <f>SUM(N6:N12)</f>
        <v>288</v>
      </c>
      <c r="O13" s="154">
        <f>IFERROR(M13/K13,"-")</f>
        <v>0.043659043659044</v>
      </c>
      <c r="P13" s="156">
        <f>IFERROR(G13/K13,"-")</f>
        <v>3144.7557172557</v>
      </c>
      <c r="Q13" s="157">
        <f>SUM(Q6:Q12)</f>
        <v>131</v>
      </c>
      <c r="R13" s="154">
        <f>IFERROR(Q13/K13,"-")</f>
        <v>0.13617463617464</v>
      </c>
      <c r="S13" s="211">
        <f>SUM(S6:S12)</f>
        <v>9045308</v>
      </c>
      <c r="T13" s="211">
        <f>IFERROR(S13/K13,"-")</f>
        <v>9402.6070686071</v>
      </c>
      <c r="U13" s="211">
        <f>IFERROR(S13/Q13,"-")</f>
        <v>69048.152671756</v>
      </c>
      <c r="V13" s="211">
        <f>S13-G13</f>
        <v>6020053</v>
      </c>
      <c r="W13" s="158">
        <f>S13/G13</f>
        <v>2.9899324189201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