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<sst xmlns="http://schemas.openxmlformats.org/spreadsheetml/2006/main" uniqueCount="251">
  <si>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</si>
  <si>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</si>
  <si>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</si>
  <si>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</si>
  <si>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</si>
  <si>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</si>
  <si>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</si>
  <si>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</si>
  <si>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</si>
  <si>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</si>
  <si>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</si>
  <si>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</si>
  <si>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</si>
  <si>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</si>
  <si>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</si>
  <si>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</si>
  <si>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</si>
  <si>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</si>
  <si>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</si>
  <si>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</si>
  <si>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</si>
  <si>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</si>
  <si>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</si>
  <si>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</si>
  <si>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06月</t>
  </si>
  <si>
    <t>パートナー</t>
  </si>
  <si>
    <t>最終更新日</t>
  </si>
  <si>
    <t>09月30日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</si>
  <si>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</si>
  <si>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</si>
  <si>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</si>
  <si>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</si>
  <si>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</si>
  <si>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</si>
  <si>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</si>
  <si>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</si>
  <si>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</si>
  <si>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</si>
  <si>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</si>
  <si>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</si>
  <si>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</si>
  <si>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</si>
  <si>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</si>
  <si>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</si>
  <si>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</si>
  <si>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</si>
  <si>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</si>
  <si>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</si>
  <si>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</si>
  <si>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</si>
  <si>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</si>
  <si>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</si>
  <si>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</si>
  <si>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</si>
  <si>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</si>
  <si>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</si>
  <si>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</si>
  <si>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</si>
  <si>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</si>
  <si>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</si>
  <si>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pp1077</t>
  </si>
  <si>
    <t>パートナー煙突2</t>
  </si>
  <si>
    <t>リアルガチ出会い物語キャッチ</t>
  </si>
  <si>
    <t>lp01</t>
  </si>
  <si>
    <t>ニッカン関東</t>
  </si>
  <si>
    <t>1C煙突</t>
  </si>
  <si>
    <t>6月09日(日)</t>
  </si>
  <si>
    <t>pp1078</t>
  </si>
  <si>
    <t>空電</t>
  </si>
  <si>
    <t>pp1079</t>
  </si>
  <si>
    <t>記事</t>
  </si>
  <si>
    <t>75「一人で飲まないで。恋人作って一緒に飲もう」</t>
  </si>
  <si>
    <t>スポーツ報知関西　1回目</t>
  </si>
  <si>
    <t>4C終面雑報</t>
  </si>
  <si>
    <t>pp1080</t>
  </si>
  <si>
    <t>76「オシャレ不要！！オッサンは中身で勝負」</t>
  </si>
  <si>
    <t>スポーツ報知関西　2回目</t>
  </si>
  <si>
    <t>pp1081</t>
  </si>
  <si>
    <t>77「出会い系使ってみたいけど、携帯メールが苦手という方」</t>
  </si>
  <si>
    <t>スポーツ報知関西　3回目</t>
  </si>
  <si>
    <t>pp1082</t>
  </si>
  <si>
    <t>78「50代の70%が出会い系〇〇を使っている」</t>
  </si>
  <si>
    <t>スポーツ報知関西　4回目</t>
  </si>
  <si>
    <t>pp1083</t>
  </si>
  <si>
    <t>スポーツ報知関西　5回目</t>
  </si>
  <si>
    <t>pp1084</t>
  </si>
  <si>
    <t>スポーツ報知関西　6回目</t>
  </si>
  <si>
    <t>pp1085</t>
  </si>
  <si>
    <t>スポーツ報知関西　7回目</t>
  </si>
  <si>
    <t>pp1086</t>
  </si>
  <si>
    <t>スポーツ報知関西　8回目</t>
  </si>
  <si>
    <t>pp1087</t>
  </si>
  <si>
    <t>スポーツ報知関西　9回目</t>
  </si>
  <si>
    <t>pp1088</t>
  </si>
  <si>
    <t>スポーツ報知関西　10回目</t>
  </si>
  <si>
    <t>pp1089</t>
  </si>
  <si>
    <t>スポーツ報知関西　11回目</t>
  </si>
  <si>
    <t>pp1090</t>
  </si>
  <si>
    <t>スポーツ報知関西　12回目</t>
  </si>
  <si>
    <t>pp1091</t>
  </si>
  <si>
    <t>スポーツ報知関西　13回目</t>
  </si>
  <si>
    <t>pp1092</t>
  </si>
  <si>
    <t>(空電共通)</t>
  </si>
  <si>
    <t>共通</t>
  </si>
  <si>
    <t>pp1093</t>
  </si>
  <si>
    <t>記事版</t>
  </si>
  <si>
    <t>５分で出会って</t>
  </si>
  <si>
    <t>東スポ 8回セット</t>
  </si>
  <si>
    <t>半2段金土</t>
  </si>
  <si>
    <t>6/1～</t>
  </si>
  <si>
    <t>pp1094</t>
  </si>
  <si>
    <t>逆説版</t>
  </si>
  <si>
    <t>久々にすごく興奮した</t>
  </si>
  <si>
    <t>pp1095</t>
  </si>
  <si>
    <t>記事版2</t>
  </si>
  <si>
    <t>やってみてダメなら、すぐ退会OK</t>
  </si>
  <si>
    <t>pp1096</t>
  </si>
  <si>
    <t>pp1097</t>
  </si>
  <si>
    <t>右女３</t>
  </si>
  <si>
    <t>大スポ</t>
  </si>
  <si>
    <t>半2段つかみ10回以上</t>
  </si>
  <si>
    <t>pp1098</t>
  </si>
  <si>
    <t>pp1099</t>
  </si>
  <si>
    <t>pp1100</t>
  </si>
  <si>
    <t>pp1101</t>
  </si>
  <si>
    <t>黒：右女３</t>
  </si>
  <si>
    <t>日刊ゲンダイ東海版</t>
  </si>
  <si>
    <t>全2段</t>
  </si>
  <si>
    <t>1～15日</t>
  </si>
  <si>
    <t>pp1102</t>
  </si>
  <si>
    <t>16～31日</t>
  </si>
  <si>
    <t>pp1103</t>
  </si>
  <si>
    <t>pp1104</t>
  </si>
  <si>
    <t>黒：熟女版</t>
  </si>
  <si>
    <t>スポニチ関東</t>
  </si>
  <si>
    <t>全5段</t>
  </si>
  <si>
    <t>6月13日(木)</t>
  </si>
  <si>
    <t>pp1105</t>
  </si>
  <si>
    <t>pp1106</t>
  </si>
  <si>
    <t>黒：漫画版</t>
  </si>
  <si>
    <t>利用者急増で盛り上がりを見せる高齢者恋愛サービス。</t>
  </si>
  <si>
    <t>6月20日(木)</t>
  </si>
  <si>
    <t>pp1107</t>
  </si>
  <si>
    <t>pp1108</t>
  </si>
  <si>
    <t>なんと一度も利用した事がなかった男性がいた！</t>
  </si>
  <si>
    <t>スポニチ関西</t>
  </si>
  <si>
    <t>6月16日(日)</t>
  </si>
  <si>
    <t>pp1109</t>
  </si>
  <si>
    <t>pp1110</t>
  </si>
  <si>
    <t>彼女50だけど、すごいんです</t>
  </si>
  <si>
    <t>6月30日(日)</t>
  </si>
  <si>
    <t>pp1111</t>
  </si>
  <si>
    <t>pp1112</t>
  </si>
  <si>
    <t>サンスポ関東</t>
  </si>
  <si>
    <t>6月02日(日)</t>
  </si>
  <si>
    <t>pp1113</t>
  </si>
  <si>
    <t>pp1114</t>
  </si>
  <si>
    <t>週末会える女性を探すなら◯◯</t>
  </si>
  <si>
    <t>6月22日(土)</t>
  </si>
  <si>
    <t>pp1115</t>
  </si>
  <si>
    <t>pp1116</t>
  </si>
  <si>
    <t>サンスポ関西</t>
  </si>
  <si>
    <t>pp1117</t>
  </si>
  <si>
    <t>pp1118</t>
  </si>
  <si>
    <t>6月29日(土)</t>
  </si>
  <si>
    <t>pp1119</t>
  </si>
  <si>
    <t>pp1120</t>
  </si>
  <si>
    <t>スポーツ報知関東</t>
  </si>
  <si>
    <t>終面全5段</t>
  </si>
  <si>
    <t>6月23日(日)</t>
  </si>
  <si>
    <t>pp1121</t>
  </si>
  <si>
    <t>pp1122</t>
  </si>
  <si>
    <t>pp1123</t>
  </si>
  <si>
    <t>pp1124</t>
  </si>
  <si>
    <t>ニッカン関東・平日</t>
  </si>
  <si>
    <t>6月21日(金)</t>
  </si>
  <si>
    <t>pp1125</t>
  </si>
  <si>
    <t>pp1126</t>
  </si>
  <si>
    <t>ニッカン関西</t>
  </si>
  <si>
    <t>6月15日(土)</t>
  </si>
  <si>
    <t>pp1127</t>
  </si>
  <si>
    <t>pp1128</t>
  </si>
  <si>
    <t>pp1129</t>
  </si>
  <si>
    <t>pp1130</t>
  </si>
  <si>
    <t>熟女版</t>
  </si>
  <si>
    <t>デイリースポーツ関西</t>
  </si>
  <si>
    <t>4C終面全5段</t>
  </si>
  <si>
    <t>pp1131</t>
  </si>
  <si>
    <t>pp1132</t>
  </si>
  <si>
    <t>漫画版</t>
  </si>
  <si>
    <t>pp1133</t>
  </si>
  <si>
    <t>pp1134</t>
  </si>
  <si>
    <t>九スポ</t>
  </si>
  <si>
    <t>pp1135</t>
  </si>
  <si>
    <t>pp1136</t>
  </si>
  <si>
    <t>pp1137</t>
  </si>
  <si>
    <t>pp1138</t>
  </si>
  <si>
    <t>6月03日(月)</t>
  </si>
  <si>
    <t>pp1139</t>
  </si>
  <si>
    <t>pp1140</t>
  </si>
  <si>
    <t>6月04日(火)</t>
  </si>
  <si>
    <t>pp1141</t>
  </si>
  <si>
    <t>pp1142</t>
  </si>
  <si>
    <t>6月08日(土)</t>
  </si>
  <si>
    <t>pp1143</t>
  </si>
  <si>
    <t>pp1144</t>
  </si>
  <si>
    <t>6月11日(火)</t>
  </si>
  <si>
    <t>pp1145</t>
  </si>
  <si>
    <t>pp1146</t>
  </si>
  <si>
    <t>4C雑報</t>
  </si>
  <si>
    <t>pp1147</t>
  </si>
  <si>
    <t>pp1148</t>
  </si>
  <si>
    <t>pp1149</t>
  </si>
  <si>
    <t>pp1150</t>
  </si>
  <si>
    <t>pp1151</t>
  </si>
  <si>
    <t>pp1152</t>
  </si>
  <si>
    <t>pp1153</t>
  </si>
  <si>
    <t>pp1154</t>
  </si>
  <si>
    <t>pp1155</t>
  </si>
  <si>
    <t>pp1156</t>
  </si>
  <si>
    <t>pp1157</t>
  </si>
  <si>
    <t>pp1158</t>
  </si>
  <si>
    <t>pp1159</t>
  </si>
  <si>
    <t>pp1160</t>
  </si>
  <si>
    <t>pp1161</t>
  </si>
  <si>
    <t>pp1162</t>
  </si>
  <si>
    <t>4C記事枠</t>
  </si>
  <si>
    <t>pp1163</t>
  </si>
  <si>
    <t>pp1164</t>
  </si>
  <si>
    <t>pp1165</t>
  </si>
  <si>
    <t>pp1166</t>
  </si>
  <si>
    <t>記事25「ほんとにこんなおばさんでもいいの？」</t>
  </si>
  <si>
    <t>pp1167</t>
  </si>
  <si>
    <t>pp1168</t>
  </si>
  <si>
    <t>中京スポーツ</t>
  </si>
  <si>
    <t>pp1169</t>
  </si>
  <si>
    <t>pp1170</t>
  </si>
  <si>
    <t>6月28日(金)</t>
  </si>
  <si>
    <t>pp1171</t>
  </si>
  <si>
    <t>pp1172</t>
  </si>
  <si>
    <t>スポーツ報知関西</t>
  </si>
  <si>
    <t>pp1173</t>
  </si>
  <si>
    <t>pp1174</t>
  </si>
  <si>
    <t>半2段つかみ20段保証</t>
  </si>
  <si>
    <t>20段保証</t>
  </si>
  <si>
    <t>pp1175</t>
  </si>
  <si>
    <t>半3段つかみ20段保証</t>
  </si>
  <si>
    <t>pp1176</t>
  </si>
  <si>
    <t>半5段つかみ20段保証</t>
  </si>
  <si>
    <t>pp1177</t>
  </si>
  <si>
    <t>新聞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</si>
</sst>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144" t="s">
        <v>1</v>
      </c>
      <c r="F3" s="14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17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84"/>
      <c r="S5" s="184"/>
      <c r="T5" s="184"/>
      <c r="U5" s="184"/>
      <c r="V5" s="10"/>
      <c r="W5" s="59"/>
      <c r="X5" s="142"/>
    </row>
    <row r="6" spans="1:24">
      <c r="A6" s="78"/>
      <c r="B6" s="84" t="s">
        <v>23</v>
      </c>
      <c r="C6" s="84">
        <v>101</v>
      </c>
      <c r="D6" s="180">
        <v>6174000</v>
      </c>
      <c r="E6" s="79">
        <v>2105</v>
      </c>
      <c r="F6" s="79">
        <v>824</v>
      </c>
      <c r="G6" s="79">
        <v>2178</v>
      </c>
      <c r="H6" s="89">
        <v>361</v>
      </c>
      <c r="I6" s="90">
        <v>3</v>
      </c>
      <c r="J6" s="143">
        <f>H6+I6</f>
        <v>364</v>
      </c>
      <c r="K6" s="80">
        <f>IFERROR(J6/G6,"-")</f>
        <v>0.16712580348944</v>
      </c>
      <c r="L6" s="79">
        <v>47</v>
      </c>
      <c r="M6" s="79">
        <v>75</v>
      </c>
      <c r="N6" s="80">
        <f>IFERROR(L6/J6,"-")</f>
        <v>0.12912087912088</v>
      </c>
      <c r="O6" s="81">
        <f>IFERROR(D6/J6,"-")</f>
        <v>16961.538461538</v>
      </c>
      <c r="P6" s="82">
        <v>77</v>
      </c>
      <c r="Q6" s="80">
        <f>IFERROR(P6/J6,"-")</f>
        <v>0.21153846153846</v>
      </c>
      <c r="R6" s="185">
        <v>6387000</v>
      </c>
      <c r="S6" s="186">
        <f>IFERROR(R6/J6,"-")</f>
        <v>17546.703296703</v>
      </c>
      <c r="T6" s="186">
        <f>IFERROR(R6/P6,"-")</f>
        <v>82948.051948052</v>
      </c>
      <c r="U6" s="180">
        <f>IFERROR(R6-D6,"-")</f>
        <v>213000</v>
      </c>
      <c r="V6" s="83">
        <f>R6/D6</f>
        <v>1.0344995140914</v>
      </c>
      <c r="W6" s="77"/>
      <c r="X6" s="142"/>
    </row>
    <row r="7" spans="1:24">
      <c r="A7" s="30"/>
      <c r="B7" s="85"/>
      <c r="C7" s="85"/>
      <c r="D7" s="181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187"/>
      <c r="S7" s="187"/>
      <c r="T7" s="187"/>
      <c r="U7" s="187"/>
      <c r="V7" s="33"/>
      <c r="W7" s="59"/>
      <c r="X7" s="142"/>
    </row>
    <row r="8" spans="1:24">
      <c r="A8" s="30"/>
      <c r="B8" s="37"/>
      <c r="C8" s="37"/>
      <c r="D8" s="182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187"/>
      <c r="S8" s="187"/>
      <c r="T8" s="187"/>
      <c r="U8" s="187"/>
      <c r="V8" s="33"/>
      <c r="W8" s="59"/>
      <c r="X8" s="142"/>
    </row>
    <row r="9" spans="1:24">
      <c r="A9" s="19"/>
      <c r="B9" s="41"/>
      <c r="C9" s="41"/>
      <c r="D9" s="183">
        <f>SUM(D6:D7)</f>
        <v>6174000</v>
      </c>
      <c r="E9" s="41">
        <f>SUM(E6:E7)</f>
        <v>2105</v>
      </c>
      <c r="F9" s="41">
        <f>SUM(F6:F7)</f>
        <v>824</v>
      </c>
      <c r="G9" s="41">
        <f>SUM(G6:G7)</f>
        <v>2178</v>
      </c>
      <c r="H9" s="41">
        <f>SUM(H6:H7)</f>
        <v>361</v>
      </c>
      <c r="I9" s="41">
        <f>SUM(I6:I7)</f>
        <v>3</v>
      </c>
      <c r="J9" s="41">
        <f>SUM(J6:J7)</f>
        <v>364</v>
      </c>
      <c r="K9" s="42">
        <f>IFERROR(J9/G9,"-")</f>
        <v>0.16712580348944</v>
      </c>
      <c r="L9" s="76">
        <f>SUM(L6:L7)</f>
        <v>47</v>
      </c>
      <c r="M9" s="76">
        <f>SUM(M6:M7)</f>
        <v>75</v>
      </c>
      <c r="N9" s="42">
        <f>IFERROR(L9/J9,"-")</f>
        <v>0.12912087912088</v>
      </c>
      <c r="O9" s="43">
        <f>IFERROR(D9/J9,"-")</f>
        <v>16961.538461538</v>
      </c>
      <c r="P9" s="44">
        <f>SUM(P6:P7)</f>
        <v>77</v>
      </c>
      <c r="Q9" s="42">
        <f>IFERROR(P9/J9,"-")</f>
        <v>0.21153846153846</v>
      </c>
      <c r="R9" s="183">
        <f>SUM(R6:R7)</f>
        <v>6387000</v>
      </c>
      <c r="S9" s="183">
        <f>IFERROR(R9/J9,"-")</f>
        <v>17546.703296703</v>
      </c>
      <c r="T9" s="183">
        <f>IFERROR(P9/P9,"-")</f>
        <v>1</v>
      </c>
      <c r="U9" s="183">
        <f>SUM(U6:U7)</f>
        <v>213000</v>
      </c>
      <c r="V9" s="45">
        <f>IFERROR(R9/D9,"-")</f>
        <v>1.0344995140914</v>
      </c>
      <c r="W9" s="58"/>
      <c r="X9" s="142"/>
    </row>
    <row r="10" spans="1:24">
      <c r="X10" s="142"/>
    </row>
    <row r="11" spans="1:24">
      <c r="X11" s="142"/>
    </row>
    <row r="12" spans="1:24">
      <c r="X12" s="142"/>
    </row>
    <row r="13" spans="1:24">
      <c r="X13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9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24</v>
      </c>
      <c r="B2" s="27" t="s">
        <v>25</v>
      </c>
      <c r="C2" s="1"/>
      <c r="G2" s="74"/>
      <c r="H2" s="74"/>
      <c r="I2" s="74"/>
      <c r="J2" s="75"/>
      <c r="K2" s="75"/>
      <c r="L2" s="75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28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29</v>
      </c>
      <c r="CP2" s="158" t="s">
        <v>30</v>
      </c>
      <c r="CQ2" s="146" t="s">
        <v>31</v>
      </c>
      <c r="CR2" s="147"/>
      <c r="CS2" s="148"/>
    </row>
    <row r="3" spans="1:98" customHeight="1" ht="14.25">
      <c r="A3" s="11" t="s">
        <v>32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33</v>
      </c>
      <c r="AE3" s="150"/>
      <c r="AF3" s="150"/>
      <c r="AG3" s="150"/>
      <c r="AH3" s="150"/>
      <c r="AI3" s="150"/>
      <c r="AJ3" s="150"/>
      <c r="AK3" s="150"/>
      <c r="AL3" s="150"/>
      <c r="AM3" s="161" t="s">
        <v>34</v>
      </c>
      <c r="AN3" s="162"/>
      <c r="AO3" s="162"/>
      <c r="AP3" s="162"/>
      <c r="AQ3" s="162"/>
      <c r="AR3" s="162"/>
      <c r="AS3" s="162"/>
      <c r="AT3" s="162"/>
      <c r="AU3" s="163"/>
      <c r="AV3" s="164" t="s">
        <v>35</v>
      </c>
      <c r="AW3" s="165"/>
      <c r="AX3" s="165"/>
      <c r="AY3" s="165"/>
      <c r="AZ3" s="165"/>
      <c r="BA3" s="165"/>
      <c r="BB3" s="165"/>
      <c r="BC3" s="165"/>
      <c r="BD3" s="166"/>
      <c r="BE3" s="167" t="s">
        <v>36</v>
      </c>
      <c r="BF3" s="168"/>
      <c r="BG3" s="168"/>
      <c r="BH3" s="168"/>
      <c r="BI3" s="168"/>
      <c r="BJ3" s="168"/>
      <c r="BK3" s="168"/>
      <c r="BL3" s="168"/>
      <c r="BM3" s="169"/>
      <c r="BN3" s="170" t="s">
        <v>37</v>
      </c>
      <c r="BO3" s="171"/>
      <c r="BP3" s="171"/>
      <c r="BQ3" s="171"/>
      <c r="BR3" s="171"/>
      <c r="BS3" s="171"/>
      <c r="BT3" s="171"/>
      <c r="BU3" s="171"/>
      <c r="BV3" s="172"/>
      <c r="BW3" s="173" t="s">
        <v>38</v>
      </c>
      <c r="BX3" s="174"/>
      <c r="BY3" s="174"/>
      <c r="BZ3" s="174"/>
      <c r="CA3" s="174"/>
      <c r="CB3" s="174"/>
      <c r="CC3" s="174"/>
      <c r="CD3" s="174"/>
      <c r="CE3" s="175"/>
      <c r="CF3" s="176" t="s">
        <v>39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40</v>
      </c>
      <c r="CR3" s="152"/>
      <c r="CS3" s="153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50</v>
      </c>
      <c r="AE4" s="46" t="s">
        <v>51</v>
      </c>
      <c r="AF4" s="46" t="s">
        <v>52</v>
      </c>
      <c r="AG4" s="46" t="s">
        <v>17</v>
      </c>
      <c r="AH4" s="46" t="s">
        <v>53</v>
      </c>
      <c r="AI4" s="46" t="s">
        <v>54</v>
      </c>
      <c r="AJ4" s="46" t="s">
        <v>55</v>
      </c>
      <c r="AK4" s="46" t="s">
        <v>56</v>
      </c>
      <c r="AL4" s="46" t="s">
        <v>57</v>
      </c>
      <c r="AM4" s="47" t="s">
        <v>50</v>
      </c>
      <c r="AN4" s="47" t="s">
        <v>51</v>
      </c>
      <c r="AO4" s="47" t="s">
        <v>52</v>
      </c>
      <c r="AP4" s="47" t="s">
        <v>17</v>
      </c>
      <c r="AQ4" s="47" t="s">
        <v>53</v>
      </c>
      <c r="AR4" s="47" t="s">
        <v>54</v>
      </c>
      <c r="AS4" s="47" t="s">
        <v>55</v>
      </c>
      <c r="AT4" s="47" t="s">
        <v>56</v>
      </c>
      <c r="AU4" s="47" t="s">
        <v>57</v>
      </c>
      <c r="AV4" s="48" t="s">
        <v>50</v>
      </c>
      <c r="AW4" s="48" t="s">
        <v>51</v>
      </c>
      <c r="AX4" s="48" t="s">
        <v>52</v>
      </c>
      <c r="AY4" s="48" t="s">
        <v>17</v>
      </c>
      <c r="AZ4" s="48" t="s">
        <v>53</v>
      </c>
      <c r="BA4" s="48" t="s">
        <v>54</v>
      </c>
      <c r="BB4" s="48" t="s">
        <v>55</v>
      </c>
      <c r="BC4" s="48" t="s">
        <v>56</v>
      </c>
      <c r="BD4" s="48" t="s">
        <v>57</v>
      </c>
      <c r="BE4" s="49" t="s">
        <v>50</v>
      </c>
      <c r="BF4" s="49" t="s">
        <v>51</v>
      </c>
      <c r="BG4" s="49" t="s">
        <v>52</v>
      </c>
      <c r="BH4" s="49" t="s">
        <v>17</v>
      </c>
      <c r="BI4" s="49" t="s">
        <v>53</v>
      </c>
      <c r="BJ4" s="49" t="s">
        <v>54</v>
      </c>
      <c r="BK4" s="49" t="s">
        <v>55</v>
      </c>
      <c r="BL4" s="49" t="s">
        <v>56</v>
      </c>
      <c r="BM4" s="49" t="s">
        <v>57</v>
      </c>
      <c r="BN4" s="116" t="s">
        <v>50</v>
      </c>
      <c r="BO4" s="116" t="s">
        <v>51</v>
      </c>
      <c r="BP4" s="116" t="s">
        <v>52</v>
      </c>
      <c r="BQ4" s="116" t="s">
        <v>17</v>
      </c>
      <c r="BR4" s="116" t="s">
        <v>53</v>
      </c>
      <c r="BS4" s="116" t="s">
        <v>54</v>
      </c>
      <c r="BT4" s="116" t="s">
        <v>55</v>
      </c>
      <c r="BU4" s="116" t="s">
        <v>56</v>
      </c>
      <c r="BV4" s="116" t="s">
        <v>57</v>
      </c>
      <c r="BW4" s="50" t="s">
        <v>50</v>
      </c>
      <c r="BX4" s="50" t="s">
        <v>51</v>
      </c>
      <c r="BY4" s="50" t="s">
        <v>52</v>
      </c>
      <c r="BZ4" s="50" t="s">
        <v>17</v>
      </c>
      <c r="CA4" s="50" t="s">
        <v>53</v>
      </c>
      <c r="CB4" s="50" t="s">
        <v>54</v>
      </c>
      <c r="CC4" s="50" t="s">
        <v>55</v>
      </c>
      <c r="CD4" s="50" t="s">
        <v>56</v>
      </c>
      <c r="CE4" s="50" t="s">
        <v>57</v>
      </c>
      <c r="CF4" s="51" t="s">
        <v>50</v>
      </c>
      <c r="CG4" s="51" t="s">
        <v>51</v>
      </c>
      <c r="CH4" s="51" t="s">
        <v>52</v>
      </c>
      <c r="CI4" s="51" t="s">
        <v>17</v>
      </c>
      <c r="CJ4" s="51" t="s">
        <v>53</v>
      </c>
      <c r="CK4" s="51" t="s">
        <v>54</v>
      </c>
      <c r="CL4" s="51" t="s">
        <v>55</v>
      </c>
      <c r="CM4" s="51" t="s">
        <v>56</v>
      </c>
      <c r="CN4" s="51" t="s">
        <v>57</v>
      </c>
      <c r="CO4" s="157"/>
      <c r="CP4" s="160"/>
      <c r="CQ4" s="52" t="s">
        <v>58</v>
      </c>
      <c r="CR4" s="52" t="s">
        <v>59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0.035185185185185</v>
      </c>
      <c r="B6" s="189" t="s">
        <v>60</v>
      </c>
      <c r="C6" s="189"/>
      <c r="D6" s="189" t="s">
        <v>61</v>
      </c>
      <c r="E6" s="189" t="s">
        <v>62</v>
      </c>
      <c r="F6" s="189" t="s">
        <v>63</v>
      </c>
      <c r="G6" s="88" t="s">
        <v>64</v>
      </c>
      <c r="H6" s="88" t="s">
        <v>65</v>
      </c>
      <c r="I6" s="190" t="s">
        <v>66</v>
      </c>
      <c r="J6" s="180">
        <v>540000</v>
      </c>
      <c r="K6" s="79">
        <v>18</v>
      </c>
      <c r="L6" s="79">
        <v>0</v>
      </c>
      <c r="M6" s="79">
        <v>63</v>
      </c>
      <c r="N6" s="89">
        <v>6</v>
      </c>
      <c r="O6" s="90">
        <v>1</v>
      </c>
      <c r="P6" s="91">
        <f>N6+O6</f>
        <v>7</v>
      </c>
      <c r="Q6" s="80">
        <f>IFERROR(P6/M6,"-")</f>
        <v>0.11111111111111</v>
      </c>
      <c r="R6" s="79">
        <v>0</v>
      </c>
      <c r="S6" s="79">
        <v>4</v>
      </c>
      <c r="T6" s="80">
        <f>IFERROR(R6/(P6),"-")</f>
        <v>0</v>
      </c>
      <c r="U6" s="186">
        <f>IFERROR(J6/SUM(N6:O7),"-")</f>
        <v>33750</v>
      </c>
      <c r="V6" s="82">
        <v>2</v>
      </c>
      <c r="W6" s="80">
        <f>IF(P6=0,"-",V6/P6)</f>
        <v>0.28571428571429</v>
      </c>
      <c r="X6" s="185">
        <v>14000</v>
      </c>
      <c r="Y6" s="186">
        <f>IFERROR(X6/P6,"-")</f>
        <v>2000</v>
      </c>
      <c r="Z6" s="186">
        <f>IFERROR(X6/V6,"-")</f>
        <v>7000</v>
      </c>
      <c r="AA6" s="180">
        <f>SUM(X6:X7)-SUM(J6:J7)</f>
        <v>-521000</v>
      </c>
      <c r="AB6" s="83">
        <f>SUM(X6:X7)/SUM(J6:J7)</f>
        <v>0.035185185185185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4</v>
      </c>
      <c r="BF6" s="111">
        <f>IF(P6=0,"",IF(BE6=0,"",(BE6/P6)))</f>
        <v>0.57142857142857</v>
      </c>
      <c r="BG6" s="110">
        <v>1</v>
      </c>
      <c r="BH6" s="112">
        <f>IFERROR(BG6/BE6,"-")</f>
        <v>0.25</v>
      </c>
      <c r="BI6" s="113">
        <v>11000</v>
      </c>
      <c r="BJ6" s="114">
        <f>IFERROR(BI6/BE6,"-")</f>
        <v>2750</v>
      </c>
      <c r="BK6" s="115"/>
      <c r="BL6" s="115"/>
      <c r="BM6" s="115">
        <v>1</v>
      </c>
      <c r="BN6" s="117">
        <v>3</v>
      </c>
      <c r="BO6" s="118">
        <f>IF(P6=0,"",IF(BN6=0,"",(BN6/P6)))</f>
        <v>0.42857142857143</v>
      </c>
      <c r="BP6" s="119">
        <v>1</v>
      </c>
      <c r="BQ6" s="120">
        <f>IFERROR(BP6/BN6,"-")</f>
        <v>0.33333333333333</v>
      </c>
      <c r="BR6" s="121">
        <v>3000</v>
      </c>
      <c r="BS6" s="122">
        <f>IFERROR(BR6/BN6,"-")</f>
        <v>1000</v>
      </c>
      <c r="BT6" s="123">
        <v>1</v>
      </c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2</v>
      </c>
      <c r="CP6" s="139">
        <v>14000</v>
      </c>
      <c r="CQ6" s="139">
        <v>11000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67</v>
      </c>
      <c r="C7" s="189"/>
      <c r="D7" s="189" t="s">
        <v>61</v>
      </c>
      <c r="E7" s="189" t="s">
        <v>62</v>
      </c>
      <c r="F7" s="189" t="s">
        <v>68</v>
      </c>
      <c r="G7" s="88"/>
      <c r="H7" s="88"/>
      <c r="I7" s="88"/>
      <c r="J7" s="180"/>
      <c r="K7" s="79">
        <v>36</v>
      </c>
      <c r="L7" s="79">
        <v>32</v>
      </c>
      <c r="M7" s="79">
        <v>5</v>
      </c>
      <c r="N7" s="89">
        <v>8</v>
      </c>
      <c r="O7" s="90">
        <v>1</v>
      </c>
      <c r="P7" s="91">
        <f>N7+O7</f>
        <v>9</v>
      </c>
      <c r="Q7" s="80">
        <f>IFERROR(P7/M7,"-")</f>
        <v>1.8</v>
      </c>
      <c r="R7" s="79">
        <v>1</v>
      </c>
      <c r="S7" s="79">
        <v>0</v>
      </c>
      <c r="T7" s="80">
        <f>IFERROR(R7/(P7),"-")</f>
        <v>0.11111111111111</v>
      </c>
      <c r="U7" s="186"/>
      <c r="V7" s="82">
        <v>1</v>
      </c>
      <c r="W7" s="80">
        <f>IF(P7=0,"-",V7/P7)</f>
        <v>0.11111111111111</v>
      </c>
      <c r="X7" s="185">
        <v>5000</v>
      </c>
      <c r="Y7" s="186">
        <f>IFERROR(X7/P7,"-")</f>
        <v>555.55555555556</v>
      </c>
      <c r="Z7" s="186">
        <f>IFERROR(X7/V7,"-")</f>
        <v>5000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>
        <v>2</v>
      </c>
      <c r="BO7" s="118">
        <f>IF(P7=0,"",IF(BN7=0,"",(BN7/P7)))</f>
        <v>0.22222222222222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7</v>
      </c>
      <c r="BX7" s="125">
        <f>IF(P7=0,"",IF(BW7=0,"",(BW7/P7)))</f>
        <v>0.77777777777778</v>
      </c>
      <c r="BY7" s="126">
        <v>1</v>
      </c>
      <c r="BZ7" s="127">
        <f>IFERROR(BY7/BW7,"-")</f>
        <v>0.14285714285714</v>
      </c>
      <c r="CA7" s="128">
        <v>5000</v>
      </c>
      <c r="CB7" s="129">
        <f>IFERROR(CA7/BW7,"-")</f>
        <v>714.28571428571</v>
      </c>
      <c r="CC7" s="130">
        <v>1</v>
      </c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1</v>
      </c>
      <c r="CP7" s="139">
        <v>5000</v>
      </c>
      <c r="CQ7" s="139">
        <v>5000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0.71388888888889</v>
      </c>
      <c r="B8" s="189" t="s">
        <v>69</v>
      </c>
      <c r="C8" s="189"/>
      <c r="D8" s="189" t="s">
        <v>70</v>
      </c>
      <c r="E8" s="189" t="s">
        <v>71</v>
      </c>
      <c r="F8" s="189" t="s">
        <v>63</v>
      </c>
      <c r="G8" s="88" t="s">
        <v>72</v>
      </c>
      <c r="H8" s="88" t="s">
        <v>73</v>
      </c>
      <c r="I8" s="88"/>
      <c r="J8" s="180">
        <v>360000</v>
      </c>
      <c r="K8" s="79">
        <v>5</v>
      </c>
      <c r="L8" s="79">
        <v>0</v>
      </c>
      <c r="M8" s="79">
        <v>9</v>
      </c>
      <c r="N8" s="89">
        <v>1</v>
      </c>
      <c r="O8" s="90">
        <v>0</v>
      </c>
      <c r="P8" s="91">
        <f>N8+O8</f>
        <v>1</v>
      </c>
      <c r="Q8" s="80">
        <f>IFERROR(P8/M8,"-")</f>
        <v>0.11111111111111</v>
      </c>
      <c r="R8" s="79">
        <v>0</v>
      </c>
      <c r="S8" s="79">
        <v>0</v>
      </c>
      <c r="T8" s="80">
        <f>IFERROR(R8/(P8),"-")</f>
        <v>0</v>
      </c>
      <c r="U8" s="186">
        <f>IFERROR(J8/SUM(N8:O21),"-")</f>
        <v>18000</v>
      </c>
      <c r="V8" s="82">
        <v>1</v>
      </c>
      <c r="W8" s="80">
        <f>IF(P8=0,"-",V8/P8)</f>
        <v>1</v>
      </c>
      <c r="X8" s="185">
        <v>6000</v>
      </c>
      <c r="Y8" s="186">
        <f>IFERROR(X8/P8,"-")</f>
        <v>6000</v>
      </c>
      <c r="Z8" s="186">
        <f>IFERROR(X8/V8,"-")</f>
        <v>6000</v>
      </c>
      <c r="AA8" s="180">
        <f>SUM(X8:X21)-SUM(J8:J21)</f>
        <v>-103000</v>
      </c>
      <c r="AB8" s="83">
        <f>SUM(X8:X21)/SUM(J8:J21)</f>
        <v>0.71388888888889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>
        <f>IF(P8=0,"",IF(BE8=0,"",(BE8/P8)))</f>
        <v>0</v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>
        <v>1</v>
      </c>
      <c r="BO8" s="118">
        <f>IF(P8=0,"",IF(BN8=0,"",(BN8/P8)))</f>
        <v>1</v>
      </c>
      <c r="BP8" s="119">
        <v>1</v>
      </c>
      <c r="BQ8" s="120">
        <f>IFERROR(BP8/BN8,"-")</f>
        <v>1</v>
      </c>
      <c r="BR8" s="121">
        <v>6000</v>
      </c>
      <c r="BS8" s="122">
        <f>IFERROR(BR8/BN8,"-")</f>
        <v>6000</v>
      </c>
      <c r="BT8" s="123"/>
      <c r="BU8" s="123">
        <v>1</v>
      </c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1</v>
      </c>
      <c r="CP8" s="139">
        <v>6000</v>
      </c>
      <c r="CQ8" s="139">
        <v>6000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74</v>
      </c>
      <c r="C9" s="189"/>
      <c r="D9" s="189" t="s">
        <v>70</v>
      </c>
      <c r="E9" s="189" t="s">
        <v>75</v>
      </c>
      <c r="F9" s="189" t="s">
        <v>63</v>
      </c>
      <c r="G9" s="88" t="s">
        <v>76</v>
      </c>
      <c r="H9" s="88" t="s">
        <v>73</v>
      </c>
      <c r="I9" s="88"/>
      <c r="J9" s="180"/>
      <c r="K9" s="79">
        <v>4</v>
      </c>
      <c r="L9" s="79">
        <v>0</v>
      </c>
      <c r="M9" s="79">
        <v>12</v>
      </c>
      <c r="N9" s="89">
        <v>0</v>
      </c>
      <c r="O9" s="90">
        <v>0</v>
      </c>
      <c r="P9" s="91">
        <f>N9+O9</f>
        <v>0</v>
      </c>
      <c r="Q9" s="80">
        <f>IFERROR(P9/M9,"-")</f>
        <v>0</v>
      </c>
      <c r="R9" s="79">
        <v>0</v>
      </c>
      <c r="S9" s="79">
        <v>0</v>
      </c>
      <c r="T9" s="80" t="str">
        <f>IFERROR(R9/(P9),"-")</f>
        <v>-</v>
      </c>
      <c r="U9" s="186"/>
      <c r="V9" s="82">
        <v>0</v>
      </c>
      <c r="W9" s="80" t="str">
        <f>IF(P9=0,"-",V9/P9)</f>
        <v>-</v>
      </c>
      <c r="X9" s="185">
        <v>0</v>
      </c>
      <c r="Y9" s="186" t="str">
        <f>IFERROR(X9/P9,"-")</f>
        <v>-</v>
      </c>
      <c r="Z9" s="186" t="str">
        <f>IFERROR(X9/V9,"-")</f>
        <v>-</v>
      </c>
      <c r="AA9" s="180"/>
      <c r="AB9" s="83"/>
      <c r="AC9" s="77"/>
      <c r="AD9" s="92"/>
      <c r="AE9" s="93" t="str">
        <f>IF(P9=0,"",IF(AD9=0,"",(AD9/P9)))</f>
        <v/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 t="str">
        <f>IF(P9=0,"",IF(AM9=0,"",(AM9/P9)))</f>
        <v/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 t="str">
        <f>IF(P9=0,"",IF(AV9=0,"",(AV9/P9)))</f>
        <v/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 t="str">
        <f>IF(P9=0,"",IF(BE9=0,"",(BE9/P9)))</f>
        <v/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/>
      <c r="BO9" s="118" t="str">
        <f>IF(P9=0,"",IF(BN9=0,"",(BN9/P9)))</f>
        <v/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/>
      <c r="BX9" s="125" t="str">
        <f>IF(P9=0,"",IF(BW9=0,"",(BW9/P9)))</f>
        <v/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 t="str">
        <f>IF(P9=0,"",IF(CF9=0,"",(CF9/P9)))</f>
        <v/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189" t="s">
        <v>77</v>
      </c>
      <c r="C10" s="189"/>
      <c r="D10" s="189" t="s">
        <v>70</v>
      </c>
      <c r="E10" s="189" t="s">
        <v>78</v>
      </c>
      <c r="F10" s="189" t="s">
        <v>63</v>
      </c>
      <c r="G10" s="88" t="s">
        <v>79</v>
      </c>
      <c r="H10" s="88" t="s">
        <v>73</v>
      </c>
      <c r="I10" s="88"/>
      <c r="J10" s="180"/>
      <c r="K10" s="79">
        <v>1</v>
      </c>
      <c r="L10" s="79">
        <v>0</v>
      </c>
      <c r="M10" s="79">
        <v>5</v>
      </c>
      <c r="N10" s="89">
        <v>0</v>
      </c>
      <c r="O10" s="90">
        <v>0</v>
      </c>
      <c r="P10" s="91">
        <f>N10+O10</f>
        <v>0</v>
      </c>
      <c r="Q10" s="80">
        <f>IFERROR(P10/M10,"-")</f>
        <v>0</v>
      </c>
      <c r="R10" s="79">
        <v>0</v>
      </c>
      <c r="S10" s="79">
        <v>0</v>
      </c>
      <c r="T10" s="80" t="str">
        <f>IFERROR(R10/(P10),"-")</f>
        <v>-</v>
      </c>
      <c r="U10" s="186"/>
      <c r="V10" s="82">
        <v>0</v>
      </c>
      <c r="W10" s="80" t="str">
        <f>IF(P10=0,"-",V10/P10)</f>
        <v>-</v>
      </c>
      <c r="X10" s="185">
        <v>0</v>
      </c>
      <c r="Y10" s="186" t="str">
        <f>IFERROR(X10/P10,"-")</f>
        <v>-</v>
      </c>
      <c r="Z10" s="186" t="str">
        <f>IFERROR(X10/V10,"-")</f>
        <v>-</v>
      </c>
      <c r="AA10" s="180"/>
      <c r="AB10" s="83"/>
      <c r="AC10" s="77"/>
      <c r="AD10" s="92"/>
      <c r="AE10" s="93" t="str">
        <f>IF(P10=0,"",IF(AD10=0,"",(AD10/P10)))</f>
        <v/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 t="str">
        <f>IF(P10=0,"",IF(AM10=0,"",(AM10/P10)))</f>
        <v/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 t="str">
        <f>IF(P10=0,"",IF(AV10=0,"",(AV10/P10)))</f>
        <v/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 t="str">
        <f>IF(P10=0,"",IF(BE10=0,"",(BE10/P10)))</f>
        <v/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/>
      <c r="BO10" s="118" t="str">
        <f>IF(P10=0,"",IF(BN10=0,"",(BN10/P10)))</f>
        <v/>
      </c>
      <c r="BP10" s="119"/>
      <c r="BQ10" s="120" t="str">
        <f>IFERROR(BP10/BN10,"-")</f>
        <v>-</v>
      </c>
      <c r="BR10" s="121"/>
      <c r="BS10" s="122" t="str">
        <f>IFERROR(BR10/BN10,"-")</f>
        <v>-</v>
      </c>
      <c r="BT10" s="123"/>
      <c r="BU10" s="123"/>
      <c r="BV10" s="123"/>
      <c r="BW10" s="124"/>
      <c r="BX10" s="125" t="str">
        <f>IF(P10=0,"",IF(BW10=0,"",(BW10/P10)))</f>
        <v/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 t="str">
        <f>IF(P10=0,"",IF(CF10=0,"",(CF10/P10)))</f>
        <v/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189" t="s">
        <v>80</v>
      </c>
      <c r="C11" s="189"/>
      <c r="D11" s="189" t="s">
        <v>70</v>
      </c>
      <c r="E11" s="189" t="s">
        <v>81</v>
      </c>
      <c r="F11" s="189" t="s">
        <v>63</v>
      </c>
      <c r="G11" s="88" t="s">
        <v>82</v>
      </c>
      <c r="H11" s="88" t="s">
        <v>73</v>
      </c>
      <c r="I11" s="88"/>
      <c r="J11" s="180"/>
      <c r="K11" s="79">
        <v>1</v>
      </c>
      <c r="L11" s="79">
        <v>0</v>
      </c>
      <c r="M11" s="79">
        <v>9</v>
      </c>
      <c r="N11" s="89">
        <v>1</v>
      </c>
      <c r="O11" s="90">
        <v>0</v>
      </c>
      <c r="P11" s="91">
        <f>N11+O11</f>
        <v>1</v>
      </c>
      <c r="Q11" s="80">
        <f>IFERROR(P11/M11,"-")</f>
        <v>0.11111111111111</v>
      </c>
      <c r="R11" s="79">
        <v>0</v>
      </c>
      <c r="S11" s="79">
        <v>0</v>
      </c>
      <c r="T11" s="80">
        <f>IFERROR(R11/(P11),"-")</f>
        <v>0</v>
      </c>
      <c r="U11" s="186"/>
      <c r="V11" s="82">
        <v>0</v>
      </c>
      <c r="W11" s="80">
        <f>IF(P11=0,"-",V11/P11)</f>
        <v>0</v>
      </c>
      <c r="X11" s="185">
        <v>0</v>
      </c>
      <c r="Y11" s="186">
        <f>IFERROR(X11/P11,"-")</f>
        <v>0</v>
      </c>
      <c r="Z11" s="186" t="str">
        <f>IFERROR(X11/V11,"-")</f>
        <v>-</v>
      </c>
      <c r="AA11" s="18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>
        <v>1</v>
      </c>
      <c r="AW11" s="105">
        <f>IF(P11=0,"",IF(AV11=0,"",(AV11/P11)))</f>
        <v>1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/>
      <c r="BF11" s="111">
        <f>IF(P11=0,"",IF(BE11=0,"",(BE11/P11)))</f>
        <v>0</v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/>
      <c r="BO11" s="118">
        <f>IF(P11=0,"",IF(BN11=0,"",(BN11/P11)))</f>
        <v>0</v>
      </c>
      <c r="BP11" s="119"/>
      <c r="BQ11" s="120" t="str">
        <f>IFERROR(BP11/BN11,"-")</f>
        <v>-</v>
      </c>
      <c r="BR11" s="121"/>
      <c r="BS11" s="122" t="str">
        <f>IFERROR(BR11/BN11,"-")</f>
        <v>-</v>
      </c>
      <c r="BT11" s="123"/>
      <c r="BU11" s="123"/>
      <c r="BV11" s="123"/>
      <c r="BW11" s="124"/>
      <c r="BX11" s="125">
        <f>IF(P11=0,"",IF(BW11=0,"",(BW11/P11)))</f>
        <v>0</v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189" t="s">
        <v>83</v>
      </c>
      <c r="C12" s="189"/>
      <c r="D12" s="189" t="s">
        <v>70</v>
      </c>
      <c r="E12" s="189" t="s">
        <v>71</v>
      </c>
      <c r="F12" s="189" t="s">
        <v>63</v>
      </c>
      <c r="G12" s="88" t="s">
        <v>84</v>
      </c>
      <c r="H12" s="88" t="s">
        <v>73</v>
      </c>
      <c r="I12" s="88"/>
      <c r="J12" s="180"/>
      <c r="K12" s="79">
        <v>2</v>
      </c>
      <c r="L12" s="79">
        <v>0</v>
      </c>
      <c r="M12" s="79">
        <v>5</v>
      </c>
      <c r="N12" s="89">
        <v>2</v>
      </c>
      <c r="O12" s="90">
        <v>0</v>
      </c>
      <c r="P12" s="91">
        <f>N12+O12</f>
        <v>2</v>
      </c>
      <c r="Q12" s="80">
        <f>IFERROR(P12/M12,"-")</f>
        <v>0.4</v>
      </c>
      <c r="R12" s="79">
        <v>0</v>
      </c>
      <c r="S12" s="79">
        <v>1</v>
      </c>
      <c r="T12" s="80">
        <f>IFERROR(R12/(P12),"-")</f>
        <v>0</v>
      </c>
      <c r="U12" s="186"/>
      <c r="V12" s="82">
        <v>1</v>
      </c>
      <c r="W12" s="80">
        <f>IF(P12=0,"-",V12/P12)</f>
        <v>0.5</v>
      </c>
      <c r="X12" s="185">
        <v>11000</v>
      </c>
      <c r="Y12" s="186">
        <f>IFERROR(X12/P12,"-")</f>
        <v>5500</v>
      </c>
      <c r="Z12" s="186">
        <f>IFERROR(X12/V12,"-")</f>
        <v>11000</v>
      </c>
      <c r="AA12" s="18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>
        <v>2</v>
      </c>
      <c r="AN12" s="99">
        <f>IF(P12=0,"",IF(AM12=0,"",(AM12/P12)))</f>
        <v>1</v>
      </c>
      <c r="AO12" s="98">
        <v>1</v>
      </c>
      <c r="AP12" s="100">
        <f>IFERROR(AO12/AM12,"-")</f>
        <v>0.5</v>
      </c>
      <c r="AQ12" s="101">
        <v>11000</v>
      </c>
      <c r="AR12" s="102">
        <f>IFERROR(AQ12/AM12,"-")</f>
        <v>5500</v>
      </c>
      <c r="AS12" s="103"/>
      <c r="AT12" s="103"/>
      <c r="AU12" s="103">
        <v>1</v>
      </c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>
        <f>IF(P12=0,"",IF(BE12=0,"",(BE12/P12)))</f>
        <v>0</v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/>
      <c r="BO12" s="118">
        <f>IF(P12=0,"",IF(BN12=0,"",(BN12/P12)))</f>
        <v>0</v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/>
      <c r="BX12" s="125">
        <f>IF(P12=0,"",IF(BW12=0,"",(BW12/P12)))</f>
        <v>0</v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1</v>
      </c>
      <c r="CP12" s="139">
        <v>11000</v>
      </c>
      <c r="CQ12" s="139">
        <v>11000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85</v>
      </c>
      <c r="C13" s="189"/>
      <c r="D13" s="189" t="s">
        <v>70</v>
      </c>
      <c r="E13" s="189" t="s">
        <v>75</v>
      </c>
      <c r="F13" s="189" t="s">
        <v>63</v>
      </c>
      <c r="G13" s="88" t="s">
        <v>86</v>
      </c>
      <c r="H13" s="88" t="s">
        <v>73</v>
      </c>
      <c r="I13" s="88"/>
      <c r="J13" s="180"/>
      <c r="K13" s="79">
        <v>3</v>
      </c>
      <c r="L13" s="79">
        <v>0</v>
      </c>
      <c r="M13" s="79">
        <v>18</v>
      </c>
      <c r="N13" s="89">
        <v>2</v>
      </c>
      <c r="O13" s="90">
        <v>0</v>
      </c>
      <c r="P13" s="91">
        <f>N13+O13</f>
        <v>2</v>
      </c>
      <c r="Q13" s="80">
        <f>IFERROR(P13/M13,"-")</f>
        <v>0.11111111111111</v>
      </c>
      <c r="R13" s="79">
        <v>0</v>
      </c>
      <c r="S13" s="79">
        <v>0</v>
      </c>
      <c r="T13" s="80">
        <f>IFERROR(R13/(P13),"-")</f>
        <v>0</v>
      </c>
      <c r="U13" s="186"/>
      <c r="V13" s="82">
        <v>0</v>
      </c>
      <c r="W13" s="80">
        <f>IF(P13=0,"-",V13/P13)</f>
        <v>0</v>
      </c>
      <c r="X13" s="185">
        <v>0</v>
      </c>
      <c r="Y13" s="186">
        <f>IFERROR(X13/P13,"-")</f>
        <v>0</v>
      </c>
      <c r="Z13" s="186" t="str">
        <f>IFERROR(X13/V13,"-")</f>
        <v>-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>
        <v>1</v>
      </c>
      <c r="AW13" s="105">
        <f>IF(P13=0,"",IF(AV13=0,"",(AV13/P13)))</f>
        <v>0.5</v>
      </c>
      <c r="AX13" s="104"/>
      <c r="AY13" s="106">
        <f>IFERROR(AX13/AV13,"-")</f>
        <v>0</v>
      </c>
      <c r="AZ13" s="107"/>
      <c r="BA13" s="108">
        <f>IFERROR(AZ13/AV13,"-")</f>
        <v>0</v>
      </c>
      <c r="BB13" s="109"/>
      <c r="BC13" s="109"/>
      <c r="BD13" s="109"/>
      <c r="BE13" s="110">
        <v>1</v>
      </c>
      <c r="BF13" s="111">
        <f>IF(P13=0,"",IF(BE13=0,"",(BE13/P13)))</f>
        <v>0.5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/>
      <c r="BO13" s="118">
        <f>IF(P13=0,"",IF(BN13=0,"",(BN13/P13)))</f>
        <v>0</v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/>
      <c r="BX13" s="125">
        <f>IF(P13=0,"",IF(BW13=0,"",(BW13/P13)))</f>
        <v>0</v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189" t="s">
        <v>87</v>
      </c>
      <c r="C14" s="189"/>
      <c r="D14" s="189" t="s">
        <v>70</v>
      </c>
      <c r="E14" s="189" t="s">
        <v>78</v>
      </c>
      <c r="F14" s="189" t="s">
        <v>63</v>
      </c>
      <c r="G14" s="88" t="s">
        <v>88</v>
      </c>
      <c r="H14" s="88" t="s">
        <v>73</v>
      </c>
      <c r="I14" s="88"/>
      <c r="J14" s="180"/>
      <c r="K14" s="79">
        <v>3</v>
      </c>
      <c r="L14" s="79">
        <v>0</v>
      </c>
      <c r="M14" s="79">
        <v>14</v>
      </c>
      <c r="N14" s="89">
        <v>2</v>
      </c>
      <c r="O14" s="90">
        <v>0</v>
      </c>
      <c r="P14" s="91">
        <f>N14+O14</f>
        <v>2</v>
      </c>
      <c r="Q14" s="80">
        <f>IFERROR(P14/M14,"-")</f>
        <v>0.14285714285714</v>
      </c>
      <c r="R14" s="79">
        <v>1</v>
      </c>
      <c r="S14" s="79">
        <v>1</v>
      </c>
      <c r="T14" s="80">
        <f>IFERROR(R14/(P14),"-")</f>
        <v>0.5</v>
      </c>
      <c r="U14" s="186"/>
      <c r="V14" s="82">
        <v>0</v>
      </c>
      <c r="W14" s="80">
        <f>IF(P14=0,"-",V14/P14)</f>
        <v>0</v>
      </c>
      <c r="X14" s="185">
        <v>0</v>
      </c>
      <c r="Y14" s="186">
        <f>IFERROR(X14/P14,"-")</f>
        <v>0</v>
      </c>
      <c r="Z14" s="186" t="str">
        <f>IFERROR(X14/V14,"-")</f>
        <v>-</v>
      </c>
      <c r="AA14" s="18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>
        <v>2</v>
      </c>
      <c r="BO14" s="118">
        <f>IF(P14=0,"",IF(BN14=0,"",(BN14/P14)))</f>
        <v>1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/>
      <c r="BX14" s="125">
        <f>IF(P14=0,"",IF(BW14=0,"",(BW14/P14)))</f>
        <v>0</v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89</v>
      </c>
      <c r="C15" s="189"/>
      <c r="D15" s="189" t="s">
        <v>70</v>
      </c>
      <c r="E15" s="189" t="s">
        <v>81</v>
      </c>
      <c r="F15" s="189" t="s">
        <v>63</v>
      </c>
      <c r="G15" s="88" t="s">
        <v>90</v>
      </c>
      <c r="H15" s="88" t="s">
        <v>73</v>
      </c>
      <c r="I15" s="88"/>
      <c r="J15" s="180"/>
      <c r="K15" s="79">
        <v>2</v>
      </c>
      <c r="L15" s="79">
        <v>0</v>
      </c>
      <c r="M15" s="79">
        <v>7</v>
      </c>
      <c r="N15" s="89">
        <v>0</v>
      </c>
      <c r="O15" s="90">
        <v>0</v>
      </c>
      <c r="P15" s="91">
        <f>N15+O15</f>
        <v>0</v>
      </c>
      <c r="Q15" s="80">
        <f>IFERROR(P15/M15,"-")</f>
        <v>0</v>
      </c>
      <c r="R15" s="79">
        <v>0</v>
      </c>
      <c r="S15" s="79">
        <v>0</v>
      </c>
      <c r="T15" s="80" t="str">
        <f>IFERROR(R15/(P15),"-")</f>
        <v>-</v>
      </c>
      <c r="U15" s="186"/>
      <c r="V15" s="82">
        <v>0</v>
      </c>
      <c r="W15" s="80" t="str">
        <f>IF(P15=0,"-",V15/P15)</f>
        <v>-</v>
      </c>
      <c r="X15" s="185">
        <v>0</v>
      </c>
      <c r="Y15" s="186" t="str">
        <f>IFERROR(X15/P15,"-")</f>
        <v>-</v>
      </c>
      <c r="Z15" s="186" t="str">
        <f>IFERROR(X15/V15,"-")</f>
        <v>-</v>
      </c>
      <c r="AA15" s="180"/>
      <c r="AB15" s="83"/>
      <c r="AC15" s="77"/>
      <c r="AD15" s="92"/>
      <c r="AE15" s="93" t="str">
        <f>IF(P15=0,"",IF(AD15=0,"",(AD15/P15)))</f>
        <v/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 t="str">
        <f>IF(P15=0,"",IF(AM15=0,"",(AM15/P15)))</f>
        <v/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 t="str">
        <f>IF(P15=0,"",IF(AV15=0,"",(AV15/P15)))</f>
        <v/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 t="str">
        <f>IF(P15=0,"",IF(BE15=0,"",(BE15/P15)))</f>
        <v/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/>
      <c r="BO15" s="118" t="str">
        <f>IF(P15=0,"",IF(BN15=0,"",(BN15/P15)))</f>
        <v/>
      </c>
      <c r="BP15" s="119"/>
      <c r="BQ15" s="120" t="str">
        <f>IFERROR(BP15/BN15,"-")</f>
        <v>-</v>
      </c>
      <c r="BR15" s="121"/>
      <c r="BS15" s="122" t="str">
        <f>IFERROR(BR15/BN15,"-")</f>
        <v>-</v>
      </c>
      <c r="BT15" s="123"/>
      <c r="BU15" s="123"/>
      <c r="BV15" s="123"/>
      <c r="BW15" s="124"/>
      <c r="BX15" s="125" t="str">
        <f>IF(P15=0,"",IF(BW15=0,"",(BW15/P15)))</f>
        <v/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/>
      <c r="CG15" s="132" t="str">
        <f>IF(P15=0,"",IF(CF15=0,"",(CF15/P15)))</f>
        <v/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189" t="s">
        <v>91</v>
      </c>
      <c r="C16" s="189"/>
      <c r="D16" s="189" t="s">
        <v>70</v>
      </c>
      <c r="E16" s="189" t="s">
        <v>71</v>
      </c>
      <c r="F16" s="189" t="s">
        <v>63</v>
      </c>
      <c r="G16" s="88" t="s">
        <v>92</v>
      </c>
      <c r="H16" s="88" t="s">
        <v>73</v>
      </c>
      <c r="I16" s="88"/>
      <c r="J16" s="180"/>
      <c r="K16" s="79">
        <v>2</v>
      </c>
      <c r="L16" s="79">
        <v>0</v>
      </c>
      <c r="M16" s="79">
        <v>8</v>
      </c>
      <c r="N16" s="89">
        <v>2</v>
      </c>
      <c r="O16" s="90">
        <v>0</v>
      </c>
      <c r="P16" s="91">
        <f>N16+O16</f>
        <v>2</v>
      </c>
      <c r="Q16" s="80">
        <f>IFERROR(P16/M16,"-")</f>
        <v>0.25</v>
      </c>
      <c r="R16" s="79">
        <v>0</v>
      </c>
      <c r="S16" s="79">
        <v>2</v>
      </c>
      <c r="T16" s="80">
        <f>IFERROR(R16/(P16),"-")</f>
        <v>0</v>
      </c>
      <c r="U16" s="186"/>
      <c r="V16" s="82">
        <v>0</v>
      </c>
      <c r="W16" s="80">
        <f>IF(P16=0,"-",V16/P16)</f>
        <v>0</v>
      </c>
      <c r="X16" s="185">
        <v>0</v>
      </c>
      <c r="Y16" s="186">
        <f>IFERROR(X16/P16,"-")</f>
        <v>0</v>
      </c>
      <c r="Z16" s="186" t="str">
        <f>IFERROR(X16/V16,"-")</f>
        <v>-</v>
      </c>
      <c r="AA16" s="18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>
        <v>1</v>
      </c>
      <c r="BF16" s="111">
        <f>IF(P16=0,"",IF(BE16=0,"",(BE16/P16)))</f>
        <v>0.5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>
        <v>1</v>
      </c>
      <c r="BO16" s="118">
        <f>IF(P16=0,"",IF(BN16=0,"",(BN16/P16)))</f>
        <v>0.5</v>
      </c>
      <c r="BP16" s="119"/>
      <c r="BQ16" s="120">
        <f>IFERROR(BP16/BN16,"-")</f>
        <v>0</v>
      </c>
      <c r="BR16" s="121"/>
      <c r="BS16" s="122">
        <f>IFERROR(BR16/BN16,"-")</f>
        <v>0</v>
      </c>
      <c r="BT16" s="123"/>
      <c r="BU16" s="123"/>
      <c r="BV16" s="123"/>
      <c r="BW16" s="124"/>
      <c r="BX16" s="125">
        <f>IF(P16=0,"",IF(BW16=0,"",(BW16/P16)))</f>
        <v>0</v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189" t="s">
        <v>93</v>
      </c>
      <c r="C17" s="189"/>
      <c r="D17" s="189" t="s">
        <v>70</v>
      </c>
      <c r="E17" s="189" t="s">
        <v>75</v>
      </c>
      <c r="F17" s="189" t="s">
        <v>63</v>
      </c>
      <c r="G17" s="88" t="s">
        <v>94</v>
      </c>
      <c r="H17" s="88" t="s">
        <v>73</v>
      </c>
      <c r="I17" s="88"/>
      <c r="J17" s="180"/>
      <c r="K17" s="79">
        <v>1</v>
      </c>
      <c r="L17" s="79">
        <v>0</v>
      </c>
      <c r="M17" s="79">
        <v>9</v>
      </c>
      <c r="N17" s="89">
        <v>1</v>
      </c>
      <c r="O17" s="90">
        <v>0</v>
      </c>
      <c r="P17" s="91">
        <f>N17+O17</f>
        <v>1</v>
      </c>
      <c r="Q17" s="80">
        <f>IFERROR(P17/M17,"-")</f>
        <v>0.11111111111111</v>
      </c>
      <c r="R17" s="79">
        <v>0</v>
      </c>
      <c r="S17" s="79">
        <v>0</v>
      </c>
      <c r="T17" s="80">
        <f>IFERROR(R17/(P17),"-")</f>
        <v>0</v>
      </c>
      <c r="U17" s="186"/>
      <c r="V17" s="82">
        <v>0</v>
      </c>
      <c r="W17" s="80">
        <f>IF(P17=0,"-",V17/P17)</f>
        <v>0</v>
      </c>
      <c r="X17" s="185">
        <v>0</v>
      </c>
      <c r="Y17" s="186">
        <f>IFERROR(X17/P17,"-")</f>
        <v>0</v>
      </c>
      <c r="Z17" s="186" t="str">
        <f>IFERROR(X17/V17,"-")</f>
        <v>-</v>
      </c>
      <c r="AA17" s="18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>
        <f>IF(P17=0,"",IF(BE17=0,"",(BE17/P17)))</f>
        <v>0</v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/>
      <c r="BO17" s="118">
        <f>IF(P17=0,"",IF(BN17=0,"",(BN17/P17)))</f>
        <v>0</v>
      </c>
      <c r="BP17" s="119"/>
      <c r="BQ17" s="120" t="str">
        <f>IFERROR(BP17/BN17,"-")</f>
        <v>-</v>
      </c>
      <c r="BR17" s="121"/>
      <c r="BS17" s="122" t="str">
        <f>IFERROR(BR17/BN17,"-")</f>
        <v>-</v>
      </c>
      <c r="BT17" s="123"/>
      <c r="BU17" s="123"/>
      <c r="BV17" s="123"/>
      <c r="BW17" s="124">
        <v>1</v>
      </c>
      <c r="BX17" s="125">
        <f>IF(P17=0,"",IF(BW17=0,"",(BW17/P17)))</f>
        <v>1</v>
      </c>
      <c r="BY17" s="126"/>
      <c r="BZ17" s="127">
        <f>IFERROR(BY17/BW17,"-")</f>
        <v>0</v>
      </c>
      <c r="CA17" s="128"/>
      <c r="CB17" s="129">
        <f>IFERROR(CA17/BW17,"-")</f>
        <v>0</v>
      </c>
      <c r="CC17" s="130"/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189" t="s">
        <v>95</v>
      </c>
      <c r="C18" s="189"/>
      <c r="D18" s="189" t="s">
        <v>70</v>
      </c>
      <c r="E18" s="189" t="s">
        <v>78</v>
      </c>
      <c r="F18" s="189" t="s">
        <v>63</v>
      </c>
      <c r="G18" s="88" t="s">
        <v>96</v>
      </c>
      <c r="H18" s="88" t="s">
        <v>73</v>
      </c>
      <c r="I18" s="88"/>
      <c r="J18" s="180"/>
      <c r="K18" s="79">
        <v>4</v>
      </c>
      <c r="L18" s="79">
        <v>0</v>
      </c>
      <c r="M18" s="79">
        <v>7</v>
      </c>
      <c r="N18" s="89">
        <v>2</v>
      </c>
      <c r="O18" s="90">
        <v>0</v>
      </c>
      <c r="P18" s="91">
        <f>N18+O18</f>
        <v>2</v>
      </c>
      <c r="Q18" s="80">
        <f>IFERROR(P18/M18,"-")</f>
        <v>0.28571428571429</v>
      </c>
      <c r="R18" s="79">
        <v>0</v>
      </c>
      <c r="S18" s="79">
        <v>0</v>
      </c>
      <c r="T18" s="80">
        <f>IFERROR(R18/(P18),"-")</f>
        <v>0</v>
      </c>
      <c r="U18" s="186"/>
      <c r="V18" s="82">
        <v>0</v>
      </c>
      <c r="W18" s="80">
        <f>IF(P18=0,"-",V18/P18)</f>
        <v>0</v>
      </c>
      <c r="X18" s="185">
        <v>0</v>
      </c>
      <c r="Y18" s="186">
        <f>IFERROR(X18/P18,"-")</f>
        <v>0</v>
      </c>
      <c r="Z18" s="186" t="str">
        <f>IFERROR(X18/V18,"-")</f>
        <v>-</v>
      </c>
      <c r="AA18" s="18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>
        <v>1</v>
      </c>
      <c r="AW18" s="105">
        <f>IF(P18=0,"",IF(AV18=0,"",(AV18/P18)))</f>
        <v>0.5</v>
      </c>
      <c r="AX18" s="104"/>
      <c r="AY18" s="106">
        <f>IFERROR(AX18/AV18,"-")</f>
        <v>0</v>
      </c>
      <c r="AZ18" s="107"/>
      <c r="BA18" s="108">
        <f>IFERROR(AZ18/AV18,"-")</f>
        <v>0</v>
      </c>
      <c r="BB18" s="109"/>
      <c r="BC18" s="109"/>
      <c r="BD18" s="109"/>
      <c r="BE18" s="110">
        <v>1</v>
      </c>
      <c r="BF18" s="111">
        <f>IF(P18=0,"",IF(BE18=0,"",(BE18/P18)))</f>
        <v>0.5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/>
      <c r="BO18" s="118">
        <f>IF(P18=0,"",IF(BN18=0,"",(BN18/P18)))</f>
        <v>0</v>
      </c>
      <c r="BP18" s="119"/>
      <c r="BQ18" s="120" t="str">
        <f>IFERROR(BP18/BN18,"-")</f>
        <v>-</v>
      </c>
      <c r="BR18" s="121"/>
      <c r="BS18" s="122" t="str">
        <f>IFERROR(BR18/BN18,"-")</f>
        <v>-</v>
      </c>
      <c r="BT18" s="123"/>
      <c r="BU18" s="123"/>
      <c r="BV18" s="123"/>
      <c r="BW18" s="124"/>
      <c r="BX18" s="125">
        <f>IF(P18=0,"",IF(BW18=0,"",(BW18/P18)))</f>
        <v>0</v>
      </c>
      <c r="BY18" s="126"/>
      <c r="BZ18" s="127" t="str">
        <f>IFERROR(BY18/BW18,"-")</f>
        <v>-</v>
      </c>
      <c r="CA18" s="128"/>
      <c r="CB18" s="129" t="str">
        <f>IFERROR(CA18/BW18,"-")</f>
        <v>-</v>
      </c>
      <c r="CC18" s="130"/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0</v>
      </c>
      <c r="CP18" s="139">
        <v>0</v>
      </c>
      <c r="CQ18" s="139"/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189" t="s">
        <v>97</v>
      </c>
      <c r="C19" s="189"/>
      <c r="D19" s="189" t="s">
        <v>70</v>
      </c>
      <c r="E19" s="189" t="s">
        <v>81</v>
      </c>
      <c r="F19" s="189" t="s">
        <v>63</v>
      </c>
      <c r="G19" s="88" t="s">
        <v>98</v>
      </c>
      <c r="H19" s="88" t="s">
        <v>73</v>
      </c>
      <c r="I19" s="88"/>
      <c r="J19" s="180"/>
      <c r="K19" s="79">
        <v>1</v>
      </c>
      <c r="L19" s="79">
        <v>0</v>
      </c>
      <c r="M19" s="79">
        <v>4</v>
      </c>
      <c r="N19" s="89">
        <v>0</v>
      </c>
      <c r="O19" s="90">
        <v>0</v>
      </c>
      <c r="P19" s="91">
        <f>N19+O19</f>
        <v>0</v>
      </c>
      <c r="Q19" s="80">
        <f>IFERROR(P19/M19,"-")</f>
        <v>0</v>
      </c>
      <c r="R19" s="79">
        <v>0</v>
      </c>
      <c r="S19" s="79">
        <v>0</v>
      </c>
      <c r="T19" s="80" t="str">
        <f>IFERROR(R19/(P19),"-")</f>
        <v>-</v>
      </c>
      <c r="U19" s="186"/>
      <c r="V19" s="82">
        <v>0</v>
      </c>
      <c r="W19" s="80" t="str">
        <f>IF(P19=0,"-",V19/P19)</f>
        <v>-</v>
      </c>
      <c r="X19" s="185">
        <v>0</v>
      </c>
      <c r="Y19" s="186" t="str">
        <f>IFERROR(X19/P19,"-")</f>
        <v>-</v>
      </c>
      <c r="Z19" s="186" t="str">
        <f>IFERROR(X19/V19,"-")</f>
        <v>-</v>
      </c>
      <c r="AA19" s="180"/>
      <c r="AB19" s="83"/>
      <c r="AC19" s="77"/>
      <c r="AD19" s="92"/>
      <c r="AE19" s="93" t="str">
        <f>IF(P19=0,"",IF(AD19=0,"",(AD19/P19)))</f>
        <v/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 t="str">
        <f>IF(P19=0,"",IF(AM19=0,"",(AM19/P19)))</f>
        <v/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 t="str">
        <f>IF(P19=0,"",IF(AV19=0,"",(AV19/P19)))</f>
        <v/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 t="str">
        <f>IF(P19=0,"",IF(BE19=0,"",(BE19/P19)))</f>
        <v/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/>
      <c r="BO19" s="118" t="str">
        <f>IF(P19=0,"",IF(BN19=0,"",(BN19/P19)))</f>
        <v/>
      </c>
      <c r="BP19" s="119"/>
      <c r="BQ19" s="120" t="str">
        <f>IFERROR(BP19/BN19,"-")</f>
        <v>-</v>
      </c>
      <c r="BR19" s="121"/>
      <c r="BS19" s="122" t="str">
        <f>IFERROR(BR19/BN19,"-")</f>
        <v>-</v>
      </c>
      <c r="BT19" s="123"/>
      <c r="BU19" s="123"/>
      <c r="BV19" s="123"/>
      <c r="BW19" s="124"/>
      <c r="BX19" s="125" t="str">
        <f>IF(P19=0,"",IF(BW19=0,"",(BW19/P19)))</f>
        <v/>
      </c>
      <c r="BY19" s="126"/>
      <c r="BZ19" s="127" t="str">
        <f>IFERROR(BY19/BW19,"-")</f>
        <v>-</v>
      </c>
      <c r="CA19" s="128"/>
      <c r="CB19" s="129" t="str">
        <f>IFERROR(CA19/BW19,"-")</f>
        <v>-</v>
      </c>
      <c r="CC19" s="130"/>
      <c r="CD19" s="130"/>
      <c r="CE19" s="130"/>
      <c r="CF19" s="131"/>
      <c r="CG19" s="132" t="str">
        <f>IF(P19=0,"",IF(CF19=0,"",(CF19/P19)))</f>
        <v/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0</v>
      </c>
      <c r="CP19" s="139">
        <v>0</v>
      </c>
      <c r="CQ19" s="139"/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189" t="s">
        <v>99</v>
      </c>
      <c r="C20" s="189"/>
      <c r="D20" s="189" t="s">
        <v>70</v>
      </c>
      <c r="E20" s="189" t="s">
        <v>71</v>
      </c>
      <c r="F20" s="189" t="s">
        <v>63</v>
      </c>
      <c r="G20" s="88" t="s">
        <v>100</v>
      </c>
      <c r="H20" s="88" t="s">
        <v>73</v>
      </c>
      <c r="I20" s="88"/>
      <c r="J20" s="180"/>
      <c r="K20" s="79">
        <v>0</v>
      </c>
      <c r="L20" s="79">
        <v>0</v>
      </c>
      <c r="M20" s="79">
        <v>5</v>
      </c>
      <c r="N20" s="89">
        <v>0</v>
      </c>
      <c r="O20" s="90">
        <v>0</v>
      </c>
      <c r="P20" s="91">
        <f>N20+O20</f>
        <v>0</v>
      </c>
      <c r="Q20" s="80">
        <f>IFERROR(P20/M20,"-")</f>
        <v>0</v>
      </c>
      <c r="R20" s="79">
        <v>0</v>
      </c>
      <c r="S20" s="79">
        <v>0</v>
      </c>
      <c r="T20" s="80" t="str">
        <f>IFERROR(R20/(P20),"-")</f>
        <v>-</v>
      </c>
      <c r="U20" s="186"/>
      <c r="V20" s="82">
        <v>0</v>
      </c>
      <c r="W20" s="80" t="str">
        <f>IF(P20=0,"-",V20/P20)</f>
        <v>-</v>
      </c>
      <c r="X20" s="185">
        <v>0</v>
      </c>
      <c r="Y20" s="186" t="str">
        <f>IFERROR(X20/P20,"-")</f>
        <v>-</v>
      </c>
      <c r="Z20" s="186" t="str">
        <f>IFERROR(X20/V20,"-")</f>
        <v>-</v>
      </c>
      <c r="AA20" s="180"/>
      <c r="AB20" s="83"/>
      <c r="AC20" s="77"/>
      <c r="AD20" s="92"/>
      <c r="AE20" s="93" t="str">
        <f>IF(P20=0,"",IF(AD20=0,"",(AD20/P20)))</f>
        <v/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 t="str">
        <f>IF(P20=0,"",IF(AM20=0,"",(AM20/P20)))</f>
        <v/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 t="str">
        <f>IF(P20=0,"",IF(AV20=0,"",(AV20/P20)))</f>
        <v/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/>
      <c r="BF20" s="111" t="str">
        <f>IF(P20=0,"",IF(BE20=0,"",(BE20/P20)))</f>
        <v/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/>
      <c r="BO20" s="118" t="str">
        <f>IF(P20=0,"",IF(BN20=0,"",(BN20/P20)))</f>
        <v/>
      </c>
      <c r="BP20" s="119"/>
      <c r="BQ20" s="120" t="str">
        <f>IFERROR(BP20/BN20,"-")</f>
        <v>-</v>
      </c>
      <c r="BR20" s="121"/>
      <c r="BS20" s="122" t="str">
        <f>IFERROR(BR20/BN20,"-")</f>
        <v>-</v>
      </c>
      <c r="BT20" s="123"/>
      <c r="BU20" s="123"/>
      <c r="BV20" s="123"/>
      <c r="BW20" s="124"/>
      <c r="BX20" s="125" t="str">
        <f>IF(P20=0,"",IF(BW20=0,"",(BW20/P20)))</f>
        <v/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/>
      <c r="CG20" s="132" t="str">
        <f>IF(P20=0,"",IF(CF20=0,"",(CF20/P20)))</f>
        <v/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0</v>
      </c>
      <c r="CP20" s="139">
        <v>0</v>
      </c>
      <c r="CQ20" s="139"/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189" t="s">
        <v>101</v>
      </c>
      <c r="C21" s="189"/>
      <c r="D21" s="189" t="s">
        <v>102</v>
      </c>
      <c r="E21" s="189" t="s">
        <v>102</v>
      </c>
      <c r="F21" s="189" t="s">
        <v>68</v>
      </c>
      <c r="G21" s="88" t="s">
        <v>103</v>
      </c>
      <c r="H21" s="88"/>
      <c r="I21" s="88"/>
      <c r="J21" s="180"/>
      <c r="K21" s="79">
        <v>184</v>
      </c>
      <c r="L21" s="79">
        <v>35</v>
      </c>
      <c r="M21" s="79">
        <v>12</v>
      </c>
      <c r="N21" s="89">
        <v>7</v>
      </c>
      <c r="O21" s="90">
        <v>0</v>
      </c>
      <c r="P21" s="91">
        <f>N21+O21</f>
        <v>7</v>
      </c>
      <c r="Q21" s="80">
        <f>IFERROR(P21/M21,"-")</f>
        <v>0.58333333333333</v>
      </c>
      <c r="R21" s="79">
        <v>3</v>
      </c>
      <c r="S21" s="79">
        <v>1</v>
      </c>
      <c r="T21" s="80">
        <f>IFERROR(R21/(P21),"-")</f>
        <v>0.42857142857143</v>
      </c>
      <c r="U21" s="186"/>
      <c r="V21" s="82">
        <v>3</v>
      </c>
      <c r="W21" s="80">
        <f>IF(P21=0,"-",V21/P21)</f>
        <v>0.42857142857143</v>
      </c>
      <c r="X21" s="185">
        <v>240000</v>
      </c>
      <c r="Y21" s="186">
        <f>IFERROR(X21/P21,"-")</f>
        <v>34285.714285714</v>
      </c>
      <c r="Z21" s="186">
        <f>IFERROR(X21/V21,"-")</f>
        <v>80000</v>
      </c>
      <c r="AA21" s="18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>
        <f>IF(P21=0,"",IF(BE21=0,"",(BE21/P21)))</f>
        <v>0</v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>
        <v>5</v>
      </c>
      <c r="BO21" s="118">
        <f>IF(P21=0,"",IF(BN21=0,"",(BN21/P21)))</f>
        <v>0.71428571428571</v>
      </c>
      <c r="BP21" s="119">
        <v>2</v>
      </c>
      <c r="BQ21" s="120">
        <f>IFERROR(BP21/BN21,"-")</f>
        <v>0.4</v>
      </c>
      <c r="BR21" s="121">
        <v>232000</v>
      </c>
      <c r="BS21" s="122">
        <f>IFERROR(BR21/BN21,"-")</f>
        <v>46400</v>
      </c>
      <c r="BT21" s="123"/>
      <c r="BU21" s="123"/>
      <c r="BV21" s="123">
        <v>2</v>
      </c>
      <c r="BW21" s="124">
        <v>1</v>
      </c>
      <c r="BX21" s="125">
        <f>IF(P21=0,"",IF(BW21=0,"",(BW21/P21)))</f>
        <v>0.14285714285714</v>
      </c>
      <c r="BY21" s="126"/>
      <c r="BZ21" s="127">
        <f>IFERROR(BY21/BW21,"-")</f>
        <v>0</v>
      </c>
      <c r="CA21" s="128"/>
      <c r="CB21" s="129">
        <f>IFERROR(CA21/BW21,"-")</f>
        <v>0</v>
      </c>
      <c r="CC21" s="130"/>
      <c r="CD21" s="130"/>
      <c r="CE21" s="130"/>
      <c r="CF21" s="131">
        <v>1</v>
      </c>
      <c r="CG21" s="132">
        <f>IF(P21=0,"",IF(CF21=0,"",(CF21/P21)))</f>
        <v>0.14285714285714</v>
      </c>
      <c r="CH21" s="133">
        <v>1</v>
      </c>
      <c r="CI21" s="134">
        <f>IFERROR(CH21/CF21,"-")</f>
        <v>1</v>
      </c>
      <c r="CJ21" s="135">
        <v>8000</v>
      </c>
      <c r="CK21" s="136">
        <f>IFERROR(CJ21/CF21,"-")</f>
        <v>8000</v>
      </c>
      <c r="CL21" s="137"/>
      <c r="CM21" s="137">
        <v>1</v>
      </c>
      <c r="CN21" s="137"/>
      <c r="CO21" s="138">
        <v>3</v>
      </c>
      <c r="CP21" s="139">
        <v>240000</v>
      </c>
      <c r="CQ21" s="139">
        <v>130000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>
        <f>AB22</f>
        <v>0.12333333333333</v>
      </c>
      <c r="B22" s="189" t="s">
        <v>104</v>
      </c>
      <c r="C22" s="189"/>
      <c r="D22" s="189" t="s">
        <v>105</v>
      </c>
      <c r="E22" s="189" t="s">
        <v>106</v>
      </c>
      <c r="F22" s="189" t="s">
        <v>63</v>
      </c>
      <c r="G22" s="88" t="s">
        <v>107</v>
      </c>
      <c r="H22" s="88" t="s">
        <v>108</v>
      </c>
      <c r="I22" s="88" t="s">
        <v>109</v>
      </c>
      <c r="J22" s="180">
        <v>300000</v>
      </c>
      <c r="K22" s="79">
        <v>7</v>
      </c>
      <c r="L22" s="79">
        <v>0</v>
      </c>
      <c r="M22" s="79">
        <v>45</v>
      </c>
      <c r="N22" s="89">
        <v>6</v>
      </c>
      <c r="O22" s="90">
        <v>0</v>
      </c>
      <c r="P22" s="91">
        <f>N22+O22</f>
        <v>6</v>
      </c>
      <c r="Q22" s="80">
        <f>IFERROR(P22/M22,"-")</f>
        <v>0.13333333333333</v>
      </c>
      <c r="R22" s="79">
        <v>0</v>
      </c>
      <c r="S22" s="79">
        <v>2</v>
      </c>
      <c r="T22" s="80">
        <f>IFERROR(R22/(P22),"-")</f>
        <v>0</v>
      </c>
      <c r="U22" s="186">
        <f>IFERROR(J22/SUM(N22:O25),"-")</f>
        <v>9677.4193548387</v>
      </c>
      <c r="V22" s="82">
        <v>0</v>
      </c>
      <c r="W22" s="80">
        <f>IF(P22=0,"-",V22/P22)</f>
        <v>0</v>
      </c>
      <c r="X22" s="185">
        <v>0</v>
      </c>
      <c r="Y22" s="186">
        <f>IFERROR(X22/P22,"-")</f>
        <v>0</v>
      </c>
      <c r="Z22" s="186" t="str">
        <f>IFERROR(X22/V22,"-")</f>
        <v>-</v>
      </c>
      <c r="AA22" s="180">
        <f>SUM(X22:X25)-SUM(J22:J25)</f>
        <v>-263000</v>
      </c>
      <c r="AB22" s="83">
        <f>SUM(X22:X25)/SUM(J22:J25)</f>
        <v>0.12333333333333</v>
      </c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>
        <v>1</v>
      </c>
      <c r="AN22" s="99">
        <f>IF(P22=0,"",IF(AM22=0,"",(AM22/P22)))</f>
        <v>0.16666666666667</v>
      </c>
      <c r="AO22" s="98"/>
      <c r="AP22" s="100">
        <f>IFERROR(AO22/AM22,"-")</f>
        <v>0</v>
      </c>
      <c r="AQ22" s="101"/>
      <c r="AR22" s="102">
        <f>IFERROR(AQ22/AM22,"-")</f>
        <v>0</v>
      </c>
      <c r="AS22" s="103"/>
      <c r="AT22" s="103"/>
      <c r="AU22" s="103"/>
      <c r="AV22" s="104">
        <v>1</v>
      </c>
      <c r="AW22" s="105">
        <f>IF(P22=0,"",IF(AV22=0,"",(AV22/P22)))</f>
        <v>0.16666666666667</v>
      </c>
      <c r="AX22" s="104"/>
      <c r="AY22" s="106">
        <f>IFERROR(AX22/AV22,"-")</f>
        <v>0</v>
      </c>
      <c r="AZ22" s="107"/>
      <c r="BA22" s="108">
        <f>IFERROR(AZ22/AV22,"-")</f>
        <v>0</v>
      </c>
      <c r="BB22" s="109"/>
      <c r="BC22" s="109"/>
      <c r="BD22" s="109"/>
      <c r="BE22" s="110">
        <v>2</v>
      </c>
      <c r="BF22" s="111">
        <f>IF(P22=0,"",IF(BE22=0,"",(BE22/P22)))</f>
        <v>0.33333333333333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>
        <v>2</v>
      </c>
      <c r="BO22" s="118">
        <f>IF(P22=0,"",IF(BN22=0,"",(BN22/P22)))</f>
        <v>0.33333333333333</v>
      </c>
      <c r="BP22" s="119"/>
      <c r="BQ22" s="120">
        <f>IFERROR(BP22/BN22,"-")</f>
        <v>0</v>
      </c>
      <c r="BR22" s="121"/>
      <c r="BS22" s="122">
        <f>IFERROR(BR22/BN22,"-")</f>
        <v>0</v>
      </c>
      <c r="BT22" s="123"/>
      <c r="BU22" s="123"/>
      <c r="BV22" s="123"/>
      <c r="BW22" s="124"/>
      <c r="BX22" s="125">
        <f>IF(P22=0,"",IF(BW22=0,"",(BW22/P22)))</f>
        <v>0</v>
      </c>
      <c r="BY22" s="126"/>
      <c r="BZ22" s="127" t="str">
        <f>IFERROR(BY22/BW22,"-")</f>
        <v>-</v>
      </c>
      <c r="CA22" s="128"/>
      <c r="CB22" s="129" t="str">
        <f>IFERROR(CA22/BW22,"-")</f>
        <v>-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189" t="s">
        <v>110</v>
      </c>
      <c r="C23" s="189"/>
      <c r="D23" s="189" t="s">
        <v>111</v>
      </c>
      <c r="E23" s="189" t="s">
        <v>112</v>
      </c>
      <c r="F23" s="189" t="s">
        <v>63</v>
      </c>
      <c r="G23" s="88"/>
      <c r="H23" s="88" t="s">
        <v>108</v>
      </c>
      <c r="I23" s="88"/>
      <c r="J23" s="180"/>
      <c r="K23" s="79">
        <v>3</v>
      </c>
      <c r="L23" s="79">
        <v>0</v>
      </c>
      <c r="M23" s="79">
        <v>47</v>
      </c>
      <c r="N23" s="89">
        <v>1</v>
      </c>
      <c r="O23" s="90">
        <v>0</v>
      </c>
      <c r="P23" s="91">
        <f>N23+O23</f>
        <v>1</v>
      </c>
      <c r="Q23" s="80">
        <f>IFERROR(P23/M23,"-")</f>
        <v>0.021276595744681</v>
      </c>
      <c r="R23" s="79">
        <v>0</v>
      </c>
      <c r="S23" s="79">
        <v>1</v>
      </c>
      <c r="T23" s="80">
        <f>IFERROR(R23/(P23),"-")</f>
        <v>0</v>
      </c>
      <c r="U23" s="186"/>
      <c r="V23" s="82">
        <v>0</v>
      </c>
      <c r="W23" s="80">
        <f>IF(P23=0,"-",V23/P23)</f>
        <v>0</v>
      </c>
      <c r="X23" s="185">
        <v>0</v>
      </c>
      <c r="Y23" s="186">
        <f>IFERROR(X23/P23,"-")</f>
        <v>0</v>
      </c>
      <c r="Z23" s="186" t="str">
        <f>IFERROR(X23/V23,"-")</f>
        <v>-</v>
      </c>
      <c r="AA23" s="18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>
        <v>1</v>
      </c>
      <c r="BF23" s="111">
        <f>IF(P23=0,"",IF(BE23=0,"",(BE23/P23)))</f>
        <v>1</v>
      </c>
      <c r="BG23" s="110"/>
      <c r="BH23" s="112">
        <f>IFERROR(BG23/BE23,"-")</f>
        <v>0</v>
      </c>
      <c r="BI23" s="113"/>
      <c r="BJ23" s="114">
        <f>IFERROR(BI23/BE23,"-")</f>
        <v>0</v>
      </c>
      <c r="BK23" s="115"/>
      <c r="BL23" s="115"/>
      <c r="BM23" s="115"/>
      <c r="BN23" s="117"/>
      <c r="BO23" s="118">
        <f>IF(P23=0,"",IF(BN23=0,"",(BN23/P23)))</f>
        <v>0</v>
      </c>
      <c r="BP23" s="119"/>
      <c r="BQ23" s="120" t="str">
        <f>IFERROR(BP23/BN23,"-")</f>
        <v>-</v>
      </c>
      <c r="BR23" s="121"/>
      <c r="BS23" s="122" t="str">
        <f>IFERROR(BR23/BN23,"-")</f>
        <v>-</v>
      </c>
      <c r="BT23" s="123"/>
      <c r="BU23" s="123"/>
      <c r="BV23" s="123"/>
      <c r="BW23" s="124"/>
      <c r="BX23" s="125">
        <f>IF(P23=0,"",IF(BW23=0,"",(BW23/P23)))</f>
        <v>0</v>
      </c>
      <c r="BY23" s="126"/>
      <c r="BZ23" s="127" t="str">
        <f>IFERROR(BY23/BW23,"-")</f>
        <v>-</v>
      </c>
      <c r="CA23" s="128"/>
      <c r="CB23" s="129" t="str">
        <f>IFERROR(CA23/BW23,"-")</f>
        <v>-</v>
      </c>
      <c r="CC23" s="130"/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189" t="s">
        <v>113</v>
      </c>
      <c r="C24" s="189"/>
      <c r="D24" s="189" t="s">
        <v>114</v>
      </c>
      <c r="E24" s="189" t="s">
        <v>115</v>
      </c>
      <c r="F24" s="189" t="s">
        <v>63</v>
      </c>
      <c r="G24" s="88"/>
      <c r="H24" s="88" t="s">
        <v>108</v>
      </c>
      <c r="I24" s="88"/>
      <c r="J24" s="180"/>
      <c r="K24" s="79">
        <v>16</v>
      </c>
      <c r="L24" s="79">
        <v>0</v>
      </c>
      <c r="M24" s="79">
        <v>49</v>
      </c>
      <c r="N24" s="89">
        <v>4</v>
      </c>
      <c r="O24" s="90">
        <v>0</v>
      </c>
      <c r="P24" s="91">
        <f>N24+O24</f>
        <v>4</v>
      </c>
      <c r="Q24" s="80">
        <f>IFERROR(P24/M24,"-")</f>
        <v>0.081632653061224</v>
      </c>
      <c r="R24" s="79">
        <v>1</v>
      </c>
      <c r="S24" s="79">
        <v>0</v>
      </c>
      <c r="T24" s="80">
        <f>IFERROR(R24/(P24),"-")</f>
        <v>0.25</v>
      </c>
      <c r="U24" s="186"/>
      <c r="V24" s="82">
        <v>1</v>
      </c>
      <c r="W24" s="80">
        <f>IF(P24=0,"-",V24/P24)</f>
        <v>0.25</v>
      </c>
      <c r="X24" s="185">
        <v>16000</v>
      </c>
      <c r="Y24" s="186">
        <f>IFERROR(X24/P24,"-")</f>
        <v>4000</v>
      </c>
      <c r="Z24" s="186">
        <f>IFERROR(X24/V24,"-")</f>
        <v>16000</v>
      </c>
      <c r="AA24" s="18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>
        <v>1</v>
      </c>
      <c r="BF24" s="111">
        <f>IF(P24=0,"",IF(BE24=0,"",(BE24/P24)))</f>
        <v>0.25</v>
      </c>
      <c r="BG24" s="110"/>
      <c r="BH24" s="112">
        <f>IFERROR(BG24/BE24,"-")</f>
        <v>0</v>
      </c>
      <c r="BI24" s="113"/>
      <c r="BJ24" s="114">
        <f>IFERROR(BI24/BE24,"-")</f>
        <v>0</v>
      </c>
      <c r="BK24" s="115"/>
      <c r="BL24" s="115"/>
      <c r="BM24" s="115"/>
      <c r="BN24" s="117">
        <v>3</v>
      </c>
      <c r="BO24" s="118">
        <f>IF(P24=0,"",IF(BN24=0,"",(BN24/P24)))</f>
        <v>0.75</v>
      </c>
      <c r="BP24" s="119">
        <v>1</v>
      </c>
      <c r="BQ24" s="120">
        <f>IFERROR(BP24/BN24,"-")</f>
        <v>0.33333333333333</v>
      </c>
      <c r="BR24" s="121">
        <v>16000</v>
      </c>
      <c r="BS24" s="122">
        <f>IFERROR(BR24/BN24,"-")</f>
        <v>5333.3333333333</v>
      </c>
      <c r="BT24" s="123"/>
      <c r="BU24" s="123"/>
      <c r="BV24" s="123">
        <v>1</v>
      </c>
      <c r="BW24" s="124"/>
      <c r="BX24" s="125">
        <f>IF(P24=0,"",IF(BW24=0,"",(BW24/P24)))</f>
        <v>0</v>
      </c>
      <c r="BY24" s="126"/>
      <c r="BZ24" s="127" t="str">
        <f>IFERROR(BY24/BW24,"-")</f>
        <v>-</v>
      </c>
      <c r="CA24" s="128"/>
      <c r="CB24" s="129" t="str">
        <f>IFERROR(CA24/BW24,"-")</f>
        <v>-</v>
      </c>
      <c r="CC24" s="130"/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1</v>
      </c>
      <c r="CP24" s="139">
        <v>16000</v>
      </c>
      <c r="CQ24" s="139">
        <v>16000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189" t="s">
        <v>116</v>
      </c>
      <c r="C25" s="189"/>
      <c r="D25" s="189" t="s">
        <v>102</v>
      </c>
      <c r="E25" s="189" t="s">
        <v>102</v>
      </c>
      <c r="F25" s="189" t="s">
        <v>68</v>
      </c>
      <c r="G25" s="88"/>
      <c r="H25" s="88"/>
      <c r="I25" s="88"/>
      <c r="J25" s="180"/>
      <c r="K25" s="79">
        <v>105</v>
      </c>
      <c r="L25" s="79">
        <v>56</v>
      </c>
      <c r="M25" s="79">
        <v>56</v>
      </c>
      <c r="N25" s="89">
        <v>20</v>
      </c>
      <c r="O25" s="90">
        <v>0</v>
      </c>
      <c r="P25" s="91">
        <f>N25+O25</f>
        <v>20</v>
      </c>
      <c r="Q25" s="80">
        <f>IFERROR(P25/M25,"-")</f>
        <v>0.35714285714286</v>
      </c>
      <c r="R25" s="79">
        <v>3</v>
      </c>
      <c r="S25" s="79">
        <v>3</v>
      </c>
      <c r="T25" s="80">
        <f>IFERROR(R25/(P25),"-")</f>
        <v>0.15</v>
      </c>
      <c r="U25" s="186"/>
      <c r="V25" s="82">
        <v>1</v>
      </c>
      <c r="W25" s="80">
        <f>IF(P25=0,"-",V25/P25)</f>
        <v>0.05</v>
      </c>
      <c r="X25" s="185">
        <v>21000</v>
      </c>
      <c r="Y25" s="186">
        <f>IFERROR(X25/P25,"-")</f>
        <v>1050</v>
      </c>
      <c r="Z25" s="186">
        <f>IFERROR(X25/V25,"-")</f>
        <v>21000</v>
      </c>
      <c r="AA25" s="18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>
        <v>1</v>
      </c>
      <c r="AW25" s="105">
        <f>IF(P25=0,"",IF(AV25=0,"",(AV25/P25)))</f>
        <v>0.05</v>
      </c>
      <c r="AX25" s="104"/>
      <c r="AY25" s="106">
        <f>IFERROR(AX25/AV25,"-")</f>
        <v>0</v>
      </c>
      <c r="AZ25" s="107"/>
      <c r="BA25" s="108">
        <f>IFERROR(AZ25/AV25,"-")</f>
        <v>0</v>
      </c>
      <c r="BB25" s="109"/>
      <c r="BC25" s="109"/>
      <c r="BD25" s="109"/>
      <c r="BE25" s="110">
        <v>4</v>
      </c>
      <c r="BF25" s="111">
        <f>IF(P25=0,"",IF(BE25=0,"",(BE25/P25)))</f>
        <v>0.2</v>
      </c>
      <c r="BG25" s="110"/>
      <c r="BH25" s="112">
        <f>IFERROR(BG25/BE25,"-")</f>
        <v>0</v>
      </c>
      <c r="BI25" s="113"/>
      <c r="BJ25" s="114">
        <f>IFERROR(BI25/BE25,"-")</f>
        <v>0</v>
      </c>
      <c r="BK25" s="115"/>
      <c r="BL25" s="115"/>
      <c r="BM25" s="115"/>
      <c r="BN25" s="117">
        <v>10</v>
      </c>
      <c r="BO25" s="118">
        <f>IF(P25=0,"",IF(BN25=0,"",(BN25/P25)))</f>
        <v>0.5</v>
      </c>
      <c r="BP25" s="119"/>
      <c r="BQ25" s="120">
        <f>IFERROR(BP25/BN25,"-")</f>
        <v>0</v>
      </c>
      <c r="BR25" s="121"/>
      <c r="BS25" s="122">
        <f>IFERROR(BR25/BN25,"-")</f>
        <v>0</v>
      </c>
      <c r="BT25" s="123"/>
      <c r="BU25" s="123"/>
      <c r="BV25" s="123"/>
      <c r="BW25" s="124">
        <v>4</v>
      </c>
      <c r="BX25" s="125">
        <f>IF(P25=0,"",IF(BW25=0,"",(BW25/P25)))</f>
        <v>0.2</v>
      </c>
      <c r="BY25" s="126">
        <v>1</v>
      </c>
      <c r="BZ25" s="127">
        <f>IFERROR(BY25/BW25,"-")</f>
        <v>0.25</v>
      </c>
      <c r="CA25" s="128">
        <v>21000</v>
      </c>
      <c r="CB25" s="129">
        <f>IFERROR(CA25/BW25,"-")</f>
        <v>5250</v>
      </c>
      <c r="CC25" s="130"/>
      <c r="CD25" s="130"/>
      <c r="CE25" s="130">
        <v>1</v>
      </c>
      <c r="CF25" s="131">
        <v>1</v>
      </c>
      <c r="CG25" s="132">
        <f>IF(P25=0,"",IF(CF25=0,"",(CF25/P25)))</f>
        <v>0.05</v>
      </c>
      <c r="CH25" s="133"/>
      <c r="CI25" s="134">
        <f>IFERROR(CH25/CF25,"-")</f>
        <v>0</v>
      </c>
      <c r="CJ25" s="135"/>
      <c r="CK25" s="136">
        <f>IFERROR(CJ25/CF25,"-")</f>
        <v>0</v>
      </c>
      <c r="CL25" s="137"/>
      <c r="CM25" s="137"/>
      <c r="CN25" s="137"/>
      <c r="CO25" s="138">
        <v>1</v>
      </c>
      <c r="CP25" s="139">
        <v>21000</v>
      </c>
      <c r="CQ25" s="139">
        <v>21000</v>
      </c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>
        <f>AB26</f>
        <v>0</v>
      </c>
      <c r="B26" s="189" t="s">
        <v>117</v>
      </c>
      <c r="C26" s="189"/>
      <c r="D26" s="189" t="s">
        <v>118</v>
      </c>
      <c r="E26" s="189" t="s">
        <v>71</v>
      </c>
      <c r="F26" s="189" t="s">
        <v>63</v>
      </c>
      <c r="G26" s="88" t="s">
        <v>119</v>
      </c>
      <c r="H26" s="88" t="s">
        <v>120</v>
      </c>
      <c r="I26" s="88" t="s">
        <v>109</v>
      </c>
      <c r="J26" s="180">
        <v>276000</v>
      </c>
      <c r="K26" s="79">
        <v>1</v>
      </c>
      <c r="L26" s="79">
        <v>0</v>
      </c>
      <c r="M26" s="79">
        <v>2</v>
      </c>
      <c r="N26" s="89">
        <v>0</v>
      </c>
      <c r="O26" s="90">
        <v>0</v>
      </c>
      <c r="P26" s="91">
        <f>N26+O26</f>
        <v>0</v>
      </c>
      <c r="Q26" s="80">
        <f>IFERROR(P26/M26,"-")</f>
        <v>0</v>
      </c>
      <c r="R26" s="79">
        <v>0</v>
      </c>
      <c r="S26" s="79">
        <v>0</v>
      </c>
      <c r="T26" s="80" t="str">
        <f>IFERROR(R26/(P26),"-")</f>
        <v>-</v>
      </c>
      <c r="U26" s="186">
        <f>IFERROR(J26/SUM(N26:O29),"-")</f>
        <v>34500</v>
      </c>
      <c r="V26" s="82">
        <v>0</v>
      </c>
      <c r="W26" s="80" t="str">
        <f>IF(P26=0,"-",V26/P26)</f>
        <v>-</v>
      </c>
      <c r="X26" s="185">
        <v>0</v>
      </c>
      <c r="Y26" s="186" t="str">
        <f>IFERROR(X26/P26,"-")</f>
        <v>-</v>
      </c>
      <c r="Z26" s="186" t="str">
        <f>IFERROR(X26/V26,"-")</f>
        <v>-</v>
      </c>
      <c r="AA26" s="180">
        <f>SUM(X26:X29)-SUM(J26:J29)</f>
        <v>-276000</v>
      </c>
      <c r="AB26" s="83">
        <f>SUM(X26:X29)/SUM(J26:J29)</f>
        <v>0</v>
      </c>
      <c r="AC26" s="77"/>
      <c r="AD26" s="92"/>
      <c r="AE26" s="93" t="str">
        <f>IF(P26=0,"",IF(AD26=0,"",(AD26/P26)))</f>
        <v/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 t="str">
        <f>IF(P26=0,"",IF(AM26=0,"",(AM26/P26)))</f>
        <v/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 t="str">
        <f>IF(P26=0,"",IF(AV26=0,"",(AV26/P26)))</f>
        <v/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/>
      <c r="BF26" s="111" t="str">
        <f>IF(P26=0,"",IF(BE26=0,"",(BE26/P26)))</f>
        <v/>
      </c>
      <c r="BG26" s="110"/>
      <c r="BH26" s="112" t="str">
        <f>IFERROR(BG26/BE26,"-")</f>
        <v>-</v>
      </c>
      <c r="BI26" s="113"/>
      <c r="BJ26" s="114" t="str">
        <f>IFERROR(BI26/BE26,"-")</f>
        <v>-</v>
      </c>
      <c r="BK26" s="115"/>
      <c r="BL26" s="115"/>
      <c r="BM26" s="115"/>
      <c r="BN26" s="117"/>
      <c r="BO26" s="118" t="str">
        <f>IF(P26=0,"",IF(BN26=0,"",(BN26/P26)))</f>
        <v/>
      </c>
      <c r="BP26" s="119"/>
      <c r="BQ26" s="120" t="str">
        <f>IFERROR(BP26/BN26,"-")</f>
        <v>-</v>
      </c>
      <c r="BR26" s="121"/>
      <c r="BS26" s="122" t="str">
        <f>IFERROR(BR26/BN26,"-")</f>
        <v>-</v>
      </c>
      <c r="BT26" s="123"/>
      <c r="BU26" s="123"/>
      <c r="BV26" s="123"/>
      <c r="BW26" s="124"/>
      <c r="BX26" s="125" t="str">
        <f>IF(P26=0,"",IF(BW26=0,"",(BW26/P26)))</f>
        <v/>
      </c>
      <c r="BY26" s="126"/>
      <c r="BZ26" s="127" t="str">
        <f>IFERROR(BY26/BW26,"-")</f>
        <v>-</v>
      </c>
      <c r="CA26" s="128"/>
      <c r="CB26" s="129" t="str">
        <f>IFERROR(CA26/BW26,"-")</f>
        <v>-</v>
      </c>
      <c r="CC26" s="130"/>
      <c r="CD26" s="130"/>
      <c r="CE26" s="130"/>
      <c r="CF26" s="131"/>
      <c r="CG26" s="132" t="str">
        <f>IF(P26=0,"",IF(CF26=0,"",(CF26/P26)))</f>
        <v/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0</v>
      </c>
      <c r="CP26" s="139">
        <v>0</v>
      </c>
      <c r="CQ26" s="139"/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189" t="s">
        <v>121</v>
      </c>
      <c r="C27" s="189"/>
      <c r="D27" s="189" t="s">
        <v>118</v>
      </c>
      <c r="E27" s="189" t="s">
        <v>78</v>
      </c>
      <c r="F27" s="189" t="s">
        <v>63</v>
      </c>
      <c r="G27" s="88"/>
      <c r="H27" s="88" t="s">
        <v>120</v>
      </c>
      <c r="I27" s="88"/>
      <c r="J27" s="180"/>
      <c r="K27" s="79">
        <v>4</v>
      </c>
      <c r="L27" s="79">
        <v>0</v>
      </c>
      <c r="M27" s="79">
        <v>11</v>
      </c>
      <c r="N27" s="89">
        <v>3</v>
      </c>
      <c r="O27" s="90">
        <v>0</v>
      </c>
      <c r="P27" s="91">
        <f>N27+O27</f>
        <v>3</v>
      </c>
      <c r="Q27" s="80">
        <f>IFERROR(P27/M27,"-")</f>
        <v>0.27272727272727</v>
      </c>
      <c r="R27" s="79">
        <v>0</v>
      </c>
      <c r="S27" s="79">
        <v>1</v>
      </c>
      <c r="T27" s="80">
        <f>IFERROR(R27/(P27),"-")</f>
        <v>0</v>
      </c>
      <c r="U27" s="186"/>
      <c r="V27" s="82">
        <v>0</v>
      </c>
      <c r="W27" s="80">
        <f>IF(P27=0,"-",V27/P27)</f>
        <v>0</v>
      </c>
      <c r="X27" s="185">
        <v>0</v>
      </c>
      <c r="Y27" s="186">
        <f>IFERROR(X27/P27,"-")</f>
        <v>0</v>
      </c>
      <c r="Z27" s="186" t="str">
        <f>IFERROR(X27/V27,"-")</f>
        <v>-</v>
      </c>
      <c r="AA27" s="18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>
        <v>1</v>
      </c>
      <c r="BF27" s="111">
        <f>IF(P27=0,"",IF(BE27=0,"",(BE27/P27)))</f>
        <v>0.33333333333333</v>
      </c>
      <c r="BG27" s="110"/>
      <c r="BH27" s="112">
        <f>IFERROR(BG27/BE27,"-")</f>
        <v>0</v>
      </c>
      <c r="BI27" s="113"/>
      <c r="BJ27" s="114">
        <f>IFERROR(BI27/BE27,"-")</f>
        <v>0</v>
      </c>
      <c r="BK27" s="115"/>
      <c r="BL27" s="115"/>
      <c r="BM27" s="115"/>
      <c r="BN27" s="117">
        <v>1</v>
      </c>
      <c r="BO27" s="118">
        <f>IF(P27=0,"",IF(BN27=0,"",(BN27/P27)))</f>
        <v>0.33333333333333</v>
      </c>
      <c r="BP27" s="119"/>
      <c r="BQ27" s="120">
        <f>IFERROR(BP27/BN27,"-")</f>
        <v>0</v>
      </c>
      <c r="BR27" s="121"/>
      <c r="BS27" s="122">
        <f>IFERROR(BR27/BN27,"-")</f>
        <v>0</v>
      </c>
      <c r="BT27" s="123"/>
      <c r="BU27" s="123"/>
      <c r="BV27" s="123"/>
      <c r="BW27" s="124">
        <v>1</v>
      </c>
      <c r="BX27" s="125">
        <f>IF(P27=0,"",IF(BW27=0,"",(BW27/P27)))</f>
        <v>0.33333333333333</v>
      </c>
      <c r="BY27" s="126"/>
      <c r="BZ27" s="127">
        <f>IFERROR(BY27/BW27,"-")</f>
        <v>0</v>
      </c>
      <c r="CA27" s="128"/>
      <c r="CB27" s="129">
        <f>IFERROR(CA27/BW27,"-")</f>
        <v>0</v>
      </c>
      <c r="CC27" s="130"/>
      <c r="CD27" s="130"/>
      <c r="CE27" s="130"/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0</v>
      </c>
      <c r="CP27" s="139">
        <v>0</v>
      </c>
      <c r="CQ27" s="139"/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189" t="s">
        <v>122</v>
      </c>
      <c r="C28" s="189"/>
      <c r="D28" s="189" t="s">
        <v>118</v>
      </c>
      <c r="E28" s="189" t="s">
        <v>81</v>
      </c>
      <c r="F28" s="189" t="s">
        <v>63</v>
      </c>
      <c r="G28" s="88"/>
      <c r="H28" s="88" t="s">
        <v>120</v>
      </c>
      <c r="I28" s="88"/>
      <c r="J28" s="180"/>
      <c r="K28" s="79">
        <v>4</v>
      </c>
      <c r="L28" s="79">
        <v>0</v>
      </c>
      <c r="M28" s="79">
        <v>18</v>
      </c>
      <c r="N28" s="89">
        <v>1</v>
      </c>
      <c r="O28" s="90">
        <v>0</v>
      </c>
      <c r="P28" s="91">
        <f>N28+O28</f>
        <v>1</v>
      </c>
      <c r="Q28" s="80">
        <f>IFERROR(P28/M28,"-")</f>
        <v>0.055555555555556</v>
      </c>
      <c r="R28" s="79">
        <v>0</v>
      </c>
      <c r="S28" s="79">
        <v>0</v>
      </c>
      <c r="T28" s="80">
        <f>IFERROR(R28/(P28),"-")</f>
        <v>0</v>
      </c>
      <c r="U28" s="186"/>
      <c r="V28" s="82">
        <v>0</v>
      </c>
      <c r="W28" s="80">
        <f>IF(P28=0,"-",V28/P28)</f>
        <v>0</v>
      </c>
      <c r="X28" s="185">
        <v>0</v>
      </c>
      <c r="Y28" s="186">
        <f>IFERROR(X28/P28,"-")</f>
        <v>0</v>
      </c>
      <c r="Z28" s="186" t="str">
        <f>IFERROR(X28/V28,"-")</f>
        <v>-</v>
      </c>
      <c r="AA28" s="180"/>
      <c r="AB28" s="83"/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>
        <v>1</v>
      </c>
      <c r="BF28" s="111">
        <f>IF(P28=0,"",IF(BE28=0,"",(BE28/P28)))</f>
        <v>1</v>
      </c>
      <c r="BG28" s="110"/>
      <c r="BH28" s="112">
        <f>IFERROR(BG28/BE28,"-")</f>
        <v>0</v>
      </c>
      <c r="BI28" s="113"/>
      <c r="BJ28" s="114">
        <f>IFERROR(BI28/BE28,"-")</f>
        <v>0</v>
      </c>
      <c r="BK28" s="115"/>
      <c r="BL28" s="115"/>
      <c r="BM28" s="115"/>
      <c r="BN28" s="117"/>
      <c r="BO28" s="118">
        <f>IF(P28=0,"",IF(BN28=0,"",(BN28/P28)))</f>
        <v>0</v>
      </c>
      <c r="BP28" s="119"/>
      <c r="BQ28" s="120" t="str">
        <f>IFERROR(BP28/BN28,"-")</f>
        <v>-</v>
      </c>
      <c r="BR28" s="121"/>
      <c r="BS28" s="122" t="str">
        <f>IFERROR(BR28/BN28,"-")</f>
        <v>-</v>
      </c>
      <c r="BT28" s="123"/>
      <c r="BU28" s="123"/>
      <c r="BV28" s="123"/>
      <c r="BW28" s="124"/>
      <c r="BX28" s="125">
        <f>IF(P28=0,"",IF(BW28=0,"",(BW28/P28)))</f>
        <v>0</v>
      </c>
      <c r="BY28" s="126"/>
      <c r="BZ28" s="127" t="str">
        <f>IFERROR(BY28/BW28,"-")</f>
        <v>-</v>
      </c>
      <c r="CA28" s="128"/>
      <c r="CB28" s="129" t="str">
        <f>IFERROR(CA28/BW28,"-")</f>
        <v>-</v>
      </c>
      <c r="CC28" s="130"/>
      <c r="CD28" s="130"/>
      <c r="CE28" s="130"/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0</v>
      </c>
      <c r="CP28" s="139">
        <v>0</v>
      </c>
      <c r="CQ28" s="139"/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189" t="s">
        <v>123</v>
      </c>
      <c r="C29" s="189"/>
      <c r="D29" s="189" t="s">
        <v>102</v>
      </c>
      <c r="E29" s="189" t="s">
        <v>102</v>
      </c>
      <c r="F29" s="189" t="s">
        <v>68</v>
      </c>
      <c r="G29" s="88"/>
      <c r="H29" s="88"/>
      <c r="I29" s="88"/>
      <c r="J29" s="180"/>
      <c r="K29" s="79">
        <v>37</v>
      </c>
      <c r="L29" s="79">
        <v>15</v>
      </c>
      <c r="M29" s="79">
        <v>13</v>
      </c>
      <c r="N29" s="89">
        <v>4</v>
      </c>
      <c r="O29" s="90">
        <v>0</v>
      </c>
      <c r="P29" s="91">
        <f>N29+O29</f>
        <v>4</v>
      </c>
      <c r="Q29" s="80">
        <f>IFERROR(P29/M29,"-")</f>
        <v>0.30769230769231</v>
      </c>
      <c r="R29" s="79">
        <v>1</v>
      </c>
      <c r="S29" s="79">
        <v>0</v>
      </c>
      <c r="T29" s="80">
        <f>IFERROR(R29/(P29),"-")</f>
        <v>0.25</v>
      </c>
      <c r="U29" s="186"/>
      <c r="V29" s="82">
        <v>0</v>
      </c>
      <c r="W29" s="80">
        <f>IF(P29=0,"-",V29/P29)</f>
        <v>0</v>
      </c>
      <c r="X29" s="185">
        <v>0</v>
      </c>
      <c r="Y29" s="186">
        <f>IFERROR(X29/P29,"-")</f>
        <v>0</v>
      </c>
      <c r="Z29" s="186" t="str">
        <f>IFERROR(X29/V29,"-")</f>
        <v>-</v>
      </c>
      <c r="AA29" s="18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/>
      <c r="BF29" s="111">
        <f>IF(P29=0,"",IF(BE29=0,"",(BE29/P29)))</f>
        <v>0</v>
      </c>
      <c r="BG29" s="110"/>
      <c r="BH29" s="112" t="str">
        <f>IFERROR(BG29/BE29,"-")</f>
        <v>-</v>
      </c>
      <c r="BI29" s="113"/>
      <c r="BJ29" s="114" t="str">
        <f>IFERROR(BI29/BE29,"-")</f>
        <v>-</v>
      </c>
      <c r="BK29" s="115"/>
      <c r="BL29" s="115"/>
      <c r="BM29" s="115"/>
      <c r="BN29" s="117">
        <v>1</v>
      </c>
      <c r="BO29" s="118">
        <f>IF(P29=0,"",IF(BN29=0,"",(BN29/P29)))</f>
        <v>0.25</v>
      </c>
      <c r="BP29" s="119"/>
      <c r="BQ29" s="120">
        <f>IFERROR(BP29/BN29,"-")</f>
        <v>0</v>
      </c>
      <c r="BR29" s="121"/>
      <c r="BS29" s="122">
        <f>IFERROR(BR29/BN29,"-")</f>
        <v>0</v>
      </c>
      <c r="BT29" s="123"/>
      <c r="BU29" s="123"/>
      <c r="BV29" s="123"/>
      <c r="BW29" s="124">
        <v>2</v>
      </c>
      <c r="BX29" s="125">
        <f>IF(P29=0,"",IF(BW29=0,"",(BW29/P29)))</f>
        <v>0.5</v>
      </c>
      <c r="BY29" s="126"/>
      <c r="BZ29" s="127">
        <f>IFERROR(BY29/BW29,"-")</f>
        <v>0</v>
      </c>
      <c r="CA29" s="128"/>
      <c r="CB29" s="129">
        <f>IFERROR(CA29/BW29,"-")</f>
        <v>0</v>
      </c>
      <c r="CC29" s="130"/>
      <c r="CD29" s="130"/>
      <c r="CE29" s="130"/>
      <c r="CF29" s="131">
        <v>1</v>
      </c>
      <c r="CG29" s="132">
        <f>IF(P29=0,"",IF(CF29=0,"",(CF29/P29)))</f>
        <v>0.25</v>
      </c>
      <c r="CH29" s="133"/>
      <c r="CI29" s="134">
        <f>IFERROR(CH29/CF29,"-")</f>
        <v>0</v>
      </c>
      <c r="CJ29" s="135"/>
      <c r="CK29" s="136">
        <f>IFERROR(CJ29/CF29,"-")</f>
        <v>0</v>
      </c>
      <c r="CL29" s="137"/>
      <c r="CM29" s="137"/>
      <c r="CN29" s="137"/>
      <c r="CO29" s="138">
        <v>0</v>
      </c>
      <c r="CP29" s="139">
        <v>0</v>
      </c>
      <c r="CQ29" s="139"/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>
        <f>AB30</f>
        <v>2.3333333333333</v>
      </c>
      <c r="B30" s="189" t="s">
        <v>124</v>
      </c>
      <c r="C30" s="189"/>
      <c r="D30" s="189" t="s">
        <v>125</v>
      </c>
      <c r="E30" s="189" t="s">
        <v>75</v>
      </c>
      <c r="F30" s="189" t="s">
        <v>63</v>
      </c>
      <c r="G30" s="88" t="s">
        <v>126</v>
      </c>
      <c r="H30" s="88" t="s">
        <v>127</v>
      </c>
      <c r="I30" s="88" t="s">
        <v>128</v>
      </c>
      <c r="J30" s="180">
        <v>120000</v>
      </c>
      <c r="K30" s="79">
        <v>2</v>
      </c>
      <c r="L30" s="79">
        <v>0</v>
      </c>
      <c r="M30" s="79">
        <v>12</v>
      </c>
      <c r="N30" s="89">
        <v>1</v>
      </c>
      <c r="O30" s="90">
        <v>0</v>
      </c>
      <c r="P30" s="91">
        <f>N30+O30</f>
        <v>1</v>
      </c>
      <c r="Q30" s="80">
        <f>IFERROR(P30/M30,"-")</f>
        <v>0.083333333333333</v>
      </c>
      <c r="R30" s="79">
        <v>0</v>
      </c>
      <c r="S30" s="79">
        <v>0</v>
      </c>
      <c r="T30" s="80">
        <f>IFERROR(R30/(P30),"-")</f>
        <v>0</v>
      </c>
      <c r="U30" s="186">
        <f>IFERROR(J30/SUM(N30:O32),"-")</f>
        <v>24000</v>
      </c>
      <c r="V30" s="82">
        <v>0</v>
      </c>
      <c r="W30" s="80">
        <f>IF(P30=0,"-",V30/P30)</f>
        <v>0</v>
      </c>
      <c r="X30" s="185">
        <v>0</v>
      </c>
      <c r="Y30" s="186">
        <f>IFERROR(X30/P30,"-")</f>
        <v>0</v>
      </c>
      <c r="Z30" s="186" t="str">
        <f>IFERROR(X30/V30,"-")</f>
        <v>-</v>
      </c>
      <c r="AA30" s="180">
        <f>SUM(X30:X32)-SUM(J30:J32)</f>
        <v>160000</v>
      </c>
      <c r="AB30" s="83">
        <f>SUM(X30:X32)/SUM(J30:J32)</f>
        <v>2.3333333333333</v>
      </c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/>
      <c r="BF30" s="111">
        <f>IF(P30=0,"",IF(BE30=0,"",(BE30/P30)))</f>
        <v>0</v>
      </c>
      <c r="BG30" s="110"/>
      <c r="BH30" s="112" t="str">
        <f>IFERROR(BG30/BE30,"-")</f>
        <v>-</v>
      </c>
      <c r="BI30" s="113"/>
      <c r="BJ30" s="114" t="str">
        <f>IFERROR(BI30/BE30,"-")</f>
        <v>-</v>
      </c>
      <c r="BK30" s="115"/>
      <c r="BL30" s="115"/>
      <c r="BM30" s="115"/>
      <c r="BN30" s="117">
        <v>1</v>
      </c>
      <c r="BO30" s="118">
        <f>IF(P30=0,"",IF(BN30=0,"",(BN30/P30)))</f>
        <v>1</v>
      </c>
      <c r="BP30" s="119"/>
      <c r="BQ30" s="120">
        <f>IFERROR(BP30/BN30,"-")</f>
        <v>0</v>
      </c>
      <c r="BR30" s="121"/>
      <c r="BS30" s="122">
        <f>IFERROR(BR30/BN30,"-")</f>
        <v>0</v>
      </c>
      <c r="BT30" s="123"/>
      <c r="BU30" s="123"/>
      <c r="BV30" s="123"/>
      <c r="BW30" s="124"/>
      <c r="BX30" s="125">
        <f>IF(P30=0,"",IF(BW30=0,"",(BW30/P30)))</f>
        <v>0</v>
      </c>
      <c r="BY30" s="126"/>
      <c r="BZ30" s="127" t="str">
        <f>IFERROR(BY30/BW30,"-")</f>
        <v>-</v>
      </c>
      <c r="CA30" s="128"/>
      <c r="CB30" s="129" t="str">
        <f>IFERROR(CA30/BW30,"-")</f>
        <v>-</v>
      </c>
      <c r="CC30" s="130"/>
      <c r="CD30" s="130"/>
      <c r="CE30" s="130"/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0</v>
      </c>
      <c r="CP30" s="139">
        <v>0</v>
      </c>
      <c r="CQ30" s="139"/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189" t="s">
        <v>129</v>
      </c>
      <c r="C31" s="189"/>
      <c r="D31" s="189" t="s">
        <v>125</v>
      </c>
      <c r="E31" s="189" t="s">
        <v>81</v>
      </c>
      <c r="F31" s="189" t="s">
        <v>63</v>
      </c>
      <c r="G31" s="88"/>
      <c r="H31" s="88" t="s">
        <v>127</v>
      </c>
      <c r="I31" s="88" t="s">
        <v>130</v>
      </c>
      <c r="J31" s="180"/>
      <c r="K31" s="79">
        <v>4</v>
      </c>
      <c r="L31" s="79">
        <v>0</v>
      </c>
      <c r="M31" s="79">
        <v>19</v>
      </c>
      <c r="N31" s="89">
        <v>1</v>
      </c>
      <c r="O31" s="90">
        <v>0</v>
      </c>
      <c r="P31" s="91">
        <f>N31+O31</f>
        <v>1</v>
      </c>
      <c r="Q31" s="80">
        <f>IFERROR(P31/M31,"-")</f>
        <v>0.052631578947368</v>
      </c>
      <c r="R31" s="79">
        <v>0</v>
      </c>
      <c r="S31" s="79">
        <v>0</v>
      </c>
      <c r="T31" s="80">
        <f>IFERROR(R31/(P31),"-")</f>
        <v>0</v>
      </c>
      <c r="U31" s="186"/>
      <c r="V31" s="82">
        <v>0</v>
      </c>
      <c r="W31" s="80">
        <f>IF(P31=0,"-",V31/P31)</f>
        <v>0</v>
      </c>
      <c r="X31" s="185">
        <v>0</v>
      </c>
      <c r="Y31" s="186">
        <f>IFERROR(X31/P31,"-")</f>
        <v>0</v>
      </c>
      <c r="Z31" s="186" t="str">
        <f>IFERROR(X31/V31,"-")</f>
        <v>-</v>
      </c>
      <c r="AA31" s="18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>
        <v>1</v>
      </c>
      <c r="BF31" s="111">
        <f>IF(P31=0,"",IF(BE31=0,"",(BE31/P31)))</f>
        <v>1</v>
      </c>
      <c r="BG31" s="110"/>
      <c r="BH31" s="112">
        <f>IFERROR(BG31/BE31,"-")</f>
        <v>0</v>
      </c>
      <c r="BI31" s="113"/>
      <c r="BJ31" s="114">
        <f>IFERROR(BI31/BE31,"-")</f>
        <v>0</v>
      </c>
      <c r="BK31" s="115"/>
      <c r="BL31" s="115"/>
      <c r="BM31" s="115"/>
      <c r="BN31" s="117"/>
      <c r="BO31" s="118">
        <f>IF(P31=0,"",IF(BN31=0,"",(BN31/P31)))</f>
        <v>0</v>
      </c>
      <c r="BP31" s="119"/>
      <c r="BQ31" s="120" t="str">
        <f>IFERROR(BP31/BN31,"-")</f>
        <v>-</v>
      </c>
      <c r="BR31" s="121"/>
      <c r="BS31" s="122" t="str">
        <f>IFERROR(BR31/BN31,"-")</f>
        <v>-</v>
      </c>
      <c r="BT31" s="123"/>
      <c r="BU31" s="123"/>
      <c r="BV31" s="123"/>
      <c r="BW31" s="124"/>
      <c r="BX31" s="125">
        <f>IF(P31=0,"",IF(BW31=0,"",(BW31/P31)))</f>
        <v>0</v>
      </c>
      <c r="BY31" s="126"/>
      <c r="BZ31" s="127" t="str">
        <f>IFERROR(BY31/BW31,"-")</f>
        <v>-</v>
      </c>
      <c r="CA31" s="128"/>
      <c r="CB31" s="129" t="str">
        <f>IFERROR(CA31/BW31,"-")</f>
        <v>-</v>
      </c>
      <c r="CC31" s="130"/>
      <c r="CD31" s="130"/>
      <c r="CE31" s="130"/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0</v>
      </c>
      <c r="CP31" s="139">
        <v>0</v>
      </c>
      <c r="CQ31" s="139"/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189" t="s">
        <v>131</v>
      </c>
      <c r="C32" s="189"/>
      <c r="D32" s="189" t="s">
        <v>102</v>
      </c>
      <c r="E32" s="189" t="s">
        <v>102</v>
      </c>
      <c r="F32" s="189" t="s">
        <v>68</v>
      </c>
      <c r="G32" s="88"/>
      <c r="H32" s="88"/>
      <c r="I32" s="88"/>
      <c r="J32" s="180"/>
      <c r="K32" s="79">
        <v>14</v>
      </c>
      <c r="L32" s="79">
        <v>13</v>
      </c>
      <c r="M32" s="79">
        <v>10</v>
      </c>
      <c r="N32" s="89">
        <v>3</v>
      </c>
      <c r="O32" s="90">
        <v>0</v>
      </c>
      <c r="P32" s="91">
        <f>N32+O32</f>
        <v>3</v>
      </c>
      <c r="Q32" s="80">
        <f>IFERROR(P32/M32,"-")</f>
        <v>0.3</v>
      </c>
      <c r="R32" s="79">
        <v>1</v>
      </c>
      <c r="S32" s="79">
        <v>1</v>
      </c>
      <c r="T32" s="80">
        <f>IFERROR(R32/(P32),"-")</f>
        <v>0.33333333333333</v>
      </c>
      <c r="U32" s="186"/>
      <c r="V32" s="82">
        <v>2</v>
      </c>
      <c r="W32" s="80">
        <f>IF(P32=0,"-",V32/P32)</f>
        <v>0.66666666666667</v>
      </c>
      <c r="X32" s="185">
        <v>280000</v>
      </c>
      <c r="Y32" s="186">
        <f>IFERROR(X32/P32,"-")</f>
        <v>93333.333333333</v>
      </c>
      <c r="Z32" s="186">
        <f>IFERROR(X32/V32,"-")</f>
        <v>140000</v>
      </c>
      <c r="AA32" s="180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/>
      <c r="BF32" s="111">
        <f>IF(P32=0,"",IF(BE32=0,"",(BE32/P32)))</f>
        <v>0</v>
      </c>
      <c r="BG32" s="110"/>
      <c r="BH32" s="112" t="str">
        <f>IFERROR(BG32/BE32,"-")</f>
        <v>-</v>
      </c>
      <c r="BI32" s="113"/>
      <c r="BJ32" s="114" t="str">
        <f>IFERROR(BI32/BE32,"-")</f>
        <v>-</v>
      </c>
      <c r="BK32" s="115"/>
      <c r="BL32" s="115"/>
      <c r="BM32" s="115"/>
      <c r="BN32" s="117">
        <v>2</v>
      </c>
      <c r="BO32" s="118">
        <f>IF(P32=0,"",IF(BN32=0,"",(BN32/P32)))</f>
        <v>0.66666666666667</v>
      </c>
      <c r="BP32" s="119">
        <v>1</v>
      </c>
      <c r="BQ32" s="120">
        <f>IFERROR(BP32/BN32,"-")</f>
        <v>0.5</v>
      </c>
      <c r="BR32" s="121">
        <v>220000</v>
      </c>
      <c r="BS32" s="122">
        <f>IFERROR(BR32/BN32,"-")</f>
        <v>110000</v>
      </c>
      <c r="BT32" s="123"/>
      <c r="BU32" s="123"/>
      <c r="BV32" s="123">
        <v>1</v>
      </c>
      <c r="BW32" s="124"/>
      <c r="BX32" s="125">
        <f>IF(P32=0,"",IF(BW32=0,"",(BW32/P32)))</f>
        <v>0</v>
      </c>
      <c r="BY32" s="126"/>
      <c r="BZ32" s="127" t="str">
        <f>IFERROR(BY32/BW32,"-")</f>
        <v>-</v>
      </c>
      <c r="CA32" s="128"/>
      <c r="CB32" s="129" t="str">
        <f>IFERROR(CA32/BW32,"-")</f>
        <v>-</v>
      </c>
      <c r="CC32" s="130"/>
      <c r="CD32" s="130"/>
      <c r="CE32" s="130"/>
      <c r="CF32" s="131">
        <v>1</v>
      </c>
      <c r="CG32" s="132">
        <f>IF(P32=0,"",IF(CF32=0,"",(CF32/P32)))</f>
        <v>0.33333333333333</v>
      </c>
      <c r="CH32" s="133">
        <v>1</v>
      </c>
      <c r="CI32" s="134">
        <f>IFERROR(CH32/CF32,"-")</f>
        <v>1</v>
      </c>
      <c r="CJ32" s="135">
        <v>60000</v>
      </c>
      <c r="CK32" s="136">
        <f>IFERROR(CJ32/CF32,"-")</f>
        <v>60000</v>
      </c>
      <c r="CL32" s="137"/>
      <c r="CM32" s="137"/>
      <c r="CN32" s="137">
        <v>1</v>
      </c>
      <c r="CO32" s="138">
        <v>2</v>
      </c>
      <c r="CP32" s="139">
        <v>280000</v>
      </c>
      <c r="CQ32" s="139">
        <v>220000</v>
      </c>
      <c r="CR32" s="139"/>
      <c r="CS32" s="140" t="str">
        <f>IF(AND(CQ32=0,CR32=0),"",IF(AND(CQ32&lt;=100000,CR32&lt;=100000),"",IF(CQ32/CP32&gt;0.7,"男高",IF(CR32/CP32&gt;0.7,"女高",""))))</f>
        <v>男高</v>
      </c>
    </row>
    <row r="33" spans="1:98">
      <c r="A33" s="78">
        <f>AB33</f>
        <v>7.6180555555556</v>
      </c>
      <c r="B33" s="189" t="s">
        <v>132</v>
      </c>
      <c r="C33" s="189"/>
      <c r="D33" s="189" t="s">
        <v>133</v>
      </c>
      <c r="E33" s="189" t="s">
        <v>62</v>
      </c>
      <c r="F33" s="189" t="s">
        <v>63</v>
      </c>
      <c r="G33" s="88" t="s">
        <v>134</v>
      </c>
      <c r="H33" s="88" t="s">
        <v>135</v>
      </c>
      <c r="I33" s="88" t="s">
        <v>136</v>
      </c>
      <c r="J33" s="180">
        <v>144000</v>
      </c>
      <c r="K33" s="79">
        <v>7</v>
      </c>
      <c r="L33" s="79">
        <v>0</v>
      </c>
      <c r="M33" s="79">
        <v>36</v>
      </c>
      <c r="N33" s="89">
        <v>7</v>
      </c>
      <c r="O33" s="90">
        <v>0</v>
      </c>
      <c r="P33" s="91">
        <f>N33+O33</f>
        <v>7</v>
      </c>
      <c r="Q33" s="80">
        <f>IFERROR(P33/M33,"-")</f>
        <v>0.19444444444444</v>
      </c>
      <c r="R33" s="79">
        <v>1</v>
      </c>
      <c r="S33" s="79">
        <v>4</v>
      </c>
      <c r="T33" s="80">
        <f>IFERROR(R33/(P33),"-")</f>
        <v>0.14285714285714</v>
      </c>
      <c r="U33" s="186">
        <f>IFERROR(J33/SUM(N33:O34),"-")</f>
        <v>12000</v>
      </c>
      <c r="V33" s="82">
        <v>2</v>
      </c>
      <c r="W33" s="80">
        <f>IF(P33=0,"-",V33/P33)</f>
        <v>0.28571428571429</v>
      </c>
      <c r="X33" s="185">
        <v>1097000</v>
      </c>
      <c r="Y33" s="186">
        <f>IFERROR(X33/P33,"-")</f>
        <v>156714.28571429</v>
      </c>
      <c r="Z33" s="186">
        <f>IFERROR(X33/V33,"-")</f>
        <v>548500</v>
      </c>
      <c r="AA33" s="180">
        <f>SUM(X33:X34)-SUM(J33:J34)</f>
        <v>953000</v>
      </c>
      <c r="AB33" s="83">
        <f>SUM(X33:X34)/SUM(J33:J34)</f>
        <v>7.6180555555556</v>
      </c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>
        <v>1</v>
      </c>
      <c r="AW33" s="105">
        <f>IF(P33=0,"",IF(AV33=0,"",(AV33/P33)))</f>
        <v>0.14285714285714</v>
      </c>
      <c r="AX33" s="104">
        <v>1</v>
      </c>
      <c r="AY33" s="106">
        <f>IFERROR(AX33/AV33,"-")</f>
        <v>1</v>
      </c>
      <c r="AZ33" s="107">
        <v>1094000</v>
      </c>
      <c r="BA33" s="108">
        <f>IFERROR(AZ33/AV33,"-")</f>
        <v>1094000</v>
      </c>
      <c r="BB33" s="109"/>
      <c r="BC33" s="109"/>
      <c r="BD33" s="109">
        <v>1</v>
      </c>
      <c r="BE33" s="110">
        <v>2</v>
      </c>
      <c r="BF33" s="111">
        <f>IF(P33=0,"",IF(BE33=0,"",(BE33/P33)))</f>
        <v>0.28571428571429</v>
      </c>
      <c r="BG33" s="110"/>
      <c r="BH33" s="112">
        <f>IFERROR(BG33/BE33,"-")</f>
        <v>0</v>
      </c>
      <c r="BI33" s="113"/>
      <c r="BJ33" s="114">
        <f>IFERROR(BI33/BE33,"-")</f>
        <v>0</v>
      </c>
      <c r="BK33" s="115"/>
      <c r="BL33" s="115"/>
      <c r="BM33" s="115"/>
      <c r="BN33" s="117">
        <v>4</v>
      </c>
      <c r="BO33" s="118">
        <f>IF(P33=0,"",IF(BN33=0,"",(BN33/P33)))</f>
        <v>0.57142857142857</v>
      </c>
      <c r="BP33" s="119">
        <v>1</v>
      </c>
      <c r="BQ33" s="120">
        <f>IFERROR(BP33/BN33,"-")</f>
        <v>0.25</v>
      </c>
      <c r="BR33" s="121">
        <v>3000</v>
      </c>
      <c r="BS33" s="122">
        <f>IFERROR(BR33/BN33,"-")</f>
        <v>750</v>
      </c>
      <c r="BT33" s="123">
        <v>1</v>
      </c>
      <c r="BU33" s="123"/>
      <c r="BV33" s="123"/>
      <c r="BW33" s="124"/>
      <c r="BX33" s="125">
        <f>IF(P33=0,"",IF(BW33=0,"",(BW33/P33)))</f>
        <v>0</v>
      </c>
      <c r="BY33" s="126"/>
      <c r="BZ33" s="127" t="str">
        <f>IFERROR(BY33/BW33,"-")</f>
        <v>-</v>
      </c>
      <c r="CA33" s="128"/>
      <c r="CB33" s="129" t="str">
        <f>IFERROR(CA33/BW33,"-")</f>
        <v>-</v>
      </c>
      <c r="CC33" s="130"/>
      <c r="CD33" s="130"/>
      <c r="CE33" s="130"/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2</v>
      </c>
      <c r="CP33" s="139">
        <v>1097000</v>
      </c>
      <c r="CQ33" s="139">
        <v>1094000</v>
      </c>
      <c r="CR33" s="139"/>
      <c r="CS33" s="140" t="str">
        <f>IF(AND(CQ33=0,CR33=0),"",IF(AND(CQ33&lt;=100000,CR33&lt;=100000),"",IF(CQ33/CP33&gt;0.7,"男高",IF(CR33/CP33&gt;0.7,"女高",""))))</f>
        <v>男高</v>
      </c>
    </row>
    <row r="34" spans="1:98">
      <c r="A34" s="78"/>
      <c r="B34" s="189" t="s">
        <v>137</v>
      </c>
      <c r="C34" s="189"/>
      <c r="D34" s="189" t="s">
        <v>133</v>
      </c>
      <c r="E34" s="189" t="s">
        <v>62</v>
      </c>
      <c r="F34" s="189" t="s">
        <v>68</v>
      </c>
      <c r="G34" s="88"/>
      <c r="H34" s="88"/>
      <c r="I34" s="88"/>
      <c r="J34" s="180"/>
      <c r="K34" s="79">
        <v>35</v>
      </c>
      <c r="L34" s="79">
        <v>21</v>
      </c>
      <c r="M34" s="79">
        <v>52</v>
      </c>
      <c r="N34" s="89">
        <v>5</v>
      </c>
      <c r="O34" s="90">
        <v>0</v>
      </c>
      <c r="P34" s="91">
        <f>N34+O34</f>
        <v>5</v>
      </c>
      <c r="Q34" s="80">
        <f>IFERROR(P34/M34,"-")</f>
        <v>0.096153846153846</v>
      </c>
      <c r="R34" s="79">
        <v>0</v>
      </c>
      <c r="S34" s="79">
        <v>1</v>
      </c>
      <c r="T34" s="80">
        <f>IFERROR(R34/(P34),"-")</f>
        <v>0</v>
      </c>
      <c r="U34" s="186"/>
      <c r="V34" s="82">
        <v>0</v>
      </c>
      <c r="W34" s="80">
        <f>IF(P34=0,"-",V34/P34)</f>
        <v>0</v>
      </c>
      <c r="X34" s="185">
        <v>0</v>
      </c>
      <c r="Y34" s="186">
        <f>IFERROR(X34/P34,"-")</f>
        <v>0</v>
      </c>
      <c r="Z34" s="186" t="str">
        <f>IFERROR(X34/V34,"-")</f>
        <v>-</v>
      </c>
      <c r="AA34" s="180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/>
      <c r="BF34" s="111">
        <f>IF(P34=0,"",IF(BE34=0,"",(BE34/P34)))</f>
        <v>0</v>
      </c>
      <c r="BG34" s="110"/>
      <c r="BH34" s="112" t="str">
        <f>IFERROR(BG34/BE34,"-")</f>
        <v>-</v>
      </c>
      <c r="BI34" s="113"/>
      <c r="BJ34" s="114" t="str">
        <f>IFERROR(BI34/BE34,"-")</f>
        <v>-</v>
      </c>
      <c r="BK34" s="115"/>
      <c r="BL34" s="115"/>
      <c r="BM34" s="115"/>
      <c r="BN34" s="117">
        <v>4</v>
      </c>
      <c r="BO34" s="118">
        <f>IF(P34=0,"",IF(BN34=0,"",(BN34/P34)))</f>
        <v>0.8</v>
      </c>
      <c r="BP34" s="119"/>
      <c r="BQ34" s="120">
        <f>IFERROR(BP34/BN34,"-")</f>
        <v>0</v>
      </c>
      <c r="BR34" s="121"/>
      <c r="BS34" s="122">
        <f>IFERROR(BR34/BN34,"-")</f>
        <v>0</v>
      </c>
      <c r="BT34" s="123"/>
      <c r="BU34" s="123"/>
      <c r="BV34" s="123"/>
      <c r="BW34" s="124">
        <v>1</v>
      </c>
      <c r="BX34" s="125">
        <f>IF(P34=0,"",IF(BW34=0,"",(BW34/P34)))</f>
        <v>0.2</v>
      </c>
      <c r="BY34" s="126"/>
      <c r="BZ34" s="127">
        <f>IFERROR(BY34/BW34,"-")</f>
        <v>0</v>
      </c>
      <c r="CA34" s="128"/>
      <c r="CB34" s="129">
        <f>IFERROR(CA34/BW34,"-")</f>
        <v>0</v>
      </c>
      <c r="CC34" s="130"/>
      <c r="CD34" s="130"/>
      <c r="CE34" s="130"/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0</v>
      </c>
      <c r="CP34" s="139">
        <v>0</v>
      </c>
      <c r="CQ34" s="139"/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>
        <f>AB35</f>
        <v>0.38194444444444</v>
      </c>
      <c r="B35" s="189" t="s">
        <v>138</v>
      </c>
      <c r="C35" s="189"/>
      <c r="D35" s="189" t="s">
        <v>139</v>
      </c>
      <c r="E35" s="189" t="s">
        <v>140</v>
      </c>
      <c r="F35" s="189" t="s">
        <v>63</v>
      </c>
      <c r="G35" s="88" t="s">
        <v>134</v>
      </c>
      <c r="H35" s="88" t="s">
        <v>135</v>
      </c>
      <c r="I35" s="88" t="s">
        <v>141</v>
      </c>
      <c r="J35" s="180">
        <v>144000</v>
      </c>
      <c r="K35" s="79">
        <v>18</v>
      </c>
      <c r="L35" s="79">
        <v>0</v>
      </c>
      <c r="M35" s="79">
        <v>51</v>
      </c>
      <c r="N35" s="89">
        <v>7</v>
      </c>
      <c r="O35" s="90">
        <v>0</v>
      </c>
      <c r="P35" s="91">
        <f>N35+O35</f>
        <v>7</v>
      </c>
      <c r="Q35" s="80">
        <f>IFERROR(P35/M35,"-")</f>
        <v>0.13725490196078</v>
      </c>
      <c r="R35" s="79">
        <v>0</v>
      </c>
      <c r="S35" s="79">
        <v>1</v>
      </c>
      <c r="T35" s="80">
        <f>IFERROR(R35/(P35),"-")</f>
        <v>0</v>
      </c>
      <c r="U35" s="186">
        <f>IFERROR(J35/SUM(N35:O36),"-")</f>
        <v>9000</v>
      </c>
      <c r="V35" s="82">
        <v>2</v>
      </c>
      <c r="W35" s="80">
        <f>IF(P35=0,"-",V35/P35)</f>
        <v>0.28571428571429</v>
      </c>
      <c r="X35" s="185">
        <v>40000</v>
      </c>
      <c r="Y35" s="186">
        <f>IFERROR(X35/P35,"-")</f>
        <v>5714.2857142857</v>
      </c>
      <c r="Z35" s="186">
        <f>IFERROR(X35/V35,"-")</f>
        <v>20000</v>
      </c>
      <c r="AA35" s="180">
        <f>SUM(X35:X36)-SUM(J35:J36)</f>
        <v>-89000</v>
      </c>
      <c r="AB35" s="83">
        <f>SUM(X35:X36)/SUM(J35:J36)</f>
        <v>0.38194444444444</v>
      </c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>
        <v>1</v>
      </c>
      <c r="BF35" s="111">
        <f>IF(P35=0,"",IF(BE35=0,"",(BE35/P35)))</f>
        <v>0.14285714285714</v>
      </c>
      <c r="BG35" s="110"/>
      <c r="BH35" s="112">
        <f>IFERROR(BG35/BE35,"-")</f>
        <v>0</v>
      </c>
      <c r="BI35" s="113"/>
      <c r="BJ35" s="114">
        <f>IFERROR(BI35/BE35,"-")</f>
        <v>0</v>
      </c>
      <c r="BK35" s="115"/>
      <c r="BL35" s="115"/>
      <c r="BM35" s="115"/>
      <c r="BN35" s="117">
        <v>4</v>
      </c>
      <c r="BO35" s="118">
        <f>IF(P35=0,"",IF(BN35=0,"",(BN35/P35)))</f>
        <v>0.57142857142857</v>
      </c>
      <c r="BP35" s="119">
        <v>1</v>
      </c>
      <c r="BQ35" s="120">
        <f>IFERROR(BP35/BN35,"-")</f>
        <v>0.25</v>
      </c>
      <c r="BR35" s="121">
        <v>30000</v>
      </c>
      <c r="BS35" s="122">
        <f>IFERROR(BR35/BN35,"-")</f>
        <v>7500</v>
      </c>
      <c r="BT35" s="123"/>
      <c r="BU35" s="123"/>
      <c r="BV35" s="123">
        <v>1</v>
      </c>
      <c r="BW35" s="124">
        <v>2</v>
      </c>
      <c r="BX35" s="125">
        <f>IF(P35=0,"",IF(BW35=0,"",(BW35/P35)))</f>
        <v>0.28571428571429</v>
      </c>
      <c r="BY35" s="126">
        <v>1</v>
      </c>
      <c r="BZ35" s="127">
        <f>IFERROR(BY35/BW35,"-")</f>
        <v>0.5</v>
      </c>
      <c r="CA35" s="128">
        <v>10000</v>
      </c>
      <c r="CB35" s="129">
        <f>IFERROR(CA35/BW35,"-")</f>
        <v>5000</v>
      </c>
      <c r="CC35" s="130"/>
      <c r="CD35" s="130">
        <v>1</v>
      </c>
      <c r="CE35" s="130"/>
      <c r="CF35" s="131"/>
      <c r="CG35" s="132">
        <f>IF(P35=0,"",IF(CF35=0,"",(CF35/P35)))</f>
        <v>0</v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2</v>
      </c>
      <c r="CP35" s="139">
        <v>40000</v>
      </c>
      <c r="CQ35" s="139">
        <v>30000</v>
      </c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189" t="s">
        <v>142</v>
      </c>
      <c r="C36" s="189"/>
      <c r="D36" s="189" t="s">
        <v>139</v>
      </c>
      <c r="E36" s="189" t="s">
        <v>140</v>
      </c>
      <c r="F36" s="189" t="s">
        <v>68</v>
      </c>
      <c r="G36" s="88"/>
      <c r="H36" s="88"/>
      <c r="I36" s="88"/>
      <c r="J36" s="180"/>
      <c r="K36" s="79">
        <v>25</v>
      </c>
      <c r="L36" s="79">
        <v>20</v>
      </c>
      <c r="M36" s="79">
        <v>7</v>
      </c>
      <c r="N36" s="89">
        <v>9</v>
      </c>
      <c r="O36" s="90">
        <v>0</v>
      </c>
      <c r="P36" s="91">
        <f>N36+O36</f>
        <v>9</v>
      </c>
      <c r="Q36" s="80">
        <f>IFERROR(P36/M36,"-")</f>
        <v>1.2857142857143</v>
      </c>
      <c r="R36" s="79">
        <v>1</v>
      </c>
      <c r="S36" s="79">
        <v>0</v>
      </c>
      <c r="T36" s="80">
        <f>IFERROR(R36/(P36),"-")</f>
        <v>0.11111111111111</v>
      </c>
      <c r="U36" s="186"/>
      <c r="V36" s="82">
        <v>1</v>
      </c>
      <c r="W36" s="80">
        <f>IF(P36=0,"-",V36/P36)</f>
        <v>0.11111111111111</v>
      </c>
      <c r="X36" s="185">
        <v>15000</v>
      </c>
      <c r="Y36" s="186">
        <f>IFERROR(X36/P36,"-")</f>
        <v>1666.6666666667</v>
      </c>
      <c r="Z36" s="186">
        <f>IFERROR(X36/V36,"-")</f>
        <v>15000</v>
      </c>
      <c r="AA36" s="180"/>
      <c r="AB36" s="83"/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>
        <v>4</v>
      </c>
      <c r="BF36" s="111">
        <f>IF(P36=0,"",IF(BE36=0,"",(BE36/P36)))</f>
        <v>0.44444444444444</v>
      </c>
      <c r="BG36" s="110"/>
      <c r="BH36" s="112">
        <f>IFERROR(BG36/BE36,"-")</f>
        <v>0</v>
      </c>
      <c r="BI36" s="113"/>
      <c r="BJ36" s="114">
        <f>IFERROR(BI36/BE36,"-")</f>
        <v>0</v>
      </c>
      <c r="BK36" s="115"/>
      <c r="BL36" s="115"/>
      <c r="BM36" s="115"/>
      <c r="BN36" s="117">
        <v>3</v>
      </c>
      <c r="BO36" s="118">
        <f>IF(P36=0,"",IF(BN36=0,"",(BN36/P36)))</f>
        <v>0.33333333333333</v>
      </c>
      <c r="BP36" s="119"/>
      <c r="BQ36" s="120">
        <f>IFERROR(BP36/BN36,"-")</f>
        <v>0</v>
      </c>
      <c r="BR36" s="121"/>
      <c r="BS36" s="122">
        <f>IFERROR(BR36/BN36,"-")</f>
        <v>0</v>
      </c>
      <c r="BT36" s="123"/>
      <c r="BU36" s="123"/>
      <c r="BV36" s="123"/>
      <c r="BW36" s="124">
        <v>2</v>
      </c>
      <c r="BX36" s="125">
        <f>IF(P36=0,"",IF(BW36=0,"",(BW36/P36)))</f>
        <v>0.22222222222222</v>
      </c>
      <c r="BY36" s="126">
        <v>1</v>
      </c>
      <c r="BZ36" s="127">
        <f>IFERROR(BY36/BW36,"-")</f>
        <v>0.5</v>
      </c>
      <c r="CA36" s="128">
        <v>15000</v>
      </c>
      <c r="CB36" s="129">
        <f>IFERROR(CA36/BW36,"-")</f>
        <v>7500</v>
      </c>
      <c r="CC36" s="130"/>
      <c r="CD36" s="130"/>
      <c r="CE36" s="130">
        <v>1</v>
      </c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1</v>
      </c>
      <c r="CP36" s="139">
        <v>15000</v>
      </c>
      <c r="CQ36" s="139">
        <v>15000</v>
      </c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>
        <f>AB37</f>
        <v>0.43333333333333</v>
      </c>
      <c r="B37" s="189" t="s">
        <v>143</v>
      </c>
      <c r="C37" s="189"/>
      <c r="D37" s="189" t="s">
        <v>133</v>
      </c>
      <c r="E37" s="189" t="s">
        <v>144</v>
      </c>
      <c r="F37" s="189" t="s">
        <v>63</v>
      </c>
      <c r="G37" s="88" t="s">
        <v>145</v>
      </c>
      <c r="H37" s="88" t="s">
        <v>135</v>
      </c>
      <c r="I37" s="190" t="s">
        <v>146</v>
      </c>
      <c r="J37" s="180">
        <v>180000</v>
      </c>
      <c r="K37" s="79">
        <v>10</v>
      </c>
      <c r="L37" s="79">
        <v>0</v>
      </c>
      <c r="M37" s="79">
        <v>37</v>
      </c>
      <c r="N37" s="89">
        <v>2</v>
      </c>
      <c r="O37" s="90">
        <v>0</v>
      </c>
      <c r="P37" s="91">
        <f>N37+O37</f>
        <v>2</v>
      </c>
      <c r="Q37" s="80">
        <f>IFERROR(P37/M37,"-")</f>
        <v>0.054054054054054</v>
      </c>
      <c r="R37" s="79">
        <v>0</v>
      </c>
      <c r="S37" s="79">
        <v>1</v>
      </c>
      <c r="T37" s="80">
        <f>IFERROR(R37/(P37),"-")</f>
        <v>0</v>
      </c>
      <c r="U37" s="186">
        <f>IFERROR(J37/SUM(N37:O38),"-")</f>
        <v>25714.285714286</v>
      </c>
      <c r="V37" s="82">
        <v>0</v>
      </c>
      <c r="W37" s="80">
        <f>IF(P37=0,"-",V37/P37)</f>
        <v>0</v>
      </c>
      <c r="X37" s="185">
        <v>0</v>
      </c>
      <c r="Y37" s="186">
        <f>IFERROR(X37/P37,"-")</f>
        <v>0</v>
      </c>
      <c r="Z37" s="186" t="str">
        <f>IFERROR(X37/V37,"-")</f>
        <v>-</v>
      </c>
      <c r="AA37" s="180">
        <f>SUM(X37:X38)-SUM(J37:J38)</f>
        <v>-102000</v>
      </c>
      <c r="AB37" s="83">
        <f>SUM(X37:X38)/SUM(J37:J38)</f>
        <v>0.43333333333333</v>
      </c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/>
      <c r="AW37" s="105">
        <f>IF(P37=0,"",IF(AV37=0,"",(AV37/P37)))</f>
        <v>0</v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>
        <v>2</v>
      </c>
      <c r="BF37" s="111">
        <f>IF(P37=0,"",IF(BE37=0,"",(BE37/P37)))</f>
        <v>1</v>
      </c>
      <c r="BG37" s="110"/>
      <c r="BH37" s="112">
        <f>IFERROR(BG37/BE37,"-")</f>
        <v>0</v>
      </c>
      <c r="BI37" s="113"/>
      <c r="BJ37" s="114">
        <f>IFERROR(BI37/BE37,"-")</f>
        <v>0</v>
      </c>
      <c r="BK37" s="115"/>
      <c r="BL37" s="115"/>
      <c r="BM37" s="115"/>
      <c r="BN37" s="117"/>
      <c r="BO37" s="118">
        <f>IF(P37=0,"",IF(BN37=0,"",(BN37/P37)))</f>
        <v>0</v>
      </c>
      <c r="BP37" s="119"/>
      <c r="BQ37" s="120" t="str">
        <f>IFERROR(BP37/BN37,"-")</f>
        <v>-</v>
      </c>
      <c r="BR37" s="121"/>
      <c r="BS37" s="122" t="str">
        <f>IFERROR(BR37/BN37,"-")</f>
        <v>-</v>
      </c>
      <c r="BT37" s="123"/>
      <c r="BU37" s="123"/>
      <c r="BV37" s="123"/>
      <c r="BW37" s="124"/>
      <c r="BX37" s="125">
        <f>IF(P37=0,"",IF(BW37=0,"",(BW37/P37)))</f>
        <v>0</v>
      </c>
      <c r="BY37" s="126"/>
      <c r="BZ37" s="127" t="str">
        <f>IFERROR(BY37/BW37,"-")</f>
        <v>-</v>
      </c>
      <c r="CA37" s="128"/>
      <c r="CB37" s="129" t="str">
        <f>IFERROR(CA37/BW37,"-")</f>
        <v>-</v>
      </c>
      <c r="CC37" s="130"/>
      <c r="CD37" s="130"/>
      <c r="CE37" s="130"/>
      <c r="CF37" s="131"/>
      <c r="CG37" s="132">
        <f>IF(P37=0,"",IF(CF37=0,"",(CF37/P37)))</f>
        <v>0</v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0</v>
      </c>
      <c r="CP37" s="139">
        <v>0</v>
      </c>
      <c r="CQ37" s="139"/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/>
      <c r="B38" s="189" t="s">
        <v>147</v>
      </c>
      <c r="C38" s="189"/>
      <c r="D38" s="189" t="s">
        <v>133</v>
      </c>
      <c r="E38" s="189" t="s">
        <v>144</v>
      </c>
      <c r="F38" s="189" t="s">
        <v>68</v>
      </c>
      <c r="G38" s="88"/>
      <c r="H38" s="88"/>
      <c r="I38" s="88"/>
      <c r="J38" s="180"/>
      <c r="K38" s="79">
        <v>40</v>
      </c>
      <c r="L38" s="79">
        <v>26</v>
      </c>
      <c r="M38" s="79">
        <v>7</v>
      </c>
      <c r="N38" s="89">
        <v>5</v>
      </c>
      <c r="O38" s="90">
        <v>0</v>
      </c>
      <c r="P38" s="91">
        <f>N38+O38</f>
        <v>5</v>
      </c>
      <c r="Q38" s="80">
        <f>IFERROR(P38/M38,"-")</f>
        <v>0.71428571428571</v>
      </c>
      <c r="R38" s="79">
        <v>1</v>
      </c>
      <c r="S38" s="79">
        <v>0</v>
      </c>
      <c r="T38" s="80">
        <f>IFERROR(R38/(P38),"-")</f>
        <v>0.2</v>
      </c>
      <c r="U38" s="186"/>
      <c r="V38" s="82">
        <v>1</v>
      </c>
      <c r="W38" s="80">
        <f>IF(P38=0,"-",V38/P38)</f>
        <v>0.2</v>
      </c>
      <c r="X38" s="185">
        <v>78000</v>
      </c>
      <c r="Y38" s="186">
        <f>IFERROR(X38/P38,"-")</f>
        <v>15600</v>
      </c>
      <c r="Z38" s="186">
        <f>IFERROR(X38/V38,"-")</f>
        <v>78000</v>
      </c>
      <c r="AA38" s="180"/>
      <c r="AB38" s="83"/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/>
      <c r="BF38" s="111">
        <f>IF(P38=0,"",IF(BE38=0,"",(BE38/P38)))</f>
        <v>0</v>
      </c>
      <c r="BG38" s="110"/>
      <c r="BH38" s="112" t="str">
        <f>IFERROR(BG38/BE38,"-")</f>
        <v>-</v>
      </c>
      <c r="BI38" s="113"/>
      <c r="BJ38" s="114" t="str">
        <f>IFERROR(BI38/BE38,"-")</f>
        <v>-</v>
      </c>
      <c r="BK38" s="115"/>
      <c r="BL38" s="115"/>
      <c r="BM38" s="115"/>
      <c r="BN38" s="117">
        <v>1</v>
      </c>
      <c r="BO38" s="118">
        <f>IF(P38=0,"",IF(BN38=0,"",(BN38/P38)))</f>
        <v>0.2</v>
      </c>
      <c r="BP38" s="119"/>
      <c r="BQ38" s="120">
        <f>IFERROR(BP38/BN38,"-")</f>
        <v>0</v>
      </c>
      <c r="BR38" s="121"/>
      <c r="BS38" s="122">
        <f>IFERROR(BR38/BN38,"-")</f>
        <v>0</v>
      </c>
      <c r="BT38" s="123"/>
      <c r="BU38" s="123"/>
      <c r="BV38" s="123"/>
      <c r="BW38" s="124">
        <v>4</v>
      </c>
      <c r="BX38" s="125">
        <f>IF(P38=0,"",IF(BW38=0,"",(BW38/P38)))</f>
        <v>0.8</v>
      </c>
      <c r="BY38" s="126">
        <v>1</v>
      </c>
      <c r="BZ38" s="127">
        <f>IFERROR(BY38/BW38,"-")</f>
        <v>0.25</v>
      </c>
      <c r="CA38" s="128">
        <v>78000</v>
      </c>
      <c r="CB38" s="129">
        <f>IFERROR(CA38/BW38,"-")</f>
        <v>19500</v>
      </c>
      <c r="CC38" s="130"/>
      <c r="CD38" s="130"/>
      <c r="CE38" s="130">
        <v>1</v>
      </c>
      <c r="CF38" s="131"/>
      <c r="CG38" s="132">
        <f>IF(P38=0,"",IF(CF38=0,"",(CF38/P38)))</f>
        <v>0</v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1</v>
      </c>
      <c r="CP38" s="139">
        <v>78000</v>
      </c>
      <c r="CQ38" s="139">
        <v>78000</v>
      </c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>
        <f>AB39</f>
        <v>0.44444444444444</v>
      </c>
      <c r="B39" s="189" t="s">
        <v>148</v>
      </c>
      <c r="C39" s="189"/>
      <c r="D39" s="189" t="s">
        <v>139</v>
      </c>
      <c r="E39" s="189" t="s">
        <v>149</v>
      </c>
      <c r="F39" s="189" t="s">
        <v>63</v>
      </c>
      <c r="G39" s="88" t="s">
        <v>145</v>
      </c>
      <c r="H39" s="88" t="s">
        <v>135</v>
      </c>
      <c r="I39" s="190" t="s">
        <v>150</v>
      </c>
      <c r="J39" s="180">
        <v>180000</v>
      </c>
      <c r="K39" s="79">
        <v>6</v>
      </c>
      <c r="L39" s="79">
        <v>0</v>
      </c>
      <c r="M39" s="79">
        <v>24</v>
      </c>
      <c r="N39" s="89">
        <v>3</v>
      </c>
      <c r="O39" s="90">
        <v>0</v>
      </c>
      <c r="P39" s="91">
        <f>N39+O39</f>
        <v>3</v>
      </c>
      <c r="Q39" s="80">
        <f>IFERROR(P39/M39,"-")</f>
        <v>0.125</v>
      </c>
      <c r="R39" s="79">
        <v>0</v>
      </c>
      <c r="S39" s="79">
        <v>0</v>
      </c>
      <c r="T39" s="80">
        <f>IFERROR(R39/(P39),"-")</f>
        <v>0</v>
      </c>
      <c r="U39" s="186">
        <f>IFERROR(J39/SUM(N39:O40),"-")</f>
        <v>20000</v>
      </c>
      <c r="V39" s="82">
        <v>0</v>
      </c>
      <c r="W39" s="80">
        <f>IF(P39=0,"-",V39/P39)</f>
        <v>0</v>
      </c>
      <c r="X39" s="185">
        <v>0</v>
      </c>
      <c r="Y39" s="186">
        <f>IFERROR(X39/P39,"-")</f>
        <v>0</v>
      </c>
      <c r="Z39" s="186" t="str">
        <f>IFERROR(X39/V39,"-")</f>
        <v>-</v>
      </c>
      <c r="AA39" s="180">
        <f>SUM(X39:X40)-SUM(J39:J40)</f>
        <v>-100000</v>
      </c>
      <c r="AB39" s="83">
        <f>SUM(X39:X40)/SUM(J39:J40)</f>
        <v>0.44444444444444</v>
      </c>
      <c r="AC39" s="77"/>
      <c r="AD39" s="92">
        <v>1</v>
      </c>
      <c r="AE39" s="93">
        <f>IF(P39=0,"",IF(AD39=0,"",(AD39/P39)))</f>
        <v>0.33333333333333</v>
      </c>
      <c r="AF39" s="92"/>
      <c r="AG39" s="94">
        <f>IFERROR(AF39/AD39,"-")</f>
        <v>0</v>
      </c>
      <c r="AH39" s="95"/>
      <c r="AI39" s="96">
        <f>IFERROR(AH39/AD39,"-")</f>
        <v>0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/>
      <c r="BF39" s="111">
        <f>IF(P39=0,"",IF(BE39=0,"",(BE39/P39)))</f>
        <v>0</v>
      </c>
      <c r="BG39" s="110"/>
      <c r="BH39" s="112" t="str">
        <f>IFERROR(BG39/BE39,"-")</f>
        <v>-</v>
      </c>
      <c r="BI39" s="113"/>
      <c r="BJ39" s="114" t="str">
        <f>IFERROR(BI39/BE39,"-")</f>
        <v>-</v>
      </c>
      <c r="BK39" s="115"/>
      <c r="BL39" s="115"/>
      <c r="BM39" s="115"/>
      <c r="BN39" s="117">
        <v>2</v>
      </c>
      <c r="BO39" s="118">
        <f>IF(P39=0,"",IF(BN39=0,"",(BN39/P39)))</f>
        <v>0.66666666666667</v>
      </c>
      <c r="BP39" s="119"/>
      <c r="BQ39" s="120">
        <f>IFERROR(BP39/BN39,"-")</f>
        <v>0</v>
      </c>
      <c r="BR39" s="121"/>
      <c r="BS39" s="122">
        <f>IFERROR(BR39/BN39,"-")</f>
        <v>0</v>
      </c>
      <c r="BT39" s="123"/>
      <c r="BU39" s="123"/>
      <c r="BV39" s="123"/>
      <c r="BW39" s="124"/>
      <c r="BX39" s="125">
        <f>IF(P39=0,"",IF(BW39=0,"",(BW39/P39)))</f>
        <v>0</v>
      </c>
      <c r="BY39" s="126"/>
      <c r="BZ39" s="127" t="str">
        <f>IFERROR(BY39/BW39,"-")</f>
        <v>-</v>
      </c>
      <c r="CA39" s="128"/>
      <c r="CB39" s="129" t="str">
        <f>IFERROR(CA39/BW39,"-")</f>
        <v>-</v>
      </c>
      <c r="CC39" s="130"/>
      <c r="CD39" s="130"/>
      <c r="CE39" s="130"/>
      <c r="CF39" s="131"/>
      <c r="CG39" s="132">
        <f>IF(P39=0,"",IF(CF39=0,"",(CF39/P39)))</f>
        <v>0</v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0</v>
      </c>
      <c r="CP39" s="139">
        <v>0</v>
      </c>
      <c r="CQ39" s="139"/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/>
      <c r="B40" s="189" t="s">
        <v>151</v>
      </c>
      <c r="C40" s="189"/>
      <c r="D40" s="189" t="s">
        <v>139</v>
      </c>
      <c r="E40" s="189" t="s">
        <v>149</v>
      </c>
      <c r="F40" s="189" t="s">
        <v>68</v>
      </c>
      <c r="G40" s="88"/>
      <c r="H40" s="88"/>
      <c r="I40" s="88"/>
      <c r="J40" s="180"/>
      <c r="K40" s="79">
        <v>37</v>
      </c>
      <c r="L40" s="79">
        <v>24</v>
      </c>
      <c r="M40" s="79">
        <v>50</v>
      </c>
      <c r="N40" s="89">
        <v>6</v>
      </c>
      <c r="O40" s="90">
        <v>0</v>
      </c>
      <c r="P40" s="91">
        <f>N40+O40</f>
        <v>6</v>
      </c>
      <c r="Q40" s="80">
        <f>IFERROR(P40/M40,"-")</f>
        <v>0.12</v>
      </c>
      <c r="R40" s="79">
        <v>1</v>
      </c>
      <c r="S40" s="79">
        <v>0</v>
      </c>
      <c r="T40" s="80">
        <f>IFERROR(R40/(P40),"-")</f>
        <v>0.16666666666667</v>
      </c>
      <c r="U40" s="186"/>
      <c r="V40" s="82">
        <v>1</v>
      </c>
      <c r="W40" s="80">
        <f>IF(P40=0,"-",V40/P40)</f>
        <v>0.16666666666667</v>
      </c>
      <c r="X40" s="185">
        <v>80000</v>
      </c>
      <c r="Y40" s="186">
        <f>IFERROR(X40/P40,"-")</f>
        <v>13333.333333333</v>
      </c>
      <c r="Z40" s="186">
        <f>IFERROR(X40/V40,"-")</f>
        <v>80000</v>
      </c>
      <c r="AA40" s="180"/>
      <c r="AB40" s="83"/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/>
      <c r="BF40" s="111">
        <f>IF(P40=0,"",IF(BE40=0,"",(BE40/P40)))</f>
        <v>0</v>
      </c>
      <c r="BG40" s="110"/>
      <c r="BH40" s="112" t="str">
        <f>IFERROR(BG40/BE40,"-")</f>
        <v>-</v>
      </c>
      <c r="BI40" s="113"/>
      <c r="BJ40" s="114" t="str">
        <f>IFERROR(BI40/BE40,"-")</f>
        <v>-</v>
      </c>
      <c r="BK40" s="115"/>
      <c r="BL40" s="115"/>
      <c r="BM40" s="115"/>
      <c r="BN40" s="117">
        <v>1</v>
      </c>
      <c r="BO40" s="118">
        <f>IF(P40=0,"",IF(BN40=0,"",(BN40/P40)))</f>
        <v>0.16666666666667</v>
      </c>
      <c r="BP40" s="119"/>
      <c r="BQ40" s="120">
        <f>IFERROR(BP40/BN40,"-")</f>
        <v>0</v>
      </c>
      <c r="BR40" s="121"/>
      <c r="BS40" s="122">
        <f>IFERROR(BR40/BN40,"-")</f>
        <v>0</v>
      </c>
      <c r="BT40" s="123"/>
      <c r="BU40" s="123"/>
      <c r="BV40" s="123"/>
      <c r="BW40" s="124">
        <v>5</v>
      </c>
      <c r="BX40" s="125">
        <f>IF(P40=0,"",IF(BW40=0,"",(BW40/P40)))</f>
        <v>0.83333333333333</v>
      </c>
      <c r="BY40" s="126">
        <v>1</v>
      </c>
      <c r="BZ40" s="127">
        <f>IFERROR(BY40/BW40,"-")</f>
        <v>0.2</v>
      </c>
      <c r="CA40" s="128">
        <v>80000</v>
      </c>
      <c r="CB40" s="129">
        <f>IFERROR(CA40/BW40,"-")</f>
        <v>16000</v>
      </c>
      <c r="CC40" s="130"/>
      <c r="CD40" s="130"/>
      <c r="CE40" s="130">
        <v>1</v>
      </c>
      <c r="CF40" s="131"/>
      <c r="CG40" s="132">
        <f>IF(P40=0,"",IF(CF40=0,"",(CF40/P40)))</f>
        <v>0</v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1</v>
      </c>
      <c r="CP40" s="139">
        <v>80000</v>
      </c>
      <c r="CQ40" s="139">
        <v>80000</v>
      </c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>
        <f>AB41</f>
        <v>0.37179487179487</v>
      </c>
      <c r="B41" s="189" t="s">
        <v>152</v>
      </c>
      <c r="C41" s="189"/>
      <c r="D41" s="189" t="s">
        <v>139</v>
      </c>
      <c r="E41" s="189" t="s">
        <v>62</v>
      </c>
      <c r="F41" s="189" t="s">
        <v>63</v>
      </c>
      <c r="G41" s="88" t="s">
        <v>153</v>
      </c>
      <c r="H41" s="88" t="s">
        <v>135</v>
      </c>
      <c r="I41" s="190" t="s">
        <v>154</v>
      </c>
      <c r="J41" s="180">
        <v>156000</v>
      </c>
      <c r="K41" s="79">
        <v>1</v>
      </c>
      <c r="L41" s="79">
        <v>0</v>
      </c>
      <c r="M41" s="79">
        <v>8</v>
      </c>
      <c r="N41" s="89">
        <v>0</v>
      </c>
      <c r="O41" s="90">
        <v>0</v>
      </c>
      <c r="P41" s="91">
        <f>N41+O41</f>
        <v>0</v>
      </c>
      <c r="Q41" s="80">
        <f>IFERROR(P41/M41,"-")</f>
        <v>0</v>
      </c>
      <c r="R41" s="79">
        <v>0</v>
      </c>
      <c r="S41" s="79">
        <v>0</v>
      </c>
      <c r="T41" s="80" t="str">
        <f>IFERROR(R41/(P41),"-")</f>
        <v>-</v>
      </c>
      <c r="U41" s="186">
        <f>IFERROR(J41/SUM(N41:O42),"-")</f>
        <v>31200</v>
      </c>
      <c r="V41" s="82">
        <v>0</v>
      </c>
      <c r="W41" s="80" t="str">
        <f>IF(P41=0,"-",V41/P41)</f>
        <v>-</v>
      </c>
      <c r="X41" s="185">
        <v>0</v>
      </c>
      <c r="Y41" s="186" t="str">
        <f>IFERROR(X41/P41,"-")</f>
        <v>-</v>
      </c>
      <c r="Z41" s="186" t="str">
        <f>IFERROR(X41/V41,"-")</f>
        <v>-</v>
      </c>
      <c r="AA41" s="180">
        <f>SUM(X41:X42)-SUM(J41:J42)</f>
        <v>-98000</v>
      </c>
      <c r="AB41" s="83">
        <f>SUM(X41:X42)/SUM(J41:J42)</f>
        <v>0.37179487179487</v>
      </c>
      <c r="AC41" s="77"/>
      <c r="AD41" s="92"/>
      <c r="AE41" s="93" t="str">
        <f>IF(P41=0,"",IF(AD41=0,"",(AD41/P41)))</f>
        <v/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 t="str">
        <f>IF(P41=0,"",IF(AM41=0,"",(AM41/P41)))</f>
        <v/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 t="str">
        <f>IF(P41=0,"",IF(AV41=0,"",(AV41/P41)))</f>
        <v/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/>
      <c r="BF41" s="111" t="str">
        <f>IF(P41=0,"",IF(BE41=0,"",(BE41/P41)))</f>
        <v/>
      </c>
      <c r="BG41" s="110"/>
      <c r="BH41" s="112" t="str">
        <f>IFERROR(BG41/BE41,"-")</f>
        <v>-</v>
      </c>
      <c r="BI41" s="113"/>
      <c r="BJ41" s="114" t="str">
        <f>IFERROR(BI41/BE41,"-")</f>
        <v>-</v>
      </c>
      <c r="BK41" s="115"/>
      <c r="BL41" s="115"/>
      <c r="BM41" s="115"/>
      <c r="BN41" s="117"/>
      <c r="BO41" s="118" t="str">
        <f>IF(P41=0,"",IF(BN41=0,"",(BN41/P41)))</f>
        <v/>
      </c>
      <c r="BP41" s="119"/>
      <c r="BQ41" s="120" t="str">
        <f>IFERROR(BP41/BN41,"-")</f>
        <v>-</v>
      </c>
      <c r="BR41" s="121"/>
      <c r="BS41" s="122" t="str">
        <f>IFERROR(BR41/BN41,"-")</f>
        <v>-</v>
      </c>
      <c r="BT41" s="123"/>
      <c r="BU41" s="123"/>
      <c r="BV41" s="123"/>
      <c r="BW41" s="124"/>
      <c r="BX41" s="125" t="str">
        <f>IF(P41=0,"",IF(BW41=0,"",(BW41/P41)))</f>
        <v/>
      </c>
      <c r="BY41" s="126"/>
      <c r="BZ41" s="127" t="str">
        <f>IFERROR(BY41/BW41,"-")</f>
        <v>-</v>
      </c>
      <c r="CA41" s="128"/>
      <c r="CB41" s="129" t="str">
        <f>IFERROR(CA41/BW41,"-")</f>
        <v>-</v>
      </c>
      <c r="CC41" s="130"/>
      <c r="CD41" s="130"/>
      <c r="CE41" s="130"/>
      <c r="CF41" s="131"/>
      <c r="CG41" s="132" t="str">
        <f>IF(P41=0,"",IF(CF41=0,"",(CF41/P41)))</f>
        <v/>
      </c>
      <c r="CH41" s="133"/>
      <c r="CI41" s="134" t="str">
        <f>IFERROR(CH41/CF41,"-")</f>
        <v>-</v>
      </c>
      <c r="CJ41" s="135"/>
      <c r="CK41" s="136" t="str">
        <f>IFERROR(CJ41/CF41,"-")</f>
        <v>-</v>
      </c>
      <c r="CL41" s="137"/>
      <c r="CM41" s="137"/>
      <c r="CN41" s="137"/>
      <c r="CO41" s="138">
        <v>0</v>
      </c>
      <c r="CP41" s="139">
        <v>0</v>
      </c>
      <c r="CQ41" s="139"/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/>
      <c r="B42" s="189" t="s">
        <v>155</v>
      </c>
      <c r="C42" s="189"/>
      <c r="D42" s="189" t="s">
        <v>139</v>
      </c>
      <c r="E42" s="189" t="s">
        <v>62</v>
      </c>
      <c r="F42" s="189" t="s">
        <v>68</v>
      </c>
      <c r="G42" s="88"/>
      <c r="H42" s="88"/>
      <c r="I42" s="88"/>
      <c r="J42" s="180"/>
      <c r="K42" s="79">
        <v>19</v>
      </c>
      <c r="L42" s="79">
        <v>13</v>
      </c>
      <c r="M42" s="79">
        <v>2</v>
      </c>
      <c r="N42" s="89">
        <v>5</v>
      </c>
      <c r="O42" s="90">
        <v>0</v>
      </c>
      <c r="P42" s="91">
        <f>N42+O42</f>
        <v>5</v>
      </c>
      <c r="Q42" s="80">
        <f>IFERROR(P42/M42,"-")</f>
        <v>2.5</v>
      </c>
      <c r="R42" s="79">
        <v>0</v>
      </c>
      <c r="S42" s="79">
        <v>1</v>
      </c>
      <c r="T42" s="80">
        <f>IFERROR(R42/(P42),"-")</f>
        <v>0</v>
      </c>
      <c r="U42" s="186"/>
      <c r="V42" s="82">
        <v>2</v>
      </c>
      <c r="W42" s="80">
        <f>IF(P42=0,"-",V42/P42)</f>
        <v>0.4</v>
      </c>
      <c r="X42" s="185">
        <v>58000</v>
      </c>
      <c r="Y42" s="186">
        <f>IFERROR(X42/P42,"-")</f>
        <v>11600</v>
      </c>
      <c r="Z42" s="186">
        <f>IFERROR(X42/V42,"-")</f>
        <v>29000</v>
      </c>
      <c r="AA42" s="180"/>
      <c r="AB42" s="83"/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>
        <f>IF(P42=0,"",IF(AM42=0,"",(AM42/P42)))</f>
        <v>0</v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>
        <v>1</v>
      </c>
      <c r="AW42" s="105">
        <f>IF(P42=0,"",IF(AV42=0,"",(AV42/P42)))</f>
        <v>0.2</v>
      </c>
      <c r="AX42" s="104"/>
      <c r="AY42" s="106">
        <f>IFERROR(AX42/AV42,"-")</f>
        <v>0</v>
      </c>
      <c r="AZ42" s="107"/>
      <c r="BA42" s="108">
        <f>IFERROR(AZ42/AV42,"-")</f>
        <v>0</v>
      </c>
      <c r="BB42" s="109"/>
      <c r="BC42" s="109"/>
      <c r="BD42" s="109"/>
      <c r="BE42" s="110">
        <v>2</v>
      </c>
      <c r="BF42" s="111">
        <f>IF(P42=0,"",IF(BE42=0,"",(BE42/P42)))</f>
        <v>0.4</v>
      </c>
      <c r="BG42" s="110">
        <v>2</v>
      </c>
      <c r="BH42" s="112">
        <f>IFERROR(BG42/BE42,"-")</f>
        <v>1</v>
      </c>
      <c r="BI42" s="113">
        <v>58000</v>
      </c>
      <c r="BJ42" s="114">
        <f>IFERROR(BI42/BE42,"-")</f>
        <v>29000</v>
      </c>
      <c r="BK42" s="115">
        <v>1</v>
      </c>
      <c r="BL42" s="115"/>
      <c r="BM42" s="115">
        <v>1</v>
      </c>
      <c r="BN42" s="117">
        <v>2</v>
      </c>
      <c r="BO42" s="118">
        <f>IF(P42=0,"",IF(BN42=0,"",(BN42/P42)))</f>
        <v>0.4</v>
      </c>
      <c r="BP42" s="119"/>
      <c r="BQ42" s="120">
        <f>IFERROR(BP42/BN42,"-")</f>
        <v>0</v>
      </c>
      <c r="BR42" s="121"/>
      <c r="BS42" s="122">
        <f>IFERROR(BR42/BN42,"-")</f>
        <v>0</v>
      </c>
      <c r="BT42" s="123"/>
      <c r="BU42" s="123"/>
      <c r="BV42" s="123"/>
      <c r="BW42" s="124"/>
      <c r="BX42" s="125">
        <f>IF(P42=0,"",IF(BW42=0,"",(BW42/P42)))</f>
        <v>0</v>
      </c>
      <c r="BY42" s="126"/>
      <c r="BZ42" s="127" t="str">
        <f>IFERROR(BY42/BW42,"-")</f>
        <v>-</v>
      </c>
      <c r="CA42" s="128"/>
      <c r="CB42" s="129" t="str">
        <f>IFERROR(CA42/BW42,"-")</f>
        <v>-</v>
      </c>
      <c r="CC42" s="130"/>
      <c r="CD42" s="130"/>
      <c r="CE42" s="130"/>
      <c r="CF42" s="131"/>
      <c r="CG42" s="132">
        <f>IF(P42=0,"",IF(CF42=0,"",(CF42/P42)))</f>
        <v>0</v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2</v>
      </c>
      <c r="CP42" s="139">
        <v>58000</v>
      </c>
      <c r="CQ42" s="139">
        <v>55000</v>
      </c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>
        <f>AB43</f>
        <v>0.65384615384615</v>
      </c>
      <c r="B43" s="189" t="s">
        <v>156</v>
      </c>
      <c r="C43" s="189"/>
      <c r="D43" s="189" t="s">
        <v>133</v>
      </c>
      <c r="E43" s="189" t="s">
        <v>157</v>
      </c>
      <c r="F43" s="189" t="s">
        <v>63</v>
      </c>
      <c r="G43" s="88" t="s">
        <v>153</v>
      </c>
      <c r="H43" s="88" t="s">
        <v>135</v>
      </c>
      <c r="I43" s="191" t="s">
        <v>158</v>
      </c>
      <c r="J43" s="180">
        <v>156000</v>
      </c>
      <c r="K43" s="79">
        <v>3</v>
      </c>
      <c r="L43" s="79">
        <v>0</v>
      </c>
      <c r="M43" s="79">
        <v>26</v>
      </c>
      <c r="N43" s="89">
        <v>2</v>
      </c>
      <c r="O43" s="90">
        <v>0</v>
      </c>
      <c r="P43" s="91">
        <f>N43+O43</f>
        <v>2</v>
      </c>
      <c r="Q43" s="80">
        <f>IFERROR(P43/M43,"-")</f>
        <v>0.076923076923077</v>
      </c>
      <c r="R43" s="79">
        <v>0</v>
      </c>
      <c r="S43" s="79">
        <v>0</v>
      </c>
      <c r="T43" s="80">
        <f>IFERROR(R43/(P43),"-")</f>
        <v>0</v>
      </c>
      <c r="U43" s="186">
        <f>IFERROR(J43/SUM(N43:O44),"-")</f>
        <v>26000</v>
      </c>
      <c r="V43" s="82">
        <v>1</v>
      </c>
      <c r="W43" s="80">
        <f>IF(P43=0,"-",V43/P43)</f>
        <v>0.5</v>
      </c>
      <c r="X43" s="185">
        <v>5000</v>
      </c>
      <c r="Y43" s="186">
        <f>IFERROR(X43/P43,"-")</f>
        <v>2500</v>
      </c>
      <c r="Z43" s="186">
        <f>IFERROR(X43/V43,"-")</f>
        <v>5000</v>
      </c>
      <c r="AA43" s="180">
        <f>SUM(X43:X44)-SUM(J43:J44)</f>
        <v>-54000</v>
      </c>
      <c r="AB43" s="83">
        <f>SUM(X43:X44)/SUM(J43:J44)</f>
        <v>0.65384615384615</v>
      </c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>
        <f>IF(P43=0,"",IF(AM43=0,"",(AM43/P43)))</f>
        <v>0</v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>
        <v>1</v>
      </c>
      <c r="BF43" s="111">
        <f>IF(P43=0,"",IF(BE43=0,"",(BE43/P43)))</f>
        <v>0.5</v>
      </c>
      <c r="BG43" s="110">
        <v>1</v>
      </c>
      <c r="BH43" s="112">
        <f>IFERROR(BG43/BE43,"-")</f>
        <v>1</v>
      </c>
      <c r="BI43" s="113">
        <v>5000</v>
      </c>
      <c r="BJ43" s="114">
        <f>IFERROR(BI43/BE43,"-")</f>
        <v>5000</v>
      </c>
      <c r="BK43" s="115">
        <v>1</v>
      </c>
      <c r="BL43" s="115"/>
      <c r="BM43" s="115"/>
      <c r="BN43" s="117"/>
      <c r="BO43" s="118">
        <f>IF(P43=0,"",IF(BN43=0,"",(BN43/P43)))</f>
        <v>0</v>
      </c>
      <c r="BP43" s="119"/>
      <c r="BQ43" s="120" t="str">
        <f>IFERROR(BP43/BN43,"-")</f>
        <v>-</v>
      </c>
      <c r="BR43" s="121"/>
      <c r="BS43" s="122" t="str">
        <f>IFERROR(BR43/BN43,"-")</f>
        <v>-</v>
      </c>
      <c r="BT43" s="123"/>
      <c r="BU43" s="123"/>
      <c r="BV43" s="123"/>
      <c r="BW43" s="124">
        <v>1</v>
      </c>
      <c r="BX43" s="125">
        <f>IF(P43=0,"",IF(BW43=0,"",(BW43/P43)))</f>
        <v>0.5</v>
      </c>
      <c r="BY43" s="126"/>
      <c r="BZ43" s="127">
        <f>IFERROR(BY43/BW43,"-")</f>
        <v>0</v>
      </c>
      <c r="CA43" s="128"/>
      <c r="CB43" s="129">
        <f>IFERROR(CA43/BW43,"-")</f>
        <v>0</v>
      </c>
      <c r="CC43" s="130"/>
      <c r="CD43" s="130"/>
      <c r="CE43" s="130"/>
      <c r="CF43" s="131"/>
      <c r="CG43" s="132">
        <f>IF(P43=0,"",IF(CF43=0,"",(CF43/P43)))</f>
        <v>0</v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1</v>
      </c>
      <c r="CP43" s="139">
        <v>5000</v>
      </c>
      <c r="CQ43" s="139">
        <v>5000</v>
      </c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/>
      <c r="B44" s="189" t="s">
        <v>159</v>
      </c>
      <c r="C44" s="189"/>
      <c r="D44" s="189" t="s">
        <v>133</v>
      </c>
      <c r="E44" s="189" t="s">
        <v>157</v>
      </c>
      <c r="F44" s="189" t="s">
        <v>68</v>
      </c>
      <c r="G44" s="88"/>
      <c r="H44" s="88"/>
      <c r="I44" s="88"/>
      <c r="J44" s="180"/>
      <c r="K44" s="79">
        <v>43</v>
      </c>
      <c r="L44" s="79">
        <v>23</v>
      </c>
      <c r="M44" s="79">
        <v>6</v>
      </c>
      <c r="N44" s="89">
        <v>4</v>
      </c>
      <c r="O44" s="90">
        <v>0</v>
      </c>
      <c r="P44" s="91">
        <f>N44+O44</f>
        <v>4</v>
      </c>
      <c r="Q44" s="80">
        <f>IFERROR(P44/M44,"-")</f>
        <v>0.66666666666667</v>
      </c>
      <c r="R44" s="79">
        <v>1</v>
      </c>
      <c r="S44" s="79">
        <v>1</v>
      </c>
      <c r="T44" s="80">
        <f>IFERROR(R44/(P44),"-")</f>
        <v>0.25</v>
      </c>
      <c r="U44" s="186"/>
      <c r="V44" s="82">
        <v>1</v>
      </c>
      <c r="W44" s="80">
        <f>IF(P44=0,"-",V44/P44)</f>
        <v>0.25</v>
      </c>
      <c r="X44" s="185">
        <v>97000</v>
      </c>
      <c r="Y44" s="186">
        <f>IFERROR(X44/P44,"-")</f>
        <v>24250</v>
      </c>
      <c r="Z44" s="186">
        <f>IFERROR(X44/V44,"-")</f>
        <v>97000</v>
      </c>
      <c r="AA44" s="180"/>
      <c r="AB44" s="83"/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>
        <f>IF(P44=0,"",IF(AM44=0,"",(AM44/P44)))</f>
        <v>0</v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/>
      <c r="AW44" s="105">
        <f>IF(P44=0,"",IF(AV44=0,"",(AV44/P44)))</f>
        <v>0</v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>
        <v>2</v>
      </c>
      <c r="BF44" s="111">
        <f>IF(P44=0,"",IF(BE44=0,"",(BE44/P44)))</f>
        <v>0.5</v>
      </c>
      <c r="BG44" s="110"/>
      <c r="BH44" s="112">
        <f>IFERROR(BG44/BE44,"-")</f>
        <v>0</v>
      </c>
      <c r="BI44" s="113"/>
      <c r="BJ44" s="114">
        <f>IFERROR(BI44/BE44,"-")</f>
        <v>0</v>
      </c>
      <c r="BK44" s="115"/>
      <c r="BL44" s="115"/>
      <c r="BM44" s="115"/>
      <c r="BN44" s="117">
        <v>2</v>
      </c>
      <c r="BO44" s="118">
        <f>IF(P44=0,"",IF(BN44=0,"",(BN44/P44)))</f>
        <v>0.5</v>
      </c>
      <c r="BP44" s="119">
        <v>1</v>
      </c>
      <c r="BQ44" s="120">
        <f>IFERROR(BP44/BN44,"-")</f>
        <v>0.5</v>
      </c>
      <c r="BR44" s="121">
        <v>97000</v>
      </c>
      <c r="BS44" s="122">
        <f>IFERROR(BR44/BN44,"-")</f>
        <v>48500</v>
      </c>
      <c r="BT44" s="123"/>
      <c r="BU44" s="123"/>
      <c r="BV44" s="123">
        <v>1</v>
      </c>
      <c r="BW44" s="124"/>
      <c r="BX44" s="125">
        <f>IF(P44=0,"",IF(BW44=0,"",(BW44/P44)))</f>
        <v>0</v>
      </c>
      <c r="BY44" s="126"/>
      <c r="BZ44" s="127" t="str">
        <f>IFERROR(BY44/BW44,"-")</f>
        <v>-</v>
      </c>
      <c r="CA44" s="128"/>
      <c r="CB44" s="129" t="str">
        <f>IFERROR(CA44/BW44,"-")</f>
        <v>-</v>
      </c>
      <c r="CC44" s="130"/>
      <c r="CD44" s="130"/>
      <c r="CE44" s="130"/>
      <c r="CF44" s="131"/>
      <c r="CG44" s="132">
        <f>IF(P44=0,"",IF(CF44=0,"",(CF44/P44)))</f>
        <v>0</v>
      </c>
      <c r="CH44" s="133"/>
      <c r="CI44" s="134" t="str">
        <f>IFERROR(CH44/CF44,"-")</f>
        <v>-</v>
      </c>
      <c r="CJ44" s="135"/>
      <c r="CK44" s="136" t="str">
        <f>IFERROR(CJ44/CF44,"-")</f>
        <v>-</v>
      </c>
      <c r="CL44" s="137"/>
      <c r="CM44" s="137"/>
      <c r="CN44" s="137"/>
      <c r="CO44" s="138">
        <v>1</v>
      </c>
      <c r="CP44" s="139">
        <v>97000</v>
      </c>
      <c r="CQ44" s="139">
        <v>97000</v>
      </c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>
        <f>AB45</f>
        <v>0.98076923076923</v>
      </c>
      <c r="B45" s="189" t="s">
        <v>160</v>
      </c>
      <c r="C45" s="189"/>
      <c r="D45" s="189" t="s">
        <v>133</v>
      </c>
      <c r="E45" s="189" t="s">
        <v>140</v>
      </c>
      <c r="F45" s="189" t="s">
        <v>63</v>
      </c>
      <c r="G45" s="88" t="s">
        <v>161</v>
      </c>
      <c r="H45" s="88" t="s">
        <v>135</v>
      </c>
      <c r="I45" s="190" t="s">
        <v>66</v>
      </c>
      <c r="J45" s="180">
        <v>156000</v>
      </c>
      <c r="K45" s="79">
        <v>27</v>
      </c>
      <c r="L45" s="79">
        <v>0</v>
      </c>
      <c r="M45" s="79">
        <v>73</v>
      </c>
      <c r="N45" s="89">
        <v>5</v>
      </c>
      <c r="O45" s="90">
        <v>0</v>
      </c>
      <c r="P45" s="91">
        <f>N45+O45</f>
        <v>5</v>
      </c>
      <c r="Q45" s="80">
        <f>IFERROR(P45/M45,"-")</f>
        <v>0.068493150684932</v>
      </c>
      <c r="R45" s="79">
        <v>0</v>
      </c>
      <c r="S45" s="79">
        <v>0</v>
      </c>
      <c r="T45" s="80">
        <f>IFERROR(R45/(P45),"-")</f>
        <v>0</v>
      </c>
      <c r="U45" s="186">
        <f>IFERROR(J45/SUM(N45:O46),"-")</f>
        <v>8666.6666666667</v>
      </c>
      <c r="V45" s="82">
        <v>0</v>
      </c>
      <c r="W45" s="80">
        <f>IF(P45=0,"-",V45/P45)</f>
        <v>0</v>
      </c>
      <c r="X45" s="185">
        <v>0</v>
      </c>
      <c r="Y45" s="186">
        <f>IFERROR(X45/P45,"-")</f>
        <v>0</v>
      </c>
      <c r="Z45" s="186" t="str">
        <f>IFERROR(X45/V45,"-")</f>
        <v>-</v>
      </c>
      <c r="AA45" s="180">
        <f>SUM(X45:X46)-SUM(J45:J46)</f>
        <v>-3000</v>
      </c>
      <c r="AB45" s="83">
        <f>SUM(X45:X46)/SUM(J45:J46)</f>
        <v>0.98076923076923</v>
      </c>
      <c r="AC45" s="77"/>
      <c r="AD45" s="92"/>
      <c r="AE45" s="93">
        <f>IF(P45=0,"",IF(AD45=0,"",(AD45/P45)))</f>
        <v>0</v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>
        <f>IF(P45=0,"",IF(AM45=0,"",(AM45/P45)))</f>
        <v>0</v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/>
      <c r="AW45" s="105">
        <f>IF(P45=0,"",IF(AV45=0,"",(AV45/P45)))</f>
        <v>0</v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/>
      <c r="BF45" s="111">
        <f>IF(P45=0,"",IF(BE45=0,"",(BE45/P45)))</f>
        <v>0</v>
      </c>
      <c r="BG45" s="110"/>
      <c r="BH45" s="112" t="str">
        <f>IFERROR(BG45/BE45,"-")</f>
        <v>-</v>
      </c>
      <c r="BI45" s="113"/>
      <c r="BJ45" s="114" t="str">
        <f>IFERROR(BI45/BE45,"-")</f>
        <v>-</v>
      </c>
      <c r="BK45" s="115"/>
      <c r="BL45" s="115"/>
      <c r="BM45" s="115"/>
      <c r="BN45" s="117">
        <v>2</v>
      </c>
      <c r="BO45" s="118">
        <f>IF(P45=0,"",IF(BN45=0,"",(BN45/P45)))</f>
        <v>0.4</v>
      </c>
      <c r="BP45" s="119"/>
      <c r="BQ45" s="120">
        <f>IFERROR(BP45/BN45,"-")</f>
        <v>0</v>
      </c>
      <c r="BR45" s="121"/>
      <c r="BS45" s="122">
        <f>IFERROR(BR45/BN45,"-")</f>
        <v>0</v>
      </c>
      <c r="BT45" s="123"/>
      <c r="BU45" s="123"/>
      <c r="BV45" s="123"/>
      <c r="BW45" s="124">
        <v>3</v>
      </c>
      <c r="BX45" s="125">
        <f>IF(P45=0,"",IF(BW45=0,"",(BW45/P45)))</f>
        <v>0.6</v>
      </c>
      <c r="BY45" s="126"/>
      <c r="BZ45" s="127">
        <f>IFERROR(BY45/BW45,"-")</f>
        <v>0</v>
      </c>
      <c r="CA45" s="128"/>
      <c r="CB45" s="129">
        <f>IFERROR(CA45/BW45,"-")</f>
        <v>0</v>
      </c>
      <c r="CC45" s="130"/>
      <c r="CD45" s="130"/>
      <c r="CE45" s="130"/>
      <c r="CF45" s="131"/>
      <c r="CG45" s="132">
        <f>IF(P45=0,"",IF(CF45=0,"",(CF45/P45)))</f>
        <v>0</v>
      </c>
      <c r="CH45" s="133"/>
      <c r="CI45" s="134" t="str">
        <f>IFERROR(CH45/CF45,"-")</f>
        <v>-</v>
      </c>
      <c r="CJ45" s="135"/>
      <c r="CK45" s="136" t="str">
        <f>IFERROR(CJ45/CF45,"-")</f>
        <v>-</v>
      </c>
      <c r="CL45" s="137"/>
      <c r="CM45" s="137"/>
      <c r="CN45" s="137"/>
      <c r="CO45" s="138">
        <v>0</v>
      </c>
      <c r="CP45" s="139">
        <v>0</v>
      </c>
      <c r="CQ45" s="139"/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/>
      <c r="B46" s="189" t="s">
        <v>162</v>
      </c>
      <c r="C46" s="189"/>
      <c r="D46" s="189" t="s">
        <v>133</v>
      </c>
      <c r="E46" s="189" t="s">
        <v>140</v>
      </c>
      <c r="F46" s="189" t="s">
        <v>68</v>
      </c>
      <c r="G46" s="88"/>
      <c r="H46" s="88"/>
      <c r="I46" s="88"/>
      <c r="J46" s="180"/>
      <c r="K46" s="79">
        <v>53</v>
      </c>
      <c r="L46" s="79">
        <v>44</v>
      </c>
      <c r="M46" s="79">
        <v>5</v>
      </c>
      <c r="N46" s="89">
        <v>13</v>
      </c>
      <c r="O46" s="90">
        <v>0</v>
      </c>
      <c r="P46" s="91">
        <f>N46+O46</f>
        <v>13</v>
      </c>
      <c r="Q46" s="80">
        <f>IFERROR(P46/M46,"-")</f>
        <v>2.6</v>
      </c>
      <c r="R46" s="79">
        <v>1</v>
      </c>
      <c r="S46" s="79">
        <v>0</v>
      </c>
      <c r="T46" s="80">
        <f>IFERROR(R46/(P46),"-")</f>
        <v>0.076923076923077</v>
      </c>
      <c r="U46" s="186"/>
      <c r="V46" s="82">
        <v>2</v>
      </c>
      <c r="W46" s="80">
        <f>IF(P46=0,"-",V46/P46)</f>
        <v>0.15384615384615</v>
      </c>
      <c r="X46" s="185">
        <v>153000</v>
      </c>
      <c r="Y46" s="186">
        <f>IFERROR(X46/P46,"-")</f>
        <v>11769.230769231</v>
      </c>
      <c r="Z46" s="186">
        <f>IFERROR(X46/V46,"-")</f>
        <v>76500</v>
      </c>
      <c r="AA46" s="180"/>
      <c r="AB46" s="83"/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>
        <f>IF(P46=0,"",IF(AM46=0,"",(AM46/P46)))</f>
        <v>0</v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/>
      <c r="AW46" s="105">
        <f>IF(P46=0,"",IF(AV46=0,"",(AV46/P46)))</f>
        <v>0</v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>
        <v>2</v>
      </c>
      <c r="BF46" s="111">
        <f>IF(P46=0,"",IF(BE46=0,"",(BE46/P46)))</f>
        <v>0.15384615384615</v>
      </c>
      <c r="BG46" s="110"/>
      <c r="BH46" s="112">
        <f>IFERROR(BG46/BE46,"-")</f>
        <v>0</v>
      </c>
      <c r="BI46" s="113"/>
      <c r="BJ46" s="114">
        <f>IFERROR(BI46/BE46,"-")</f>
        <v>0</v>
      </c>
      <c r="BK46" s="115"/>
      <c r="BL46" s="115"/>
      <c r="BM46" s="115"/>
      <c r="BN46" s="117">
        <v>1</v>
      </c>
      <c r="BO46" s="118">
        <f>IF(P46=0,"",IF(BN46=0,"",(BN46/P46)))</f>
        <v>0.076923076923077</v>
      </c>
      <c r="BP46" s="119">
        <v>1</v>
      </c>
      <c r="BQ46" s="120">
        <f>IFERROR(BP46/BN46,"-")</f>
        <v>1</v>
      </c>
      <c r="BR46" s="121">
        <v>3000</v>
      </c>
      <c r="BS46" s="122">
        <f>IFERROR(BR46/BN46,"-")</f>
        <v>3000</v>
      </c>
      <c r="BT46" s="123">
        <v>1</v>
      </c>
      <c r="BU46" s="123"/>
      <c r="BV46" s="123"/>
      <c r="BW46" s="124">
        <v>8</v>
      </c>
      <c r="BX46" s="125">
        <f>IF(P46=0,"",IF(BW46=0,"",(BW46/P46)))</f>
        <v>0.61538461538462</v>
      </c>
      <c r="BY46" s="126">
        <v>1</v>
      </c>
      <c r="BZ46" s="127">
        <f>IFERROR(BY46/BW46,"-")</f>
        <v>0.125</v>
      </c>
      <c r="CA46" s="128">
        <v>150000</v>
      </c>
      <c r="CB46" s="129">
        <f>IFERROR(CA46/BW46,"-")</f>
        <v>18750</v>
      </c>
      <c r="CC46" s="130"/>
      <c r="CD46" s="130"/>
      <c r="CE46" s="130">
        <v>1</v>
      </c>
      <c r="CF46" s="131">
        <v>2</v>
      </c>
      <c r="CG46" s="132">
        <f>IF(P46=0,"",IF(CF46=0,"",(CF46/P46)))</f>
        <v>0.15384615384615</v>
      </c>
      <c r="CH46" s="133"/>
      <c r="CI46" s="134">
        <f>IFERROR(CH46/CF46,"-")</f>
        <v>0</v>
      </c>
      <c r="CJ46" s="135"/>
      <c r="CK46" s="136">
        <f>IFERROR(CJ46/CF46,"-")</f>
        <v>0</v>
      </c>
      <c r="CL46" s="137"/>
      <c r="CM46" s="137"/>
      <c r="CN46" s="137"/>
      <c r="CO46" s="138">
        <v>2</v>
      </c>
      <c r="CP46" s="139">
        <v>153000</v>
      </c>
      <c r="CQ46" s="139">
        <v>150000</v>
      </c>
      <c r="CR46" s="139"/>
      <c r="CS46" s="140" t="str">
        <f>IF(AND(CQ46=0,CR46=0),"",IF(AND(CQ46&lt;=100000,CR46&lt;=100000),"",IF(CQ46/CP46&gt;0.7,"男高",IF(CR46/CP46&gt;0.7,"女高",""))))</f>
        <v>男高</v>
      </c>
    </row>
    <row r="47" spans="1:98">
      <c r="A47" s="78">
        <f>AB47</f>
        <v>0.50641025641026</v>
      </c>
      <c r="B47" s="189" t="s">
        <v>163</v>
      </c>
      <c r="C47" s="189"/>
      <c r="D47" s="189" t="s">
        <v>139</v>
      </c>
      <c r="E47" s="189" t="s">
        <v>144</v>
      </c>
      <c r="F47" s="189" t="s">
        <v>63</v>
      </c>
      <c r="G47" s="88" t="s">
        <v>161</v>
      </c>
      <c r="H47" s="88" t="s">
        <v>135</v>
      </c>
      <c r="I47" s="191" t="s">
        <v>164</v>
      </c>
      <c r="J47" s="180">
        <v>156000</v>
      </c>
      <c r="K47" s="79">
        <v>3</v>
      </c>
      <c r="L47" s="79">
        <v>0</v>
      </c>
      <c r="M47" s="79">
        <v>13</v>
      </c>
      <c r="N47" s="89">
        <v>1</v>
      </c>
      <c r="O47" s="90">
        <v>0</v>
      </c>
      <c r="P47" s="91">
        <f>N47+O47</f>
        <v>1</v>
      </c>
      <c r="Q47" s="80">
        <f>IFERROR(P47/M47,"-")</f>
        <v>0.076923076923077</v>
      </c>
      <c r="R47" s="79">
        <v>0</v>
      </c>
      <c r="S47" s="79">
        <v>1</v>
      </c>
      <c r="T47" s="80">
        <f>IFERROR(R47/(P47),"-")</f>
        <v>0</v>
      </c>
      <c r="U47" s="186">
        <f>IFERROR(J47/SUM(N47:O48),"-")</f>
        <v>31200</v>
      </c>
      <c r="V47" s="82">
        <v>0</v>
      </c>
      <c r="W47" s="80">
        <f>IF(P47=0,"-",V47/P47)</f>
        <v>0</v>
      </c>
      <c r="X47" s="185">
        <v>0</v>
      </c>
      <c r="Y47" s="186">
        <f>IFERROR(X47/P47,"-")</f>
        <v>0</v>
      </c>
      <c r="Z47" s="186" t="str">
        <f>IFERROR(X47/V47,"-")</f>
        <v>-</v>
      </c>
      <c r="AA47" s="180">
        <f>SUM(X47:X48)-SUM(J47:J48)</f>
        <v>-77000</v>
      </c>
      <c r="AB47" s="83">
        <f>SUM(X47:X48)/SUM(J47:J48)</f>
        <v>0.50641025641026</v>
      </c>
      <c r="AC47" s="77"/>
      <c r="AD47" s="92"/>
      <c r="AE47" s="93">
        <f>IF(P47=0,"",IF(AD47=0,"",(AD47/P47)))</f>
        <v>0</v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>
        <f>IF(P47=0,"",IF(AM47=0,"",(AM47/P47)))</f>
        <v>0</v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/>
      <c r="AW47" s="105">
        <f>IF(P47=0,"",IF(AV47=0,"",(AV47/P47)))</f>
        <v>0</v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>
        <v>1</v>
      </c>
      <c r="BF47" s="111">
        <f>IF(P47=0,"",IF(BE47=0,"",(BE47/P47)))</f>
        <v>1</v>
      </c>
      <c r="BG47" s="110"/>
      <c r="BH47" s="112">
        <f>IFERROR(BG47/BE47,"-")</f>
        <v>0</v>
      </c>
      <c r="BI47" s="113"/>
      <c r="BJ47" s="114">
        <f>IFERROR(BI47/BE47,"-")</f>
        <v>0</v>
      </c>
      <c r="BK47" s="115"/>
      <c r="BL47" s="115"/>
      <c r="BM47" s="115"/>
      <c r="BN47" s="117"/>
      <c r="BO47" s="118">
        <f>IF(P47=0,"",IF(BN47=0,"",(BN47/P47)))</f>
        <v>0</v>
      </c>
      <c r="BP47" s="119"/>
      <c r="BQ47" s="120" t="str">
        <f>IFERROR(BP47/BN47,"-")</f>
        <v>-</v>
      </c>
      <c r="BR47" s="121"/>
      <c r="BS47" s="122" t="str">
        <f>IFERROR(BR47/BN47,"-")</f>
        <v>-</v>
      </c>
      <c r="BT47" s="123"/>
      <c r="BU47" s="123"/>
      <c r="BV47" s="123"/>
      <c r="BW47" s="124"/>
      <c r="BX47" s="125">
        <f>IF(P47=0,"",IF(BW47=0,"",(BW47/P47)))</f>
        <v>0</v>
      </c>
      <c r="BY47" s="126"/>
      <c r="BZ47" s="127" t="str">
        <f>IFERROR(BY47/BW47,"-")</f>
        <v>-</v>
      </c>
      <c r="CA47" s="128"/>
      <c r="CB47" s="129" t="str">
        <f>IFERROR(CA47/BW47,"-")</f>
        <v>-</v>
      </c>
      <c r="CC47" s="130"/>
      <c r="CD47" s="130"/>
      <c r="CE47" s="130"/>
      <c r="CF47" s="131"/>
      <c r="CG47" s="132">
        <f>IF(P47=0,"",IF(CF47=0,"",(CF47/P47)))</f>
        <v>0</v>
      </c>
      <c r="CH47" s="133"/>
      <c r="CI47" s="134" t="str">
        <f>IFERROR(CH47/CF47,"-")</f>
        <v>-</v>
      </c>
      <c r="CJ47" s="135"/>
      <c r="CK47" s="136" t="str">
        <f>IFERROR(CJ47/CF47,"-")</f>
        <v>-</v>
      </c>
      <c r="CL47" s="137"/>
      <c r="CM47" s="137"/>
      <c r="CN47" s="137"/>
      <c r="CO47" s="138">
        <v>0</v>
      </c>
      <c r="CP47" s="139">
        <v>0</v>
      </c>
      <c r="CQ47" s="139"/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/>
      <c r="B48" s="189" t="s">
        <v>165</v>
      </c>
      <c r="C48" s="189"/>
      <c r="D48" s="189" t="s">
        <v>139</v>
      </c>
      <c r="E48" s="189" t="s">
        <v>144</v>
      </c>
      <c r="F48" s="189" t="s">
        <v>68</v>
      </c>
      <c r="G48" s="88"/>
      <c r="H48" s="88"/>
      <c r="I48" s="88"/>
      <c r="J48" s="180"/>
      <c r="K48" s="79">
        <v>33</v>
      </c>
      <c r="L48" s="79">
        <v>17</v>
      </c>
      <c r="M48" s="79">
        <v>14</v>
      </c>
      <c r="N48" s="89">
        <v>4</v>
      </c>
      <c r="O48" s="90">
        <v>0</v>
      </c>
      <c r="P48" s="91">
        <f>N48+O48</f>
        <v>4</v>
      </c>
      <c r="Q48" s="80">
        <f>IFERROR(P48/M48,"-")</f>
        <v>0.28571428571429</v>
      </c>
      <c r="R48" s="79">
        <v>0</v>
      </c>
      <c r="S48" s="79">
        <v>2</v>
      </c>
      <c r="T48" s="80">
        <f>IFERROR(R48/(P48),"-")</f>
        <v>0</v>
      </c>
      <c r="U48" s="186"/>
      <c r="V48" s="82">
        <v>3</v>
      </c>
      <c r="W48" s="80">
        <f>IF(P48=0,"-",V48/P48)</f>
        <v>0.75</v>
      </c>
      <c r="X48" s="185">
        <v>79000</v>
      </c>
      <c r="Y48" s="186">
        <f>IFERROR(X48/P48,"-")</f>
        <v>19750</v>
      </c>
      <c r="Z48" s="186">
        <f>IFERROR(X48/V48,"-")</f>
        <v>26333.333333333</v>
      </c>
      <c r="AA48" s="180"/>
      <c r="AB48" s="83"/>
      <c r="AC48" s="77"/>
      <c r="AD48" s="92"/>
      <c r="AE48" s="93">
        <f>IF(P48=0,"",IF(AD48=0,"",(AD48/P48)))</f>
        <v>0</v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/>
      <c r="AN48" s="99">
        <f>IF(P48=0,"",IF(AM48=0,"",(AM48/P48)))</f>
        <v>0</v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/>
      <c r="AW48" s="105">
        <f>IF(P48=0,"",IF(AV48=0,"",(AV48/P48)))</f>
        <v>0</v>
      </c>
      <c r="AX48" s="104"/>
      <c r="AY48" s="106" t="str">
        <f>IFERROR(AX48/AV48,"-")</f>
        <v>-</v>
      </c>
      <c r="AZ48" s="107"/>
      <c r="BA48" s="108" t="str">
        <f>IFERROR(AZ48/AV48,"-")</f>
        <v>-</v>
      </c>
      <c r="BB48" s="109"/>
      <c r="BC48" s="109"/>
      <c r="BD48" s="109"/>
      <c r="BE48" s="110"/>
      <c r="BF48" s="111">
        <f>IF(P48=0,"",IF(BE48=0,"",(BE48/P48)))</f>
        <v>0</v>
      </c>
      <c r="BG48" s="110"/>
      <c r="BH48" s="112" t="str">
        <f>IFERROR(BG48/BE48,"-")</f>
        <v>-</v>
      </c>
      <c r="BI48" s="113"/>
      <c r="BJ48" s="114" t="str">
        <f>IFERROR(BI48/BE48,"-")</f>
        <v>-</v>
      </c>
      <c r="BK48" s="115"/>
      <c r="BL48" s="115"/>
      <c r="BM48" s="115"/>
      <c r="BN48" s="117">
        <v>2</v>
      </c>
      <c r="BO48" s="118">
        <f>IF(P48=0,"",IF(BN48=0,"",(BN48/P48)))</f>
        <v>0.5</v>
      </c>
      <c r="BP48" s="119">
        <v>1</v>
      </c>
      <c r="BQ48" s="120">
        <f>IFERROR(BP48/BN48,"-")</f>
        <v>0.5</v>
      </c>
      <c r="BR48" s="121">
        <v>10000</v>
      </c>
      <c r="BS48" s="122">
        <f>IFERROR(BR48/BN48,"-")</f>
        <v>5000</v>
      </c>
      <c r="BT48" s="123"/>
      <c r="BU48" s="123">
        <v>1</v>
      </c>
      <c r="BV48" s="123"/>
      <c r="BW48" s="124">
        <v>1</v>
      </c>
      <c r="BX48" s="125">
        <f>IF(P48=0,"",IF(BW48=0,"",(BW48/P48)))</f>
        <v>0.25</v>
      </c>
      <c r="BY48" s="126">
        <v>1</v>
      </c>
      <c r="BZ48" s="127">
        <f>IFERROR(BY48/BW48,"-")</f>
        <v>1</v>
      </c>
      <c r="CA48" s="128">
        <v>19000</v>
      </c>
      <c r="CB48" s="129">
        <f>IFERROR(CA48/BW48,"-")</f>
        <v>19000</v>
      </c>
      <c r="CC48" s="130"/>
      <c r="CD48" s="130"/>
      <c r="CE48" s="130">
        <v>1</v>
      </c>
      <c r="CF48" s="131">
        <v>1</v>
      </c>
      <c r="CG48" s="132">
        <f>IF(P48=0,"",IF(CF48=0,"",(CF48/P48)))</f>
        <v>0.25</v>
      </c>
      <c r="CH48" s="133">
        <v>1</v>
      </c>
      <c r="CI48" s="134">
        <f>IFERROR(CH48/CF48,"-")</f>
        <v>1</v>
      </c>
      <c r="CJ48" s="135">
        <v>50000</v>
      </c>
      <c r="CK48" s="136">
        <f>IFERROR(CJ48/CF48,"-")</f>
        <v>50000</v>
      </c>
      <c r="CL48" s="137"/>
      <c r="CM48" s="137"/>
      <c r="CN48" s="137">
        <v>1</v>
      </c>
      <c r="CO48" s="138">
        <v>3</v>
      </c>
      <c r="CP48" s="139">
        <v>79000</v>
      </c>
      <c r="CQ48" s="139">
        <v>50000</v>
      </c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>
        <f>AB49</f>
        <v>2.5966666666667</v>
      </c>
      <c r="B49" s="189" t="s">
        <v>166</v>
      </c>
      <c r="C49" s="189"/>
      <c r="D49" s="189" t="s">
        <v>125</v>
      </c>
      <c r="E49" s="189" t="s">
        <v>62</v>
      </c>
      <c r="F49" s="189" t="s">
        <v>63</v>
      </c>
      <c r="G49" s="88" t="s">
        <v>167</v>
      </c>
      <c r="H49" s="88" t="s">
        <v>168</v>
      </c>
      <c r="I49" s="190" t="s">
        <v>169</v>
      </c>
      <c r="J49" s="180">
        <v>300000</v>
      </c>
      <c r="K49" s="79">
        <v>22</v>
      </c>
      <c r="L49" s="79">
        <v>0</v>
      </c>
      <c r="M49" s="79">
        <v>67</v>
      </c>
      <c r="N49" s="89">
        <v>10</v>
      </c>
      <c r="O49" s="90">
        <v>0</v>
      </c>
      <c r="P49" s="91">
        <f>N49+O49</f>
        <v>10</v>
      </c>
      <c r="Q49" s="80">
        <f>IFERROR(P49/M49,"-")</f>
        <v>0.14925373134328</v>
      </c>
      <c r="R49" s="79">
        <v>2</v>
      </c>
      <c r="S49" s="79">
        <v>3</v>
      </c>
      <c r="T49" s="80">
        <f>IFERROR(R49/(P49),"-")</f>
        <v>0.2</v>
      </c>
      <c r="U49" s="186">
        <f>IFERROR(J49/SUM(N49:O50),"-")</f>
        <v>16666.666666667</v>
      </c>
      <c r="V49" s="82">
        <v>4</v>
      </c>
      <c r="W49" s="80">
        <f>IF(P49=0,"-",V49/P49)</f>
        <v>0.4</v>
      </c>
      <c r="X49" s="185">
        <v>154000</v>
      </c>
      <c r="Y49" s="186">
        <f>IFERROR(X49/P49,"-")</f>
        <v>15400</v>
      </c>
      <c r="Z49" s="186">
        <f>IFERROR(X49/V49,"-")</f>
        <v>38500</v>
      </c>
      <c r="AA49" s="180">
        <f>SUM(X49:X50)-SUM(J49:J50)</f>
        <v>479000</v>
      </c>
      <c r="AB49" s="83">
        <f>SUM(X49:X50)/SUM(J49:J50)</f>
        <v>2.5966666666667</v>
      </c>
      <c r="AC49" s="77"/>
      <c r="AD49" s="92"/>
      <c r="AE49" s="93">
        <f>IF(P49=0,"",IF(AD49=0,"",(AD49/P49)))</f>
        <v>0</v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>
        <v>1</v>
      </c>
      <c r="AN49" s="99">
        <f>IF(P49=0,"",IF(AM49=0,"",(AM49/P49)))</f>
        <v>0.1</v>
      </c>
      <c r="AO49" s="98"/>
      <c r="AP49" s="100">
        <f>IFERROR(AO49/AM49,"-")</f>
        <v>0</v>
      </c>
      <c r="AQ49" s="101"/>
      <c r="AR49" s="102">
        <f>IFERROR(AQ49/AM49,"-")</f>
        <v>0</v>
      </c>
      <c r="AS49" s="103"/>
      <c r="AT49" s="103"/>
      <c r="AU49" s="103"/>
      <c r="AV49" s="104"/>
      <c r="AW49" s="105">
        <f>IF(P49=0,"",IF(AV49=0,"",(AV49/P49)))</f>
        <v>0</v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>
        <v>2</v>
      </c>
      <c r="BF49" s="111">
        <f>IF(P49=0,"",IF(BE49=0,"",(BE49/P49)))</f>
        <v>0.2</v>
      </c>
      <c r="BG49" s="110">
        <v>1</v>
      </c>
      <c r="BH49" s="112">
        <f>IFERROR(BG49/BE49,"-")</f>
        <v>0.5</v>
      </c>
      <c r="BI49" s="113">
        <v>3000</v>
      </c>
      <c r="BJ49" s="114">
        <f>IFERROR(BI49/BE49,"-")</f>
        <v>1500</v>
      </c>
      <c r="BK49" s="115">
        <v>1</v>
      </c>
      <c r="BL49" s="115"/>
      <c r="BM49" s="115"/>
      <c r="BN49" s="117">
        <v>4</v>
      </c>
      <c r="BO49" s="118">
        <f>IF(P49=0,"",IF(BN49=0,"",(BN49/P49)))</f>
        <v>0.4</v>
      </c>
      <c r="BP49" s="119">
        <v>1</v>
      </c>
      <c r="BQ49" s="120">
        <f>IFERROR(BP49/BN49,"-")</f>
        <v>0.25</v>
      </c>
      <c r="BR49" s="121">
        <v>3000</v>
      </c>
      <c r="BS49" s="122">
        <f>IFERROR(BR49/BN49,"-")</f>
        <v>750</v>
      </c>
      <c r="BT49" s="123">
        <v>1</v>
      </c>
      <c r="BU49" s="123"/>
      <c r="BV49" s="123"/>
      <c r="BW49" s="124">
        <v>3</v>
      </c>
      <c r="BX49" s="125">
        <f>IF(P49=0,"",IF(BW49=0,"",(BW49/P49)))</f>
        <v>0.3</v>
      </c>
      <c r="BY49" s="126">
        <v>2</v>
      </c>
      <c r="BZ49" s="127">
        <f>IFERROR(BY49/BW49,"-")</f>
        <v>0.66666666666667</v>
      </c>
      <c r="CA49" s="128">
        <v>148000</v>
      </c>
      <c r="CB49" s="129">
        <f>IFERROR(CA49/BW49,"-")</f>
        <v>49333.333333333</v>
      </c>
      <c r="CC49" s="130"/>
      <c r="CD49" s="130"/>
      <c r="CE49" s="130">
        <v>2</v>
      </c>
      <c r="CF49" s="131"/>
      <c r="CG49" s="132">
        <f>IF(P49=0,"",IF(CF49=0,"",(CF49/P49)))</f>
        <v>0</v>
      </c>
      <c r="CH49" s="133"/>
      <c r="CI49" s="134" t="str">
        <f>IFERROR(CH49/CF49,"-")</f>
        <v>-</v>
      </c>
      <c r="CJ49" s="135"/>
      <c r="CK49" s="136" t="str">
        <f>IFERROR(CJ49/CF49,"-")</f>
        <v>-</v>
      </c>
      <c r="CL49" s="137"/>
      <c r="CM49" s="137"/>
      <c r="CN49" s="137"/>
      <c r="CO49" s="138">
        <v>4</v>
      </c>
      <c r="CP49" s="139">
        <v>154000</v>
      </c>
      <c r="CQ49" s="139">
        <v>98000</v>
      </c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/>
      <c r="B50" s="189" t="s">
        <v>170</v>
      </c>
      <c r="C50" s="189"/>
      <c r="D50" s="189" t="s">
        <v>125</v>
      </c>
      <c r="E50" s="189" t="s">
        <v>62</v>
      </c>
      <c r="F50" s="189" t="s">
        <v>68</v>
      </c>
      <c r="G50" s="88"/>
      <c r="H50" s="88"/>
      <c r="I50" s="88"/>
      <c r="J50" s="180"/>
      <c r="K50" s="79">
        <v>80</v>
      </c>
      <c r="L50" s="79">
        <v>34</v>
      </c>
      <c r="M50" s="79">
        <v>10</v>
      </c>
      <c r="N50" s="89">
        <v>8</v>
      </c>
      <c r="O50" s="90">
        <v>0</v>
      </c>
      <c r="P50" s="91">
        <f>N50+O50</f>
        <v>8</v>
      </c>
      <c r="Q50" s="80">
        <f>IFERROR(P50/M50,"-")</f>
        <v>0.8</v>
      </c>
      <c r="R50" s="79">
        <v>4</v>
      </c>
      <c r="S50" s="79">
        <v>0</v>
      </c>
      <c r="T50" s="80">
        <f>IFERROR(R50/(P50),"-")</f>
        <v>0.5</v>
      </c>
      <c r="U50" s="186"/>
      <c r="V50" s="82">
        <v>3</v>
      </c>
      <c r="W50" s="80">
        <f>IF(P50=0,"-",V50/P50)</f>
        <v>0.375</v>
      </c>
      <c r="X50" s="185">
        <v>625000</v>
      </c>
      <c r="Y50" s="186">
        <f>IFERROR(X50/P50,"-")</f>
        <v>78125</v>
      </c>
      <c r="Z50" s="186">
        <f>IFERROR(X50/V50,"-")</f>
        <v>208333.33333333</v>
      </c>
      <c r="AA50" s="180"/>
      <c r="AB50" s="83"/>
      <c r="AC50" s="77"/>
      <c r="AD50" s="92"/>
      <c r="AE50" s="93">
        <f>IF(P50=0,"",IF(AD50=0,"",(AD50/P50)))</f>
        <v>0</v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>
        <f>IF(P50=0,"",IF(AM50=0,"",(AM50/P50)))</f>
        <v>0</v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/>
      <c r="AW50" s="105">
        <f>IF(P50=0,"",IF(AV50=0,"",(AV50/P50)))</f>
        <v>0</v>
      </c>
      <c r="AX50" s="104"/>
      <c r="AY50" s="106" t="str">
        <f>IFERROR(AX50/AV50,"-")</f>
        <v>-</v>
      </c>
      <c r="AZ50" s="107"/>
      <c r="BA50" s="108" t="str">
        <f>IFERROR(AZ50/AV50,"-")</f>
        <v>-</v>
      </c>
      <c r="BB50" s="109"/>
      <c r="BC50" s="109"/>
      <c r="BD50" s="109"/>
      <c r="BE50" s="110">
        <v>2</v>
      </c>
      <c r="BF50" s="111">
        <f>IF(P50=0,"",IF(BE50=0,"",(BE50/P50)))</f>
        <v>0.25</v>
      </c>
      <c r="BG50" s="110">
        <v>1</v>
      </c>
      <c r="BH50" s="112">
        <f>IFERROR(BG50/BE50,"-")</f>
        <v>0.5</v>
      </c>
      <c r="BI50" s="113">
        <v>45000</v>
      </c>
      <c r="BJ50" s="114">
        <f>IFERROR(BI50/BE50,"-")</f>
        <v>22500</v>
      </c>
      <c r="BK50" s="115"/>
      <c r="BL50" s="115"/>
      <c r="BM50" s="115">
        <v>1</v>
      </c>
      <c r="BN50" s="117">
        <v>3</v>
      </c>
      <c r="BO50" s="118">
        <f>IF(P50=0,"",IF(BN50=0,"",(BN50/P50)))</f>
        <v>0.375</v>
      </c>
      <c r="BP50" s="119">
        <v>1</v>
      </c>
      <c r="BQ50" s="120">
        <f>IFERROR(BP50/BN50,"-")</f>
        <v>0.33333333333333</v>
      </c>
      <c r="BR50" s="121">
        <v>120000</v>
      </c>
      <c r="BS50" s="122">
        <f>IFERROR(BR50/BN50,"-")</f>
        <v>40000</v>
      </c>
      <c r="BT50" s="123"/>
      <c r="BU50" s="123"/>
      <c r="BV50" s="123">
        <v>1</v>
      </c>
      <c r="BW50" s="124">
        <v>2</v>
      </c>
      <c r="BX50" s="125">
        <f>IF(P50=0,"",IF(BW50=0,"",(BW50/P50)))</f>
        <v>0.25</v>
      </c>
      <c r="BY50" s="126"/>
      <c r="BZ50" s="127">
        <f>IFERROR(BY50/BW50,"-")</f>
        <v>0</v>
      </c>
      <c r="CA50" s="128"/>
      <c r="CB50" s="129">
        <f>IFERROR(CA50/BW50,"-")</f>
        <v>0</v>
      </c>
      <c r="CC50" s="130"/>
      <c r="CD50" s="130"/>
      <c r="CE50" s="130"/>
      <c r="CF50" s="131">
        <v>1</v>
      </c>
      <c r="CG50" s="132">
        <f>IF(P50=0,"",IF(CF50=0,"",(CF50/P50)))</f>
        <v>0.125</v>
      </c>
      <c r="CH50" s="133">
        <v>1</v>
      </c>
      <c r="CI50" s="134">
        <f>IFERROR(CH50/CF50,"-")</f>
        <v>1</v>
      </c>
      <c r="CJ50" s="135">
        <v>460000</v>
      </c>
      <c r="CK50" s="136">
        <f>IFERROR(CJ50/CF50,"-")</f>
        <v>460000</v>
      </c>
      <c r="CL50" s="137"/>
      <c r="CM50" s="137"/>
      <c r="CN50" s="137">
        <v>1</v>
      </c>
      <c r="CO50" s="138">
        <v>3</v>
      </c>
      <c r="CP50" s="139">
        <v>625000</v>
      </c>
      <c r="CQ50" s="139">
        <v>460000</v>
      </c>
      <c r="CR50" s="139"/>
      <c r="CS50" s="140" t="str">
        <f>IF(AND(CQ50=0,CR50=0),"",IF(AND(CQ50&lt;=100000,CR50&lt;=100000),"",IF(CQ50/CP50&gt;0.7,"男高",IF(CR50/CP50&gt;0.7,"女高",""))))</f>
        <v>男高</v>
      </c>
    </row>
    <row r="51" spans="1:98">
      <c r="A51" s="78">
        <f>AB51</f>
        <v>0.30277777777778</v>
      </c>
      <c r="B51" s="189" t="s">
        <v>171</v>
      </c>
      <c r="C51" s="189"/>
      <c r="D51" s="189" t="s">
        <v>133</v>
      </c>
      <c r="E51" s="189" t="s">
        <v>62</v>
      </c>
      <c r="F51" s="189" t="s">
        <v>63</v>
      </c>
      <c r="G51" s="88" t="s">
        <v>64</v>
      </c>
      <c r="H51" s="88" t="s">
        <v>135</v>
      </c>
      <c r="I51" s="191" t="s">
        <v>164</v>
      </c>
      <c r="J51" s="180">
        <v>360000</v>
      </c>
      <c r="K51" s="79">
        <v>36</v>
      </c>
      <c r="L51" s="79">
        <v>0</v>
      </c>
      <c r="M51" s="79">
        <v>94</v>
      </c>
      <c r="N51" s="89">
        <v>16</v>
      </c>
      <c r="O51" s="90">
        <v>1</v>
      </c>
      <c r="P51" s="91">
        <f>N51+O51</f>
        <v>17</v>
      </c>
      <c r="Q51" s="80">
        <f>IFERROR(P51/M51,"-")</f>
        <v>0.18085106382979</v>
      </c>
      <c r="R51" s="79">
        <v>0</v>
      </c>
      <c r="S51" s="79">
        <v>7</v>
      </c>
      <c r="T51" s="80">
        <f>IFERROR(R51/(P51),"-")</f>
        <v>0</v>
      </c>
      <c r="U51" s="186">
        <f>IFERROR(J51/SUM(N51:O52),"-")</f>
        <v>12857.142857143</v>
      </c>
      <c r="V51" s="82">
        <v>5</v>
      </c>
      <c r="W51" s="80">
        <f>IF(P51=0,"-",V51/P51)</f>
        <v>0.29411764705882</v>
      </c>
      <c r="X51" s="185">
        <v>32000</v>
      </c>
      <c r="Y51" s="186">
        <f>IFERROR(X51/P51,"-")</f>
        <v>1882.3529411765</v>
      </c>
      <c r="Z51" s="186">
        <f>IFERROR(X51/V51,"-")</f>
        <v>6400</v>
      </c>
      <c r="AA51" s="180">
        <f>SUM(X51:X52)-SUM(J51:J52)</f>
        <v>-251000</v>
      </c>
      <c r="AB51" s="83">
        <f>SUM(X51:X52)/SUM(J51:J52)</f>
        <v>0.30277777777778</v>
      </c>
      <c r="AC51" s="77"/>
      <c r="AD51" s="92"/>
      <c r="AE51" s="93">
        <f>IF(P51=0,"",IF(AD51=0,"",(AD51/P51)))</f>
        <v>0</v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>
        <v>2</v>
      </c>
      <c r="AN51" s="99">
        <f>IF(P51=0,"",IF(AM51=0,"",(AM51/P51)))</f>
        <v>0.11764705882353</v>
      </c>
      <c r="AO51" s="98"/>
      <c r="AP51" s="100">
        <f>IFERROR(AO51/AM51,"-")</f>
        <v>0</v>
      </c>
      <c r="AQ51" s="101"/>
      <c r="AR51" s="102">
        <f>IFERROR(AQ51/AM51,"-")</f>
        <v>0</v>
      </c>
      <c r="AS51" s="103"/>
      <c r="AT51" s="103"/>
      <c r="AU51" s="103"/>
      <c r="AV51" s="104"/>
      <c r="AW51" s="105">
        <f>IF(P51=0,"",IF(AV51=0,"",(AV51/P51)))</f>
        <v>0</v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>
        <v>5</v>
      </c>
      <c r="BF51" s="111">
        <f>IF(P51=0,"",IF(BE51=0,"",(BE51/P51)))</f>
        <v>0.29411764705882</v>
      </c>
      <c r="BG51" s="110">
        <v>1</v>
      </c>
      <c r="BH51" s="112">
        <f>IFERROR(BG51/BE51,"-")</f>
        <v>0.2</v>
      </c>
      <c r="BI51" s="113">
        <v>5000</v>
      </c>
      <c r="BJ51" s="114">
        <f>IFERROR(BI51/BE51,"-")</f>
        <v>1000</v>
      </c>
      <c r="BK51" s="115">
        <v>1</v>
      </c>
      <c r="BL51" s="115"/>
      <c r="BM51" s="115"/>
      <c r="BN51" s="117">
        <v>6</v>
      </c>
      <c r="BO51" s="118">
        <f>IF(P51=0,"",IF(BN51=0,"",(BN51/P51)))</f>
        <v>0.35294117647059</v>
      </c>
      <c r="BP51" s="119">
        <v>3</v>
      </c>
      <c r="BQ51" s="120">
        <f>IFERROR(BP51/BN51,"-")</f>
        <v>0.5</v>
      </c>
      <c r="BR51" s="121">
        <v>24000</v>
      </c>
      <c r="BS51" s="122">
        <f>IFERROR(BR51/BN51,"-")</f>
        <v>4000</v>
      </c>
      <c r="BT51" s="123">
        <v>1</v>
      </c>
      <c r="BU51" s="123">
        <v>1</v>
      </c>
      <c r="BV51" s="123">
        <v>1</v>
      </c>
      <c r="BW51" s="124">
        <v>4</v>
      </c>
      <c r="BX51" s="125">
        <f>IF(P51=0,"",IF(BW51=0,"",(BW51/P51)))</f>
        <v>0.23529411764706</v>
      </c>
      <c r="BY51" s="126">
        <v>1</v>
      </c>
      <c r="BZ51" s="127">
        <f>IFERROR(BY51/BW51,"-")</f>
        <v>0.25</v>
      </c>
      <c r="CA51" s="128">
        <v>3000</v>
      </c>
      <c r="CB51" s="129">
        <f>IFERROR(CA51/BW51,"-")</f>
        <v>750</v>
      </c>
      <c r="CC51" s="130">
        <v>1</v>
      </c>
      <c r="CD51" s="130"/>
      <c r="CE51" s="130"/>
      <c r="CF51" s="131"/>
      <c r="CG51" s="132">
        <f>IF(P51=0,"",IF(CF51=0,"",(CF51/P51)))</f>
        <v>0</v>
      </c>
      <c r="CH51" s="133"/>
      <c r="CI51" s="134" t="str">
        <f>IFERROR(CH51/CF51,"-")</f>
        <v>-</v>
      </c>
      <c r="CJ51" s="135"/>
      <c r="CK51" s="136" t="str">
        <f>IFERROR(CJ51/CF51,"-")</f>
        <v>-</v>
      </c>
      <c r="CL51" s="137"/>
      <c r="CM51" s="137"/>
      <c r="CN51" s="137"/>
      <c r="CO51" s="138">
        <v>5</v>
      </c>
      <c r="CP51" s="139">
        <v>32000</v>
      </c>
      <c r="CQ51" s="139">
        <v>11000</v>
      </c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/>
      <c r="B52" s="189" t="s">
        <v>172</v>
      </c>
      <c r="C52" s="189"/>
      <c r="D52" s="189" t="s">
        <v>133</v>
      </c>
      <c r="E52" s="189" t="s">
        <v>62</v>
      </c>
      <c r="F52" s="189" t="s">
        <v>68</v>
      </c>
      <c r="G52" s="88"/>
      <c r="H52" s="88"/>
      <c r="I52" s="88"/>
      <c r="J52" s="180"/>
      <c r="K52" s="79">
        <v>48</v>
      </c>
      <c r="L52" s="79">
        <v>40</v>
      </c>
      <c r="M52" s="79">
        <v>10</v>
      </c>
      <c r="N52" s="89">
        <v>11</v>
      </c>
      <c r="O52" s="90">
        <v>0</v>
      </c>
      <c r="P52" s="91">
        <f>N52+O52</f>
        <v>11</v>
      </c>
      <c r="Q52" s="80">
        <f>IFERROR(P52/M52,"-")</f>
        <v>1.1</v>
      </c>
      <c r="R52" s="79">
        <v>0</v>
      </c>
      <c r="S52" s="79">
        <v>3</v>
      </c>
      <c r="T52" s="80">
        <f>IFERROR(R52/(P52),"-")</f>
        <v>0</v>
      </c>
      <c r="U52" s="186"/>
      <c r="V52" s="82">
        <v>3</v>
      </c>
      <c r="W52" s="80">
        <f>IF(P52=0,"-",V52/P52)</f>
        <v>0.27272727272727</v>
      </c>
      <c r="X52" s="185">
        <v>77000</v>
      </c>
      <c r="Y52" s="186">
        <f>IFERROR(X52/P52,"-")</f>
        <v>7000</v>
      </c>
      <c r="Z52" s="186">
        <f>IFERROR(X52/V52,"-")</f>
        <v>25666.666666667</v>
      </c>
      <c r="AA52" s="180"/>
      <c r="AB52" s="83"/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/>
      <c r="AN52" s="99">
        <f>IF(P52=0,"",IF(AM52=0,"",(AM52/P52)))</f>
        <v>0</v>
      </c>
      <c r="AO52" s="98"/>
      <c r="AP52" s="100" t="str">
        <f>IFERROR(AO52/AM52,"-")</f>
        <v>-</v>
      </c>
      <c r="AQ52" s="101"/>
      <c r="AR52" s="102" t="str">
        <f>IFERROR(AQ52/AM52,"-")</f>
        <v>-</v>
      </c>
      <c r="AS52" s="103"/>
      <c r="AT52" s="103"/>
      <c r="AU52" s="103"/>
      <c r="AV52" s="104"/>
      <c r="AW52" s="105">
        <f>IF(P52=0,"",IF(AV52=0,"",(AV52/P52)))</f>
        <v>0</v>
      </c>
      <c r="AX52" s="104"/>
      <c r="AY52" s="106" t="str">
        <f>IFERROR(AX52/AV52,"-")</f>
        <v>-</v>
      </c>
      <c r="AZ52" s="107"/>
      <c r="BA52" s="108" t="str">
        <f>IFERROR(AZ52/AV52,"-")</f>
        <v>-</v>
      </c>
      <c r="BB52" s="109"/>
      <c r="BC52" s="109"/>
      <c r="BD52" s="109"/>
      <c r="BE52" s="110">
        <v>1</v>
      </c>
      <c r="BF52" s="111">
        <f>IF(P52=0,"",IF(BE52=0,"",(BE52/P52)))</f>
        <v>0.090909090909091</v>
      </c>
      <c r="BG52" s="110">
        <v>1</v>
      </c>
      <c r="BH52" s="112">
        <f>IFERROR(BG52/BE52,"-")</f>
        <v>1</v>
      </c>
      <c r="BI52" s="113">
        <v>49000</v>
      </c>
      <c r="BJ52" s="114">
        <f>IFERROR(BI52/BE52,"-")</f>
        <v>49000</v>
      </c>
      <c r="BK52" s="115"/>
      <c r="BL52" s="115"/>
      <c r="BM52" s="115">
        <v>1</v>
      </c>
      <c r="BN52" s="117">
        <v>8</v>
      </c>
      <c r="BO52" s="118">
        <f>IF(P52=0,"",IF(BN52=0,"",(BN52/P52)))</f>
        <v>0.72727272727273</v>
      </c>
      <c r="BP52" s="119">
        <v>2</v>
      </c>
      <c r="BQ52" s="120">
        <f>IFERROR(BP52/BN52,"-")</f>
        <v>0.25</v>
      </c>
      <c r="BR52" s="121">
        <v>28000</v>
      </c>
      <c r="BS52" s="122">
        <f>IFERROR(BR52/BN52,"-")</f>
        <v>3500</v>
      </c>
      <c r="BT52" s="123">
        <v>1</v>
      </c>
      <c r="BU52" s="123"/>
      <c r="BV52" s="123">
        <v>1</v>
      </c>
      <c r="BW52" s="124">
        <v>1</v>
      </c>
      <c r="BX52" s="125">
        <f>IF(P52=0,"",IF(BW52=0,"",(BW52/P52)))</f>
        <v>0.090909090909091</v>
      </c>
      <c r="BY52" s="126"/>
      <c r="BZ52" s="127">
        <f>IFERROR(BY52/BW52,"-")</f>
        <v>0</v>
      </c>
      <c r="CA52" s="128"/>
      <c r="CB52" s="129">
        <f>IFERROR(CA52/BW52,"-")</f>
        <v>0</v>
      </c>
      <c r="CC52" s="130"/>
      <c r="CD52" s="130"/>
      <c r="CE52" s="130"/>
      <c r="CF52" s="131">
        <v>1</v>
      </c>
      <c r="CG52" s="132">
        <f>IF(P52=0,"",IF(CF52=0,"",(CF52/P52)))</f>
        <v>0.090909090909091</v>
      </c>
      <c r="CH52" s="133"/>
      <c r="CI52" s="134">
        <f>IFERROR(CH52/CF52,"-")</f>
        <v>0</v>
      </c>
      <c r="CJ52" s="135"/>
      <c r="CK52" s="136">
        <f>IFERROR(CJ52/CF52,"-")</f>
        <v>0</v>
      </c>
      <c r="CL52" s="137"/>
      <c r="CM52" s="137"/>
      <c r="CN52" s="137"/>
      <c r="CO52" s="138">
        <v>3</v>
      </c>
      <c r="CP52" s="139">
        <v>77000</v>
      </c>
      <c r="CQ52" s="139">
        <v>49000</v>
      </c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>
        <f>AB53</f>
        <v>0.055555555555556</v>
      </c>
      <c r="B53" s="189" t="s">
        <v>173</v>
      </c>
      <c r="C53" s="189"/>
      <c r="D53" s="189" t="s">
        <v>139</v>
      </c>
      <c r="E53" s="189" t="s">
        <v>149</v>
      </c>
      <c r="F53" s="189" t="s">
        <v>63</v>
      </c>
      <c r="G53" s="88" t="s">
        <v>174</v>
      </c>
      <c r="H53" s="88" t="s">
        <v>135</v>
      </c>
      <c r="I53" s="88" t="s">
        <v>175</v>
      </c>
      <c r="J53" s="180">
        <v>270000</v>
      </c>
      <c r="K53" s="79">
        <v>8</v>
      </c>
      <c r="L53" s="79">
        <v>0</v>
      </c>
      <c r="M53" s="79">
        <v>30</v>
      </c>
      <c r="N53" s="89">
        <v>4</v>
      </c>
      <c r="O53" s="90">
        <v>0</v>
      </c>
      <c r="P53" s="91">
        <f>N53+O53</f>
        <v>4</v>
      </c>
      <c r="Q53" s="80">
        <f>IFERROR(P53/M53,"-")</f>
        <v>0.13333333333333</v>
      </c>
      <c r="R53" s="79">
        <v>0</v>
      </c>
      <c r="S53" s="79">
        <v>2</v>
      </c>
      <c r="T53" s="80">
        <f>IFERROR(R53/(P53),"-")</f>
        <v>0</v>
      </c>
      <c r="U53" s="186">
        <f>IFERROR(J53/SUM(N53:O54),"-")</f>
        <v>45000</v>
      </c>
      <c r="V53" s="82">
        <v>0</v>
      </c>
      <c r="W53" s="80">
        <f>IF(P53=0,"-",V53/P53)</f>
        <v>0</v>
      </c>
      <c r="X53" s="185">
        <v>0</v>
      </c>
      <c r="Y53" s="186">
        <f>IFERROR(X53/P53,"-")</f>
        <v>0</v>
      </c>
      <c r="Z53" s="186" t="str">
        <f>IFERROR(X53/V53,"-")</f>
        <v>-</v>
      </c>
      <c r="AA53" s="180">
        <f>SUM(X53:X54)-SUM(J53:J54)</f>
        <v>-255000</v>
      </c>
      <c r="AB53" s="83">
        <f>SUM(X53:X54)/SUM(J53:J54)</f>
        <v>0.055555555555556</v>
      </c>
      <c r="AC53" s="77"/>
      <c r="AD53" s="92"/>
      <c r="AE53" s="93">
        <f>IF(P53=0,"",IF(AD53=0,"",(AD53/P53)))</f>
        <v>0</v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/>
      <c r="AN53" s="99">
        <f>IF(P53=0,"",IF(AM53=0,"",(AM53/P53)))</f>
        <v>0</v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/>
      <c r="AW53" s="105">
        <f>IF(P53=0,"",IF(AV53=0,"",(AV53/P53)))</f>
        <v>0</v>
      </c>
      <c r="AX53" s="104"/>
      <c r="AY53" s="106" t="str">
        <f>IFERROR(AX53/AV53,"-")</f>
        <v>-</v>
      </c>
      <c r="AZ53" s="107"/>
      <c r="BA53" s="108" t="str">
        <f>IFERROR(AZ53/AV53,"-")</f>
        <v>-</v>
      </c>
      <c r="BB53" s="109"/>
      <c r="BC53" s="109"/>
      <c r="BD53" s="109"/>
      <c r="BE53" s="110">
        <v>2</v>
      </c>
      <c r="BF53" s="111">
        <f>IF(P53=0,"",IF(BE53=0,"",(BE53/P53)))</f>
        <v>0.5</v>
      </c>
      <c r="BG53" s="110"/>
      <c r="BH53" s="112">
        <f>IFERROR(BG53/BE53,"-")</f>
        <v>0</v>
      </c>
      <c r="BI53" s="113"/>
      <c r="BJ53" s="114">
        <f>IFERROR(BI53/BE53,"-")</f>
        <v>0</v>
      </c>
      <c r="BK53" s="115"/>
      <c r="BL53" s="115"/>
      <c r="BM53" s="115"/>
      <c r="BN53" s="117">
        <v>1</v>
      </c>
      <c r="BO53" s="118">
        <f>IF(P53=0,"",IF(BN53=0,"",(BN53/P53)))</f>
        <v>0.25</v>
      </c>
      <c r="BP53" s="119"/>
      <c r="BQ53" s="120">
        <f>IFERROR(BP53/BN53,"-")</f>
        <v>0</v>
      </c>
      <c r="BR53" s="121"/>
      <c r="BS53" s="122">
        <f>IFERROR(BR53/BN53,"-")</f>
        <v>0</v>
      </c>
      <c r="BT53" s="123"/>
      <c r="BU53" s="123"/>
      <c r="BV53" s="123"/>
      <c r="BW53" s="124">
        <v>1</v>
      </c>
      <c r="BX53" s="125">
        <f>IF(P53=0,"",IF(BW53=0,"",(BW53/P53)))</f>
        <v>0.25</v>
      </c>
      <c r="BY53" s="126"/>
      <c r="BZ53" s="127">
        <f>IFERROR(BY53/BW53,"-")</f>
        <v>0</v>
      </c>
      <c r="CA53" s="128"/>
      <c r="CB53" s="129">
        <f>IFERROR(CA53/BW53,"-")</f>
        <v>0</v>
      </c>
      <c r="CC53" s="130"/>
      <c r="CD53" s="130"/>
      <c r="CE53" s="130"/>
      <c r="CF53" s="131"/>
      <c r="CG53" s="132">
        <f>IF(P53=0,"",IF(CF53=0,"",(CF53/P53)))</f>
        <v>0</v>
      </c>
      <c r="CH53" s="133"/>
      <c r="CI53" s="134" t="str">
        <f>IFERROR(CH53/CF53,"-")</f>
        <v>-</v>
      </c>
      <c r="CJ53" s="135"/>
      <c r="CK53" s="136" t="str">
        <f>IFERROR(CJ53/CF53,"-")</f>
        <v>-</v>
      </c>
      <c r="CL53" s="137"/>
      <c r="CM53" s="137"/>
      <c r="CN53" s="137"/>
      <c r="CO53" s="138">
        <v>0</v>
      </c>
      <c r="CP53" s="139">
        <v>0</v>
      </c>
      <c r="CQ53" s="139"/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78"/>
      <c r="B54" s="189" t="s">
        <v>176</v>
      </c>
      <c r="C54" s="189"/>
      <c r="D54" s="189" t="s">
        <v>139</v>
      </c>
      <c r="E54" s="189" t="s">
        <v>149</v>
      </c>
      <c r="F54" s="189" t="s">
        <v>68</v>
      </c>
      <c r="G54" s="88"/>
      <c r="H54" s="88"/>
      <c r="I54" s="88"/>
      <c r="J54" s="180"/>
      <c r="K54" s="79">
        <v>21</v>
      </c>
      <c r="L54" s="79">
        <v>18</v>
      </c>
      <c r="M54" s="79">
        <v>2</v>
      </c>
      <c r="N54" s="89">
        <v>2</v>
      </c>
      <c r="O54" s="90">
        <v>0</v>
      </c>
      <c r="P54" s="91">
        <f>N54+O54</f>
        <v>2</v>
      </c>
      <c r="Q54" s="80">
        <f>IFERROR(P54/M54,"-")</f>
        <v>1</v>
      </c>
      <c r="R54" s="79">
        <v>1</v>
      </c>
      <c r="S54" s="79">
        <v>0</v>
      </c>
      <c r="T54" s="80">
        <f>IFERROR(R54/(P54),"-")</f>
        <v>0.5</v>
      </c>
      <c r="U54" s="186"/>
      <c r="V54" s="82">
        <v>1</v>
      </c>
      <c r="W54" s="80">
        <f>IF(P54=0,"-",V54/P54)</f>
        <v>0.5</v>
      </c>
      <c r="X54" s="185">
        <v>15000</v>
      </c>
      <c r="Y54" s="186">
        <f>IFERROR(X54/P54,"-")</f>
        <v>7500</v>
      </c>
      <c r="Z54" s="186">
        <f>IFERROR(X54/V54,"-")</f>
        <v>15000</v>
      </c>
      <c r="AA54" s="180"/>
      <c r="AB54" s="83"/>
      <c r="AC54" s="77"/>
      <c r="AD54" s="92"/>
      <c r="AE54" s="93">
        <f>IF(P54=0,"",IF(AD54=0,"",(AD54/P54)))</f>
        <v>0</v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/>
      <c r="AN54" s="99">
        <f>IF(P54=0,"",IF(AM54=0,"",(AM54/P54)))</f>
        <v>0</v>
      </c>
      <c r="AO54" s="98"/>
      <c r="AP54" s="100" t="str">
        <f>IFERROR(AO54/AM54,"-")</f>
        <v>-</v>
      </c>
      <c r="AQ54" s="101"/>
      <c r="AR54" s="102" t="str">
        <f>IFERROR(AQ54/AM54,"-")</f>
        <v>-</v>
      </c>
      <c r="AS54" s="103"/>
      <c r="AT54" s="103"/>
      <c r="AU54" s="103"/>
      <c r="AV54" s="104"/>
      <c r="AW54" s="105">
        <f>IF(P54=0,"",IF(AV54=0,"",(AV54/P54)))</f>
        <v>0</v>
      </c>
      <c r="AX54" s="104"/>
      <c r="AY54" s="106" t="str">
        <f>IFERROR(AX54/AV54,"-")</f>
        <v>-</v>
      </c>
      <c r="AZ54" s="107"/>
      <c r="BA54" s="108" t="str">
        <f>IFERROR(AZ54/AV54,"-")</f>
        <v>-</v>
      </c>
      <c r="BB54" s="109"/>
      <c r="BC54" s="109"/>
      <c r="BD54" s="109"/>
      <c r="BE54" s="110"/>
      <c r="BF54" s="111">
        <f>IF(P54=0,"",IF(BE54=0,"",(BE54/P54)))</f>
        <v>0</v>
      </c>
      <c r="BG54" s="110"/>
      <c r="BH54" s="112" t="str">
        <f>IFERROR(BG54/BE54,"-")</f>
        <v>-</v>
      </c>
      <c r="BI54" s="113"/>
      <c r="BJ54" s="114" t="str">
        <f>IFERROR(BI54/BE54,"-")</f>
        <v>-</v>
      </c>
      <c r="BK54" s="115"/>
      <c r="BL54" s="115"/>
      <c r="BM54" s="115"/>
      <c r="BN54" s="117">
        <v>2</v>
      </c>
      <c r="BO54" s="118">
        <f>IF(P54=0,"",IF(BN54=0,"",(BN54/P54)))</f>
        <v>1</v>
      </c>
      <c r="BP54" s="119">
        <v>1</v>
      </c>
      <c r="BQ54" s="120">
        <f>IFERROR(BP54/BN54,"-")</f>
        <v>0.5</v>
      </c>
      <c r="BR54" s="121">
        <v>15000</v>
      </c>
      <c r="BS54" s="122">
        <f>IFERROR(BR54/BN54,"-")</f>
        <v>7500</v>
      </c>
      <c r="BT54" s="123"/>
      <c r="BU54" s="123"/>
      <c r="BV54" s="123">
        <v>1</v>
      </c>
      <c r="BW54" s="124"/>
      <c r="BX54" s="125">
        <f>IF(P54=0,"",IF(BW54=0,"",(BW54/P54)))</f>
        <v>0</v>
      </c>
      <c r="BY54" s="126"/>
      <c r="BZ54" s="127" t="str">
        <f>IFERROR(BY54/BW54,"-")</f>
        <v>-</v>
      </c>
      <c r="CA54" s="128"/>
      <c r="CB54" s="129" t="str">
        <f>IFERROR(CA54/BW54,"-")</f>
        <v>-</v>
      </c>
      <c r="CC54" s="130"/>
      <c r="CD54" s="130"/>
      <c r="CE54" s="130"/>
      <c r="CF54" s="131"/>
      <c r="CG54" s="132">
        <f>IF(P54=0,"",IF(CF54=0,"",(CF54/P54)))</f>
        <v>0</v>
      </c>
      <c r="CH54" s="133"/>
      <c r="CI54" s="134" t="str">
        <f>IFERROR(CH54/CF54,"-")</f>
        <v>-</v>
      </c>
      <c r="CJ54" s="135"/>
      <c r="CK54" s="136" t="str">
        <f>IFERROR(CJ54/CF54,"-")</f>
        <v>-</v>
      </c>
      <c r="CL54" s="137"/>
      <c r="CM54" s="137"/>
      <c r="CN54" s="137"/>
      <c r="CO54" s="138">
        <v>1</v>
      </c>
      <c r="CP54" s="139">
        <v>15000</v>
      </c>
      <c r="CQ54" s="139">
        <v>15000</v>
      </c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>
        <f>AB55</f>
        <v>0</v>
      </c>
      <c r="B55" s="189" t="s">
        <v>177</v>
      </c>
      <c r="C55" s="189"/>
      <c r="D55" s="189" t="s">
        <v>133</v>
      </c>
      <c r="E55" s="189" t="s">
        <v>157</v>
      </c>
      <c r="F55" s="189" t="s">
        <v>63</v>
      </c>
      <c r="G55" s="88" t="s">
        <v>178</v>
      </c>
      <c r="H55" s="88" t="s">
        <v>135</v>
      </c>
      <c r="I55" s="191" t="s">
        <v>179</v>
      </c>
      <c r="J55" s="180">
        <v>156000</v>
      </c>
      <c r="K55" s="79">
        <v>9</v>
      </c>
      <c r="L55" s="79">
        <v>0</v>
      </c>
      <c r="M55" s="79">
        <v>27</v>
      </c>
      <c r="N55" s="89">
        <v>4</v>
      </c>
      <c r="O55" s="90">
        <v>0</v>
      </c>
      <c r="P55" s="91">
        <f>N55+O55</f>
        <v>4</v>
      </c>
      <c r="Q55" s="80">
        <f>IFERROR(P55/M55,"-")</f>
        <v>0.14814814814815</v>
      </c>
      <c r="R55" s="79">
        <v>1</v>
      </c>
      <c r="S55" s="79">
        <v>1</v>
      </c>
      <c r="T55" s="80">
        <f>IFERROR(R55/(P55),"-")</f>
        <v>0.25</v>
      </c>
      <c r="U55" s="186">
        <f>IFERROR(J55/SUM(N55:O56),"-")</f>
        <v>15600</v>
      </c>
      <c r="V55" s="82">
        <v>0</v>
      </c>
      <c r="W55" s="80">
        <f>IF(P55=0,"-",V55/P55)</f>
        <v>0</v>
      </c>
      <c r="X55" s="185">
        <v>0</v>
      </c>
      <c r="Y55" s="186">
        <f>IFERROR(X55/P55,"-")</f>
        <v>0</v>
      </c>
      <c r="Z55" s="186" t="str">
        <f>IFERROR(X55/V55,"-")</f>
        <v>-</v>
      </c>
      <c r="AA55" s="180">
        <f>SUM(X55:X56)-SUM(J55:J56)</f>
        <v>-156000</v>
      </c>
      <c r="AB55" s="83">
        <f>SUM(X55:X56)/SUM(J55:J56)</f>
        <v>0</v>
      </c>
      <c r="AC55" s="77"/>
      <c r="AD55" s="92"/>
      <c r="AE55" s="93">
        <f>IF(P55=0,"",IF(AD55=0,"",(AD55/P55)))</f>
        <v>0</v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/>
      <c r="AN55" s="99">
        <f>IF(P55=0,"",IF(AM55=0,"",(AM55/P55)))</f>
        <v>0</v>
      </c>
      <c r="AO55" s="98"/>
      <c r="AP55" s="100" t="str">
        <f>IFERROR(AO55/AM55,"-")</f>
        <v>-</v>
      </c>
      <c r="AQ55" s="101"/>
      <c r="AR55" s="102" t="str">
        <f>IFERROR(AQ55/AM55,"-")</f>
        <v>-</v>
      </c>
      <c r="AS55" s="103"/>
      <c r="AT55" s="103"/>
      <c r="AU55" s="103"/>
      <c r="AV55" s="104"/>
      <c r="AW55" s="105">
        <f>IF(P55=0,"",IF(AV55=0,"",(AV55/P55)))</f>
        <v>0</v>
      </c>
      <c r="AX55" s="104"/>
      <c r="AY55" s="106" t="str">
        <f>IFERROR(AX55/AV55,"-")</f>
        <v>-</v>
      </c>
      <c r="AZ55" s="107"/>
      <c r="BA55" s="108" t="str">
        <f>IFERROR(AZ55/AV55,"-")</f>
        <v>-</v>
      </c>
      <c r="BB55" s="109"/>
      <c r="BC55" s="109"/>
      <c r="BD55" s="109"/>
      <c r="BE55" s="110"/>
      <c r="BF55" s="111">
        <f>IF(P55=0,"",IF(BE55=0,"",(BE55/P55)))</f>
        <v>0</v>
      </c>
      <c r="BG55" s="110"/>
      <c r="BH55" s="112" t="str">
        <f>IFERROR(BG55/BE55,"-")</f>
        <v>-</v>
      </c>
      <c r="BI55" s="113"/>
      <c r="BJ55" s="114" t="str">
        <f>IFERROR(BI55/BE55,"-")</f>
        <v>-</v>
      </c>
      <c r="BK55" s="115"/>
      <c r="BL55" s="115"/>
      <c r="BM55" s="115"/>
      <c r="BN55" s="117">
        <v>3</v>
      </c>
      <c r="BO55" s="118">
        <f>IF(P55=0,"",IF(BN55=0,"",(BN55/P55)))</f>
        <v>0.75</v>
      </c>
      <c r="BP55" s="119"/>
      <c r="BQ55" s="120">
        <f>IFERROR(BP55/BN55,"-")</f>
        <v>0</v>
      </c>
      <c r="BR55" s="121"/>
      <c r="BS55" s="122">
        <f>IFERROR(BR55/BN55,"-")</f>
        <v>0</v>
      </c>
      <c r="BT55" s="123"/>
      <c r="BU55" s="123"/>
      <c r="BV55" s="123"/>
      <c r="BW55" s="124">
        <v>1</v>
      </c>
      <c r="BX55" s="125">
        <f>IF(P55=0,"",IF(BW55=0,"",(BW55/P55)))</f>
        <v>0.25</v>
      </c>
      <c r="BY55" s="126"/>
      <c r="BZ55" s="127">
        <f>IFERROR(BY55/BW55,"-")</f>
        <v>0</v>
      </c>
      <c r="CA55" s="128"/>
      <c r="CB55" s="129">
        <f>IFERROR(CA55/BW55,"-")</f>
        <v>0</v>
      </c>
      <c r="CC55" s="130"/>
      <c r="CD55" s="130"/>
      <c r="CE55" s="130"/>
      <c r="CF55" s="131"/>
      <c r="CG55" s="132">
        <f>IF(P55=0,"",IF(CF55=0,"",(CF55/P55)))</f>
        <v>0</v>
      </c>
      <c r="CH55" s="133"/>
      <c r="CI55" s="134" t="str">
        <f>IFERROR(CH55/CF55,"-")</f>
        <v>-</v>
      </c>
      <c r="CJ55" s="135"/>
      <c r="CK55" s="136" t="str">
        <f>IFERROR(CJ55/CF55,"-")</f>
        <v>-</v>
      </c>
      <c r="CL55" s="137"/>
      <c r="CM55" s="137"/>
      <c r="CN55" s="137"/>
      <c r="CO55" s="138">
        <v>0</v>
      </c>
      <c r="CP55" s="139">
        <v>0</v>
      </c>
      <c r="CQ55" s="139"/>
      <c r="CR55" s="139"/>
      <c r="CS55" s="140" t="str">
        <f>IF(AND(CQ55=0,CR55=0),"",IF(AND(CQ55&lt;=100000,CR55&lt;=100000),"",IF(CQ55/CP55&gt;0.7,"男高",IF(CR55/CP55&gt;0.7,"女高",""))))</f>
        <v/>
      </c>
    </row>
    <row r="56" spans="1:98">
      <c r="A56" s="78"/>
      <c r="B56" s="189" t="s">
        <v>180</v>
      </c>
      <c r="C56" s="189"/>
      <c r="D56" s="189" t="s">
        <v>133</v>
      </c>
      <c r="E56" s="189" t="s">
        <v>157</v>
      </c>
      <c r="F56" s="189" t="s">
        <v>68</v>
      </c>
      <c r="G56" s="88"/>
      <c r="H56" s="88"/>
      <c r="I56" s="88"/>
      <c r="J56" s="180"/>
      <c r="K56" s="79">
        <v>31</v>
      </c>
      <c r="L56" s="79">
        <v>21</v>
      </c>
      <c r="M56" s="79">
        <v>14</v>
      </c>
      <c r="N56" s="89">
        <v>6</v>
      </c>
      <c r="O56" s="90">
        <v>0</v>
      </c>
      <c r="P56" s="91">
        <f>N56+O56</f>
        <v>6</v>
      </c>
      <c r="Q56" s="80">
        <f>IFERROR(P56/M56,"-")</f>
        <v>0.42857142857143</v>
      </c>
      <c r="R56" s="79">
        <v>0</v>
      </c>
      <c r="S56" s="79">
        <v>0</v>
      </c>
      <c r="T56" s="80">
        <f>IFERROR(R56/(P56),"-")</f>
        <v>0</v>
      </c>
      <c r="U56" s="186"/>
      <c r="V56" s="82">
        <v>0</v>
      </c>
      <c r="W56" s="80">
        <f>IF(P56=0,"-",V56/P56)</f>
        <v>0</v>
      </c>
      <c r="X56" s="185">
        <v>0</v>
      </c>
      <c r="Y56" s="186">
        <f>IFERROR(X56/P56,"-")</f>
        <v>0</v>
      </c>
      <c r="Z56" s="186" t="str">
        <f>IFERROR(X56/V56,"-")</f>
        <v>-</v>
      </c>
      <c r="AA56" s="180"/>
      <c r="AB56" s="83"/>
      <c r="AC56" s="77"/>
      <c r="AD56" s="92"/>
      <c r="AE56" s="93">
        <f>IF(P56=0,"",IF(AD56=0,"",(AD56/P56)))</f>
        <v>0</v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/>
      <c r="AN56" s="99">
        <f>IF(P56=0,"",IF(AM56=0,"",(AM56/P56)))</f>
        <v>0</v>
      </c>
      <c r="AO56" s="98"/>
      <c r="AP56" s="100" t="str">
        <f>IFERROR(AO56/AM56,"-")</f>
        <v>-</v>
      </c>
      <c r="AQ56" s="101"/>
      <c r="AR56" s="102" t="str">
        <f>IFERROR(AQ56/AM56,"-")</f>
        <v>-</v>
      </c>
      <c r="AS56" s="103"/>
      <c r="AT56" s="103"/>
      <c r="AU56" s="103"/>
      <c r="AV56" s="104"/>
      <c r="AW56" s="105">
        <f>IF(P56=0,"",IF(AV56=0,"",(AV56/P56)))</f>
        <v>0</v>
      </c>
      <c r="AX56" s="104"/>
      <c r="AY56" s="106" t="str">
        <f>IFERROR(AX56/AV56,"-")</f>
        <v>-</v>
      </c>
      <c r="AZ56" s="107"/>
      <c r="BA56" s="108" t="str">
        <f>IFERROR(AZ56/AV56,"-")</f>
        <v>-</v>
      </c>
      <c r="BB56" s="109"/>
      <c r="BC56" s="109"/>
      <c r="BD56" s="109"/>
      <c r="BE56" s="110"/>
      <c r="BF56" s="111">
        <f>IF(P56=0,"",IF(BE56=0,"",(BE56/P56)))</f>
        <v>0</v>
      </c>
      <c r="BG56" s="110"/>
      <c r="BH56" s="112" t="str">
        <f>IFERROR(BG56/BE56,"-")</f>
        <v>-</v>
      </c>
      <c r="BI56" s="113"/>
      <c r="BJ56" s="114" t="str">
        <f>IFERROR(BI56/BE56,"-")</f>
        <v>-</v>
      </c>
      <c r="BK56" s="115"/>
      <c r="BL56" s="115"/>
      <c r="BM56" s="115"/>
      <c r="BN56" s="117">
        <v>5</v>
      </c>
      <c r="BO56" s="118">
        <f>IF(P56=0,"",IF(BN56=0,"",(BN56/P56)))</f>
        <v>0.83333333333333</v>
      </c>
      <c r="BP56" s="119"/>
      <c r="BQ56" s="120">
        <f>IFERROR(BP56/BN56,"-")</f>
        <v>0</v>
      </c>
      <c r="BR56" s="121"/>
      <c r="BS56" s="122">
        <f>IFERROR(BR56/BN56,"-")</f>
        <v>0</v>
      </c>
      <c r="BT56" s="123"/>
      <c r="BU56" s="123"/>
      <c r="BV56" s="123"/>
      <c r="BW56" s="124">
        <v>1</v>
      </c>
      <c r="BX56" s="125">
        <f>IF(P56=0,"",IF(BW56=0,"",(BW56/P56)))</f>
        <v>0.16666666666667</v>
      </c>
      <c r="BY56" s="126"/>
      <c r="BZ56" s="127">
        <f>IFERROR(BY56/BW56,"-")</f>
        <v>0</v>
      </c>
      <c r="CA56" s="128"/>
      <c r="CB56" s="129">
        <f>IFERROR(CA56/BW56,"-")</f>
        <v>0</v>
      </c>
      <c r="CC56" s="130"/>
      <c r="CD56" s="130"/>
      <c r="CE56" s="130"/>
      <c r="CF56" s="131"/>
      <c r="CG56" s="132">
        <f>IF(P56=0,"",IF(CF56=0,"",(CF56/P56)))</f>
        <v>0</v>
      </c>
      <c r="CH56" s="133"/>
      <c r="CI56" s="134" t="str">
        <f>IFERROR(CH56/CF56,"-")</f>
        <v>-</v>
      </c>
      <c r="CJ56" s="135"/>
      <c r="CK56" s="136" t="str">
        <f>IFERROR(CJ56/CF56,"-")</f>
        <v>-</v>
      </c>
      <c r="CL56" s="137"/>
      <c r="CM56" s="137"/>
      <c r="CN56" s="137"/>
      <c r="CO56" s="138">
        <v>0</v>
      </c>
      <c r="CP56" s="139">
        <v>0</v>
      </c>
      <c r="CQ56" s="139"/>
      <c r="CR56" s="139"/>
      <c r="CS56" s="140" t="str">
        <f>IF(AND(CQ56=0,CR56=0),"",IF(AND(CQ56&lt;=100000,CR56&lt;=100000),"",IF(CQ56/CP56&gt;0.7,"男高",IF(CR56/CP56&gt;0.7,"女高",""))))</f>
        <v/>
      </c>
    </row>
    <row r="57" spans="1:98">
      <c r="A57" s="78">
        <f>AB57</f>
        <v>0.1025641025641</v>
      </c>
      <c r="B57" s="189" t="s">
        <v>181</v>
      </c>
      <c r="C57" s="189"/>
      <c r="D57" s="189" t="s">
        <v>139</v>
      </c>
      <c r="E57" s="189" t="s">
        <v>62</v>
      </c>
      <c r="F57" s="189" t="s">
        <v>63</v>
      </c>
      <c r="G57" s="88" t="s">
        <v>178</v>
      </c>
      <c r="H57" s="88" t="s">
        <v>135</v>
      </c>
      <c r="I57" s="190" t="s">
        <v>169</v>
      </c>
      <c r="J57" s="180">
        <v>156000</v>
      </c>
      <c r="K57" s="79">
        <v>8</v>
      </c>
      <c r="L57" s="79">
        <v>0</v>
      </c>
      <c r="M57" s="79">
        <v>40</v>
      </c>
      <c r="N57" s="89">
        <v>4</v>
      </c>
      <c r="O57" s="90">
        <v>0</v>
      </c>
      <c r="P57" s="91">
        <f>N57+O57</f>
        <v>4</v>
      </c>
      <c r="Q57" s="80">
        <f>IFERROR(P57/M57,"-")</f>
        <v>0.1</v>
      </c>
      <c r="R57" s="79">
        <v>0</v>
      </c>
      <c r="S57" s="79">
        <v>2</v>
      </c>
      <c r="T57" s="80">
        <f>IFERROR(R57/(P57),"-")</f>
        <v>0</v>
      </c>
      <c r="U57" s="186">
        <f>IFERROR(J57/SUM(N57:O58),"-")</f>
        <v>26000</v>
      </c>
      <c r="V57" s="82">
        <v>1</v>
      </c>
      <c r="W57" s="80">
        <f>IF(P57=0,"-",V57/P57)</f>
        <v>0.25</v>
      </c>
      <c r="X57" s="185">
        <v>6000</v>
      </c>
      <c r="Y57" s="186">
        <f>IFERROR(X57/P57,"-")</f>
        <v>1500</v>
      </c>
      <c r="Z57" s="186">
        <f>IFERROR(X57/V57,"-")</f>
        <v>6000</v>
      </c>
      <c r="AA57" s="180">
        <f>SUM(X57:X58)-SUM(J57:J58)</f>
        <v>-140000</v>
      </c>
      <c r="AB57" s="83">
        <f>SUM(X57:X58)/SUM(J57:J58)</f>
        <v>0.1025641025641</v>
      </c>
      <c r="AC57" s="77"/>
      <c r="AD57" s="92"/>
      <c r="AE57" s="93">
        <f>IF(P57=0,"",IF(AD57=0,"",(AD57/P57)))</f>
        <v>0</v>
      </c>
      <c r="AF57" s="92"/>
      <c r="AG57" s="94" t="str">
        <f>IFERROR(AF57/AD57,"-")</f>
        <v>-</v>
      </c>
      <c r="AH57" s="95"/>
      <c r="AI57" s="96" t="str">
        <f>IFERROR(AH57/AD57,"-")</f>
        <v>-</v>
      </c>
      <c r="AJ57" s="97"/>
      <c r="AK57" s="97"/>
      <c r="AL57" s="97"/>
      <c r="AM57" s="98"/>
      <c r="AN57" s="99">
        <f>IF(P57=0,"",IF(AM57=0,"",(AM57/P57)))</f>
        <v>0</v>
      </c>
      <c r="AO57" s="98"/>
      <c r="AP57" s="100" t="str">
        <f>IFERROR(AO57/AM57,"-")</f>
        <v>-</v>
      </c>
      <c r="AQ57" s="101"/>
      <c r="AR57" s="102" t="str">
        <f>IFERROR(AQ57/AM57,"-")</f>
        <v>-</v>
      </c>
      <c r="AS57" s="103"/>
      <c r="AT57" s="103"/>
      <c r="AU57" s="103"/>
      <c r="AV57" s="104"/>
      <c r="AW57" s="105">
        <f>IF(P57=0,"",IF(AV57=0,"",(AV57/P57)))</f>
        <v>0</v>
      </c>
      <c r="AX57" s="104"/>
      <c r="AY57" s="106" t="str">
        <f>IFERROR(AX57/AV57,"-")</f>
        <v>-</v>
      </c>
      <c r="AZ57" s="107"/>
      <c r="BA57" s="108" t="str">
        <f>IFERROR(AZ57/AV57,"-")</f>
        <v>-</v>
      </c>
      <c r="BB57" s="109"/>
      <c r="BC57" s="109"/>
      <c r="BD57" s="109"/>
      <c r="BE57" s="110"/>
      <c r="BF57" s="111">
        <f>IF(P57=0,"",IF(BE57=0,"",(BE57/P57)))</f>
        <v>0</v>
      </c>
      <c r="BG57" s="110"/>
      <c r="BH57" s="112" t="str">
        <f>IFERROR(BG57/BE57,"-")</f>
        <v>-</v>
      </c>
      <c r="BI57" s="113"/>
      <c r="BJ57" s="114" t="str">
        <f>IFERROR(BI57/BE57,"-")</f>
        <v>-</v>
      </c>
      <c r="BK57" s="115"/>
      <c r="BL57" s="115"/>
      <c r="BM57" s="115"/>
      <c r="BN57" s="117">
        <v>3</v>
      </c>
      <c r="BO57" s="118">
        <f>IF(P57=0,"",IF(BN57=0,"",(BN57/P57)))</f>
        <v>0.75</v>
      </c>
      <c r="BP57" s="119">
        <v>1</v>
      </c>
      <c r="BQ57" s="120">
        <f>IFERROR(BP57/BN57,"-")</f>
        <v>0.33333333333333</v>
      </c>
      <c r="BR57" s="121">
        <v>6000</v>
      </c>
      <c r="BS57" s="122">
        <f>IFERROR(BR57/BN57,"-")</f>
        <v>2000</v>
      </c>
      <c r="BT57" s="123"/>
      <c r="BU57" s="123">
        <v>1</v>
      </c>
      <c r="BV57" s="123"/>
      <c r="BW57" s="124">
        <v>1</v>
      </c>
      <c r="BX57" s="125">
        <f>IF(P57=0,"",IF(BW57=0,"",(BW57/P57)))</f>
        <v>0.25</v>
      </c>
      <c r="BY57" s="126"/>
      <c r="BZ57" s="127">
        <f>IFERROR(BY57/BW57,"-")</f>
        <v>0</v>
      </c>
      <c r="CA57" s="128"/>
      <c r="CB57" s="129">
        <f>IFERROR(CA57/BW57,"-")</f>
        <v>0</v>
      </c>
      <c r="CC57" s="130"/>
      <c r="CD57" s="130"/>
      <c r="CE57" s="130"/>
      <c r="CF57" s="131"/>
      <c r="CG57" s="132">
        <f>IF(P57=0,"",IF(CF57=0,"",(CF57/P57)))</f>
        <v>0</v>
      </c>
      <c r="CH57" s="133"/>
      <c r="CI57" s="134" t="str">
        <f>IFERROR(CH57/CF57,"-")</f>
        <v>-</v>
      </c>
      <c r="CJ57" s="135"/>
      <c r="CK57" s="136" t="str">
        <f>IFERROR(CJ57/CF57,"-")</f>
        <v>-</v>
      </c>
      <c r="CL57" s="137"/>
      <c r="CM57" s="137"/>
      <c r="CN57" s="137"/>
      <c r="CO57" s="138">
        <v>1</v>
      </c>
      <c r="CP57" s="139">
        <v>6000</v>
      </c>
      <c r="CQ57" s="139">
        <v>6000</v>
      </c>
      <c r="CR57" s="139"/>
      <c r="CS57" s="140" t="str">
        <f>IF(AND(CQ57=0,CR57=0),"",IF(AND(CQ57&lt;=100000,CR57&lt;=100000),"",IF(CQ57/CP57&gt;0.7,"男高",IF(CR57/CP57&gt;0.7,"女高",""))))</f>
        <v/>
      </c>
    </row>
    <row r="58" spans="1:98">
      <c r="A58" s="78"/>
      <c r="B58" s="189" t="s">
        <v>182</v>
      </c>
      <c r="C58" s="189"/>
      <c r="D58" s="189" t="s">
        <v>139</v>
      </c>
      <c r="E58" s="189" t="s">
        <v>62</v>
      </c>
      <c r="F58" s="189" t="s">
        <v>68</v>
      </c>
      <c r="G58" s="88"/>
      <c r="H58" s="88"/>
      <c r="I58" s="88"/>
      <c r="J58" s="180"/>
      <c r="K58" s="79">
        <v>30</v>
      </c>
      <c r="L58" s="79">
        <v>20</v>
      </c>
      <c r="M58" s="79">
        <v>7</v>
      </c>
      <c r="N58" s="89">
        <v>2</v>
      </c>
      <c r="O58" s="90">
        <v>0</v>
      </c>
      <c r="P58" s="91">
        <f>N58+O58</f>
        <v>2</v>
      </c>
      <c r="Q58" s="80">
        <f>IFERROR(P58/M58,"-")</f>
        <v>0.28571428571429</v>
      </c>
      <c r="R58" s="79">
        <v>1</v>
      </c>
      <c r="S58" s="79">
        <v>0</v>
      </c>
      <c r="T58" s="80">
        <f>IFERROR(R58/(P58),"-")</f>
        <v>0.5</v>
      </c>
      <c r="U58" s="186"/>
      <c r="V58" s="82">
        <v>1</v>
      </c>
      <c r="W58" s="80">
        <f>IF(P58=0,"-",V58/P58)</f>
        <v>0.5</v>
      </c>
      <c r="X58" s="185">
        <v>10000</v>
      </c>
      <c r="Y58" s="186">
        <f>IFERROR(X58/P58,"-")</f>
        <v>5000</v>
      </c>
      <c r="Z58" s="186">
        <f>IFERROR(X58/V58,"-")</f>
        <v>10000</v>
      </c>
      <c r="AA58" s="180"/>
      <c r="AB58" s="83"/>
      <c r="AC58" s="77"/>
      <c r="AD58" s="92"/>
      <c r="AE58" s="93">
        <f>IF(P58=0,"",IF(AD58=0,"",(AD58/P58)))</f>
        <v>0</v>
      </c>
      <c r="AF58" s="92"/>
      <c r="AG58" s="94" t="str">
        <f>IFERROR(AF58/AD58,"-")</f>
        <v>-</v>
      </c>
      <c r="AH58" s="95"/>
      <c r="AI58" s="96" t="str">
        <f>IFERROR(AH58/AD58,"-")</f>
        <v>-</v>
      </c>
      <c r="AJ58" s="97"/>
      <c r="AK58" s="97"/>
      <c r="AL58" s="97"/>
      <c r="AM58" s="98"/>
      <c r="AN58" s="99">
        <f>IF(P58=0,"",IF(AM58=0,"",(AM58/P58)))</f>
        <v>0</v>
      </c>
      <c r="AO58" s="98"/>
      <c r="AP58" s="100" t="str">
        <f>IFERROR(AO58/AM58,"-")</f>
        <v>-</v>
      </c>
      <c r="AQ58" s="101"/>
      <c r="AR58" s="102" t="str">
        <f>IFERROR(AQ58/AM58,"-")</f>
        <v>-</v>
      </c>
      <c r="AS58" s="103"/>
      <c r="AT58" s="103"/>
      <c r="AU58" s="103"/>
      <c r="AV58" s="104"/>
      <c r="AW58" s="105">
        <f>IF(P58=0,"",IF(AV58=0,"",(AV58/P58)))</f>
        <v>0</v>
      </c>
      <c r="AX58" s="104"/>
      <c r="AY58" s="106" t="str">
        <f>IFERROR(AX58/AV58,"-")</f>
        <v>-</v>
      </c>
      <c r="AZ58" s="107"/>
      <c r="BA58" s="108" t="str">
        <f>IFERROR(AZ58/AV58,"-")</f>
        <v>-</v>
      </c>
      <c r="BB58" s="109"/>
      <c r="BC58" s="109"/>
      <c r="BD58" s="109"/>
      <c r="BE58" s="110">
        <v>2</v>
      </c>
      <c r="BF58" s="111">
        <f>IF(P58=0,"",IF(BE58=0,"",(BE58/P58)))</f>
        <v>1</v>
      </c>
      <c r="BG58" s="110">
        <v>1</v>
      </c>
      <c r="BH58" s="112">
        <f>IFERROR(BG58/BE58,"-")</f>
        <v>0.5</v>
      </c>
      <c r="BI58" s="113">
        <v>10000</v>
      </c>
      <c r="BJ58" s="114">
        <f>IFERROR(BI58/BE58,"-")</f>
        <v>5000</v>
      </c>
      <c r="BK58" s="115"/>
      <c r="BL58" s="115">
        <v>1</v>
      </c>
      <c r="BM58" s="115"/>
      <c r="BN58" s="117"/>
      <c r="BO58" s="118">
        <f>IF(P58=0,"",IF(BN58=0,"",(BN58/P58)))</f>
        <v>0</v>
      </c>
      <c r="BP58" s="119"/>
      <c r="BQ58" s="120" t="str">
        <f>IFERROR(BP58/BN58,"-")</f>
        <v>-</v>
      </c>
      <c r="BR58" s="121"/>
      <c r="BS58" s="122" t="str">
        <f>IFERROR(BR58/BN58,"-")</f>
        <v>-</v>
      </c>
      <c r="BT58" s="123"/>
      <c r="BU58" s="123"/>
      <c r="BV58" s="123"/>
      <c r="BW58" s="124"/>
      <c r="BX58" s="125">
        <f>IF(P58=0,"",IF(BW58=0,"",(BW58/P58)))</f>
        <v>0</v>
      </c>
      <c r="BY58" s="126"/>
      <c r="BZ58" s="127" t="str">
        <f>IFERROR(BY58/BW58,"-")</f>
        <v>-</v>
      </c>
      <c r="CA58" s="128"/>
      <c r="CB58" s="129" t="str">
        <f>IFERROR(CA58/BW58,"-")</f>
        <v>-</v>
      </c>
      <c r="CC58" s="130"/>
      <c r="CD58" s="130"/>
      <c r="CE58" s="130"/>
      <c r="CF58" s="131"/>
      <c r="CG58" s="132">
        <f>IF(P58=0,"",IF(CF58=0,"",(CF58/P58)))</f>
        <v>0</v>
      </c>
      <c r="CH58" s="133"/>
      <c r="CI58" s="134" t="str">
        <f>IFERROR(CH58/CF58,"-")</f>
        <v>-</v>
      </c>
      <c r="CJ58" s="135"/>
      <c r="CK58" s="136" t="str">
        <f>IFERROR(CJ58/CF58,"-")</f>
        <v>-</v>
      </c>
      <c r="CL58" s="137"/>
      <c r="CM58" s="137"/>
      <c r="CN58" s="137"/>
      <c r="CO58" s="138">
        <v>1</v>
      </c>
      <c r="CP58" s="139">
        <v>10000</v>
      </c>
      <c r="CQ58" s="139">
        <v>10000</v>
      </c>
      <c r="CR58" s="139"/>
      <c r="CS58" s="140" t="str">
        <f>IF(AND(CQ58=0,CR58=0),"",IF(AND(CQ58&lt;=100000,CR58&lt;=100000),"",IF(CQ58/CP58&gt;0.7,"男高",IF(CR58/CP58&gt;0.7,"女高",""))))</f>
        <v/>
      </c>
    </row>
    <row r="59" spans="1:98">
      <c r="A59" s="78">
        <f>AB59</f>
        <v>0.94444444444444</v>
      </c>
      <c r="B59" s="189" t="s">
        <v>183</v>
      </c>
      <c r="C59" s="189"/>
      <c r="D59" s="189" t="s">
        <v>184</v>
      </c>
      <c r="E59" s="189" t="s">
        <v>140</v>
      </c>
      <c r="F59" s="189" t="s">
        <v>63</v>
      </c>
      <c r="G59" s="88" t="s">
        <v>185</v>
      </c>
      <c r="H59" s="88" t="s">
        <v>186</v>
      </c>
      <c r="I59" s="88" t="s">
        <v>175</v>
      </c>
      <c r="J59" s="180">
        <v>144000</v>
      </c>
      <c r="K59" s="79">
        <v>20</v>
      </c>
      <c r="L59" s="79">
        <v>0</v>
      </c>
      <c r="M59" s="79">
        <v>66</v>
      </c>
      <c r="N59" s="89">
        <v>9</v>
      </c>
      <c r="O59" s="90">
        <v>0</v>
      </c>
      <c r="P59" s="91">
        <f>N59+O59</f>
        <v>9</v>
      </c>
      <c r="Q59" s="80">
        <f>IFERROR(P59/M59,"-")</f>
        <v>0.13636363636364</v>
      </c>
      <c r="R59" s="79">
        <v>1</v>
      </c>
      <c r="S59" s="79">
        <v>3</v>
      </c>
      <c r="T59" s="80">
        <f>IFERROR(R59/(P59),"-")</f>
        <v>0.11111111111111</v>
      </c>
      <c r="U59" s="186">
        <f>IFERROR(J59/SUM(N59:O60),"-")</f>
        <v>10285.714285714</v>
      </c>
      <c r="V59" s="82">
        <v>3</v>
      </c>
      <c r="W59" s="80">
        <f>IF(P59=0,"-",V59/P59)</f>
        <v>0.33333333333333</v>
      </c>
      <c r="X59" s="185">
        <v>136000</v>
      </c>
      <c r="Y59" s="186">
        <f>IFERROR(X59/P59,"-")</f>
        <v>15111.111111111</v>
      </c>
      <c r="Z59" s="186">
        <f>IFERROR(X59/V59,"-")</f>
        <v>45333.333333333</v>
      </c>
      <c r="AA59" s="180">
        <f>SUM(X59:X60)-SUM(J59:J60)</f>
        <v>-8000</v>
      </c>
      <c r="AB59" s="83">
        <f>SUM(X59:X60)/SUM(J59:J60)</f>
        <v>0.94444444444444</v>
      </c>
      <c r="AC59" s="77"/>
      <c r="AD59" s="92"/>
      <c r="AE59" s="93">
        <f>IF(P59=0,"",IF(AD59=0,"",(AD59/P59)))</f>
        <v>0</v>
      </c>
      <c r="AF59" s="92"/>
      <c r="AG59" s="94" t="str">
        <f>IFERROR(AF59/AD59,"-")</f>
        <v>-</v>
      </c>
      <c r="AH59" s="95"/>
      <c r="AI59" s="96" t="str">
        <f>IFERROR(AH59/AD59,"-")</f>
        <v>-</v>
      </c>
      <c r="AJ59" s="97"/>
      <c r="AK59" s="97"/>
      <c r="AL59" s="97"/>
      <c r="AM59" s="98">
        <v>1</v>
      </c>
      <c r="AN59" s="99">
        <f>IF(P59=0,"",IF(AM59=0,"",(AM59/P59)))</f>
        <v>0.11111111111111</v>
      </c>
      <c r="AO59" s="98"/>
      <c r="AP59" s="100">
        <f>IFERROR(AO59/AM59,"-")</f>
        <v>0</v>
      </c>
      <c r="AQ59" s="101"/>
      <c r="AR59" s="102">
        <f>IFERROR(AQ59/AM59,"-")</f>
        <v>0</v>
      </c>
      <c r="AS59" s="103"/>
      <c r="AT59" s="103"/>
      <c r="AU59" s="103"/>
      <c r="AV59" s="104"/>
      <c r="AW59" s="105">
        <f>IF(P59=0,"",IF(AV59=0,"",(AV59/P59)))</f>
        <v>0</v>
      </c>
      <c r="AX59" s="104"/>
      <c r="AY59" s="106" t="str">
        <f>IFERROR(AX59/AV59,"-")</f>
        <v>-</v>
      </c>
      <c r="AZ59" s="107"/>
      <c r="BA59" s="108" t="str">
        <f>IFERROR(AZ59/AV59,"-")</f>
        <v>-</v>
      </c>
      <c r="BB59" s="109"/>
      <c r="BC59" s="109"/>
      <c r="BD59" s="109"/>
      <c r="BE59" s="110"/>
      <c r="BF59" s="111">
        <f>IF(P59=0,"",IF(BE59=0,"",(BE59/P59)))</f>
        <v>0</v>
      </c>
      <c r="BG59" s="110"/>
      <c r="BH59" s="112" t="str">
        <f>IFERROR(BG59/BE59,"-")</f>
        <v>-</v>
      </c>
      <c r="BI59" s="113"/>
      <c r="BJ59" s="114" t="str">
        <f>IFERROR(BI59/BE59,"-")</f>
        <v>-</v>
      </c>
      <c r="BK59" s="115"/>
      <c r="BL59" s="115"/>
      <c r="BM59" s="115"/>
      <c r="BN59" s="117">
        <v>3</v>
      </c>
      <c r="BO59" s="118">
        <f>IF(P59=0,"",IF(BN59=0,"",(BN59/P59)))</f>
        <v>0.33333333333333</v>
      </c>
      <c r="BP59" s="119">
        <v>1</v>
      </c>
      <c r="BQ59" s="120">
        <f>IFERROR(BP59/BN59,"-")</f>
        <v>0.33333333333333</v>
      </c>
      <c r="BR59" s="121">
        <v>101000</v>
      </c>
      <c r="BS59" s="122">
        <f>IFERROR(BR59/BN59,"-")</f>
        <v>33666.666666667</v>
      </c>
      <c r="BT59" s="123"/>
      <c r="BU59" s="123"/>
      <c r="BV59" s="123">
        <v>1</v>
      </c>
      <c r="BW59" s="124">
        <v>3</v>
      </c>
      <c r="BX59" s="125">
        <f>IF(P59=0,"",IF(BW59=0,"",(BW59/P59)))</f>
        <v>0.33333333333333</v>
      </c>
      <c r="BY59" s="126">
        <v>1</v>
      </c>
      <c r="BZ59" s="127">
        <f>IFERROR(BY59/BW59,"-")</f>
        <v>0.33333333333333</v>
      </c>
      <c r="CA59" s="128">
        <v>5000</v>
      </c>
      <c r="CB59" s="129">
        <f>IFERROR(CA59/BW59,"-")</f>
        <v>1666.6666666667</v>
      </c>
      <c r="CC59" s="130">
        <v>1</v>
      </c>
      <c r="CD59" s="130"/>
      <c r="CE59" s="130"/>
      <c r="CF59" s="131">
        <v>2</v>
      </c>
      <c r="CG59" s="132">
        <f>IF(P59=0,"",IF(CF59=0,"",(CF59/P59)))</f>
        <v>0.22222222222222</v>
      </c>
      <c r="CH59" s="133">
        <v>1</v>
      </c>
      <c r="CI59" s="134">
        <f>IFERROR(CH59/CF59,"-")</f>
        <v>0.5</v>
      </c>
      <c r="CJ59" s="135">
        <v>30000</v>
      </c>
      <c r="CK59" s="136">
        <f>IFERROR(CJ59/CF59,"-")</f>
        <v>15000</v>
      </c>
      <c r="CL59" s="137"/>
      <c r="CM59" s="137"/>
      <c r="CN59" s="137">
        <v>1</v>
      </c>
      <c r="CO59" s="138">
        <v>3</v>
      </c>
      <c r="CP59" s="139">
        <v>136000</v>
      </c>
      <c r="CQ59" s="139">
        <v>101000</v>
      </c>
      <c r="CR59" s="139"/>
      <c r="CS59" s="140" t="str">
        <f>IF(AND(CQ59=0,CR59=0),"",IF(AND(CQ59&lt;=100000,CR59&lt;=100000),"",IF(CQ59/CP59&gt;0.7,"男高",IF(CR59/CP59&gt;0.7,"女高",""))))</f>
        <v>男高</v>
      </c>
    </row>
    <row r="60" spans="1:98">
      <c r="A60" s="78"/>
      <c r="B60" s="189" t="s">
        <v>187</v>
      </c>
      <c r="C60" s="189"/>
      <c r="D60" s="189" t="s">
        <v>184</v>
      </c>
      <c r="E60" s="189" t="s">
        <v>140</v>
      </c>
      <c r="F60" s="189" t="s">
        <v>68</v>
      </c>
      <c r="G60" s="88"/>
      <c r="H60" s="88"/>
      <c r="I60" s="88"/>
      <c r="J60" s="180"/>
      <c r="K60" s="79">
        <v>50</v>
      </c>
      <c r="L60" s="79">
        <v>33</v>
      </c>
      <c r="M60" s="79">
        <v>24</v>
      </c>
      <c r="N60" s="89">
        <v>5</v>
      </c>
      <c r="O60" s="90">
        <v>0</v>
      </c>
      <c r="P60" s="91">
        <f>N60+O60</f>
        <v>5</v>
      </c>
      <c r="Q60" s="80">
        <f>IFERROR(P60/M60,"-")</f>
        <v>0.20833333333333</v>
      </c>
      <c r="R60" s="79">
        <v>0</v>
      </c>
      <c r="S60" s="79">
        <v>1</v>
      </c>
      <c r="T60" s="80">
        <f>IFERROR(R60/(P60),"-")</f>
        <v>0</v>
      </c>
      <c r="U60" s="186"/>
      <c r="V60" s="82">
        <v>0</v>
      </c>
      <c r="W60" s="80">
        <f>IF(P60=0,"-",V60/P60)</f>
        <v>0</v>
      </c>
      <c r="X60" s="185">
        <v>0</v>
      </c>
      <c r="Y60" s="186">
        <f>IFERROR(X60/P60,"-")</f>
        <v>0</v>
      </c>
      <c r="Z60" s="186" t="str">
        <f>IFERROR(X60/V60,"-")</f>
        <v>-</v>
      </c>
      <c r="AA60" s="180"/>
      <c r="AB60" s="83"/>
      <c r="AC60" s="77"/>
      <c r="AD60" s="92"/>
      <c r="AE60" s="93">
        <f>IF(P60=0,"",IF(AD60=0,"",(AD60/P60)))</f>
        <v>0</v>
      </c>
      <c r="AF60" s="92"/>
      <c r="AG60" s="94" t="str">
        <f>IFERROR(AF60/AD60,"-")</f>
        <v>-</v>
      </c>
      <c r="AH60" s="95"/>
      <c r="AI60" s="96" t="str">
        <f>IFERROR(AH60/AD60,"-")</f>
        <v>-</v>
      </c>
      <c r="AJ60" s="97"/>
      <c r="AK60" s="97"/>
      <c r="AL60" s="97"/>
      <c r="AM60" s="98"/>
      <c r="AN60" s="99">
        <f>IF(P60=0,"",IF(AM60=0,"",(AM60/P60)))</f>
        <v>0</v>
      </c>
      <c r="AO60" s="98"/>
      <c r="AP60" s="100" t="str">
        <f>IFERROR(AO60/AM60,"-")</f>
        <v>-</v>
      </c>
      <c r="AQ60" s="101"/>
      <c r="AR60" s="102" t="str">
        <f>IFERROR(AQ60/AM60,"-")</f>
        <v>-</v>
      </c>
      <c r="AS60" s="103"/>
      <c r="AT60" s="103"/>
      <c r="AU60" s="103"/>
      <c r="AV60" s="104"/>
      <c r="AW60" s="105">
        <f>IF(P60=0,"",IF(AV60=0,"",(AV60/P60)))</f>
        <v>0</v>
      </c>
      <c r="AX60" s="104"/>
      <c r="AY60" s="106" t="str">
        <f>IFERROR(AX60/AV60,"-")</f>
        <v>-</v>
      </c>
      <c r="AZ60" s="107"/>
      <c r="BA60" s="108" t="str">
        <f>IFERROR(AZ60/AV60,"-")</f>
        <v>-</v>
      </c>
      <c r="BB60" s="109"/>
      <c r="BC60" s="109"/>
      <c r="BD60" s="109"/>
      <c r="BE60" s="110">
        <v>2</v>
      </c>
      <c r="BF60" s="111">
        <f>IF(P60=0,"",IF(BE60=0,"",(BE60/P60)))</f>
        <v>0.4</v>
      </c>
      <c r="BG60" s="110"/>
      <c r="BH60" s="112">
        <f>IFERROR(BG60/BE60,"-")</f>
        <v>0</v>
      </c>
      <c r="BI60" s="113"/>
      <c r="BJ60" s="114">
        <f>IFERROR(BI60/BE60,"-")</f>
        <v>0</v>
      </c>
      <c r="BK60" s="115"/>
      <c r="BL60" s="115"/>
      <c r="BM60" s="115"/>
      <c r="BN60" s="117"/>
      <c r="BO60" s="118">
        <f>IF(P60=0,"",IF(BN60=0,"",(BN60/P60)))</f>
        <v>0</v>
      </c>
      <c r="BP60" s="119"/>
      <c r="BQ60" s="120" t="str">
        <f>IFERROR(BP60/BN60,"-")</f>
        <v>-</v>
      </c>
      <c r="BR60" s="121"/>
      <c r="BS60" s="122" t="str">
        <f>IFERROR(BR60/BN60,"-")</f>
        <v>-</v>
      </c>
      <c r="BT60" s="123"/>
      <c r="BU60" s="123"/>
      <c r="BV60" s="123"/>
      <c r="BW60" s="124">
        <v>3</v>
      </c>
      <c r="BX60" s="125">
        <f>IF(P60=0,"",IF(BW60=0,"",(BW60/P60)))</f>
        <v>0.6</v>
      </c>
      <c r="BY60" s="126"/>
      <c r="BZ60" s="127">
        <f>IFERROR(BY60/BW60,"-")</f>
        <v>0</v>
      </c>
      <c r="CA60" s="128"/>
      <c r="CB60" s="129">
        <f>IFERROR(CA60/BW60,"-")</f>
        <v>0</v>
      </c>
      <c r="CC60" s="130"/>
      <c r="CD60" s="130"/>
      <c r="CE60" s="130"/>
      <c r="CF60" s="131"/>
      <c r="CG60" s="132">
        <f>IF(P60=0,"",IF(CF60=0,"",(CF60/P60)))</f>
        <v>0</v>
      </c>
      <c r="CH60" s="133"/>
      <c r="CI60" s="134" t="str">
        <f>IFERROR(CH60/CF60,"-")</f>
        <v>-</v>
      </c>
      <c r="CJ60" s="135"/>
      <c r="CK60" s="136" t="str">
        <f>IFERROR(CJ60/CF60,"-")</f>
        <v>-</v>
      </c>
      <c r="CL60" s="137"/>
      <c r="CM60" s="137"/>
      <c r="CN60" s="137"/>
      <c r="CO60" s="138">
        <v>0</v>
      </c>
      <c r="CP60" s="139">
        <v>0</v>
      </c>
      <c r="CQ60" s="139"/>
      <c r="CR60" s="139"/>
      <c r="CS60" s="140" t="str">
        <f>IF(AND(CQ60=0,CR60=0),"",IF(AND(CQ60&lt;=100000,CR60&lt;=100000),"",IF(CQ60/CP60&gt;0.7,"男高",IF(CR60/CP60&gt;0.7,"女高",""))))</f>
        <v/>
      </c>
    </row>
    <row r="61" spans="1:98">
      <c r="A61" s="78">
        <f>AB61</f>
        <v>3.4513888888889</v>
      </c>
      <c r="B61" s="189" t="s">
        <v>188</v>
      </c>
      <c r="C61" s="189"/>
      <c r="D61" s="189" t="s">
        <v>189</v>
      </c>
      <c r="E61" s="189" t="s">
        <v>144</v>
      </c>
      <c r="F61" s="189" t="s">
        <v>63</v>
      </c>
      <c r="G61" s="88" t="s">
        <v>185</v>
      </c>
      <c r="H61" s="88" t="s">
        <v>186</v>
      </c>
      <c r="I61" s="191" t="s">
        <v>164</v>
      </c>
      <c r="J61" s="180">
        <v>144000</v>
      </c>
      <c r="K61" s="79">
        <v>10</v>
      </c>
      <c r="L61" s="79">
        <v>0</v>
      </c>
      <c r="M61" s="79">
        <v>49</v>
      </c>
      <c r="N61" s="89">
        <v>6</v>
      </c>
      <c r="O61" s="90">
        <v>0</v>
      </c>
      <c r="P61" s="91">
        <f>N61+O61</f>
        <v>6</v>
      </c>
      <c r="Q61" s="80">
        <f>IFERROR(P61/M61,"-")</f>
        <v>0.12244897959184</v>
      </c>
      <c r="R61" s="79">
        <v>2</v>
      </c>
      <c r="S61" s="79">
        <v>1</v>
      </c>
      <c r="T61" s="80">
        <f>IFERROR(R61/(P61),"-")</f>
        <v>0.33333333333333</v>
      </c>
      <c r="U61" s="186">
        <f>IFERROR(J61/SUM(N61:O62),"-")</f>
        <v>12000</v>
      </c>
      <c r="V61" s="82">
        <v>3</v>
      </c>
      <c r="W61" s="80">
        <f>IF(P61=0,"-",V61/P61)</f>
        <v>0.5</v>
      </c>
      <c r="X61" s="185">
        <v>497000</v>
      </c>
      <c r="Y61" s="186">
        <f>IFERROR(X61/P61,"-")</f>
        <v>82833.333333333</v>
      </c>
      <c r="Z61" s="186">
        <f>IFERROR(X61/V61,"-")</f>
        <v>165666.66666667</v>
      </c>
      <c r="AA61" s="180">
        <f>SUM(X61:X62)-SUM(J61:J62)</f>
        <v>353000</v>
      </c>
      <c r="AB61" s="83">
        <f>SUM(X61:X62)/SUM(J61:J62)</f>
        <v>3.4513888888889</v>
      </c>
      <c r="AC61" s="77"/>
      <c r="AD61" s="92"/>
      <c r="AE61" s="93">
        <f>IF(P61=0,"",IF(AD61=0,"",(AD61/P61)))</f>
        <v>0</v>
      </c>
      <c r="AF61" s="92"/>
      <c r="AG61" s="94" t="str">
        <f>IFERROR(AF61/AD61,"-")</f>
        <v>-</v>
      </c>
      <c r="AH61" s="95"/>
      <c r="AI61" s="96" t="str">
        <f>IFERROR(AH61/AD61,"-")</f>
        <v>-</v>
      </c>
      <c r="AJ61" s="97"/>
      <c r="AK61" s="97"/>
      <c r="AL61" s="97"/>
      <c r="AM61" s="98"/>
      <c r="AN61" s="99">
        <f>IF(P61=0,"",IF(AM61=0,"",(AM61/P61)))</f>
        <v>0</v>
      </c>
      <c r="AO61" s="98"/>
      <c r="AP61" s="100" t="str">
        <f>IFERROR(AO61/AM61,"-")</f>
        <v>-</v>
      </c>
      <c r="AQ61" s="101"/>
      <c r="AR61" s="102" t="str">
        <f>IFERROR(AQ61/AM61,"-")</f>
        <v>-</v>
      </c>
      <c r="AS61" s="103"/>
      <c r="AT61" s="103"/>
      <c r="AU61" s="103"/>
      <c r="AV61" s="104">
        <v>1</v>
      </c>
      <c r="AW61" s="105">
        <f>IF(P61=0,"",IF(AV61=0,"",(AV61/P61)))</f>
        <v>0.16666666666667</v>
      </c>
      <c r="AX61" s="104"/>
      <c r="AY61" s="106">
        <f>IFERROR(AX61/AV61,"-")</f>
        <v>0</v>
      </c>
      <c r="AZ61" s="107"/>
      <c r="BA61" s="108">
        <f>IFERROR(AZ61/AV61,"-")</f>
        <v>0</v>
      </c>
      <c r="BB61" s="109"/>
      <c r="BC61" s="109"/>
      <c r="BD61" s="109"/>
      <c r="BE61" s="110">
        <v>1</v>
      </c>
      <c r="BF61" s="111">
        <f>IF(P61=0,"",IF(BE61=0,"",(BE61/P61)))</f>
        <v>0.16666666666667</v>
      </c>
      <c r="BG61" s="110">
        <v>1</v>
      </c>
      <c r="BH61" s="112">
        <f>IFERROR(BG61/BE61,"-")</f>
        <v>1</v>
      </c>
      <c r="BI61" s="113">
        <v>29000</v>
      </c>
      <c r="BJ61" s="114">
        <f>IFERROR(BI61/BE61,"-")</f>
        <v>29000</v>
      </c>
      <c r="BK61" s="115"/>
      <c r="BL61" s="115"/>
      <c r="BM61" s="115">
        <v>1</v>
      </c>
      <c r="BN61" s="117">
        <v>2</v>
      </c>
      <c r="BO61" s="118">
        <f>IF(P61=0,"",IF(BN61=0,"",(BN61/P61)))</f>
        <v>0.33333333333333</v>
      </c>
      <c r="BP61" s="119">
        <v>1</v>
      </c>
      <c r="BQ61" s="120">
        <f>IFERROR(BP61/BN61,"-")</f>
        <v>0.5</v>
      </c>
      <c r="BR61" s="121">
        <v>465000</v>
      </c>
      <c r="BS61" s="122">
        <f>IFERROR(BR61/BN61,"-")</f>
        <v>232500</v>
      </c>
      <c r="BT61" s="123"/>
      <c r="BU61" s="123"/>
      <c r="BV61" s="123">
        <v>1</v>
      </c>
      <c r="BW61" s="124">
        <v>2</v>
      </c>
      <c r="BX61" s="125">
        <f>IF(P61=0,"",IF(BW61=0,"",(BW61/P61)))</f>
        <v>0.33333333333333</v>
      </c>
      <c r="BY61" s="126">
        <v>1</v>
      </c>
      <c r="BZ61" s="127">
        <f>IFERROR(BY61/BW61,"-")</f>
        <v>0.5</v>
      </c>
      <c r="CA61" s="128">
        <v>3000</v>
      </c>
      <c r="CB61" s="129">
        <f>IFERROR(CA61/BW61,"-")</f>
        <v>1500</v>
      </c>
      <c r="CC61" s="130">
        <v>1</v>
      </c>
      <c r="CD61" s="130"/>
      <c r="CE61" s="130"/>
      <c r="CF61" s="131"/>
      <c r="CG61" s="132">
        <f>IF(P61=0,"",IF(CF61=0,"",(CF61/P61)))</f>
        <v>0</v>
      </c>
      <c r="CH61" s="133"/>
      <c r="CI61" s="134" t="str">
        <f>IFERROR(CH61/CF61,"-")</f>
        <v>-</v>
      </c>
      <c r="CJ61" s="135"/>
      <c r="CK61" s="136" t="str">
        <f>IFERROR(CJ61/CF61,"-")</f>
        <v>-</v>
      </c>
      <c r="CL61" s="137"/>
      <c r="CM61" s="137"/>
      <c r="CN61" s="137"/>
      <c r="CO61" s="138">
        <v>3</v>
      </c>
      <c r="CP61" s="139">
        <v>497000</v>
      </c>
      <c r="CQ61" s="139">
        <v>465000</v>
      </c>
      <c r="CR61" s="139"/>
      <c r="CS61" s="140" t="str">
        <f>IF(AND(CQ61=0,CR61=0),"",IF(AND(CQ61&lt;=100000,CR61&lt;=100000),"",IF(CQ61/CP61&gt;0.7,"男高",IF(CR61/CP61&gt;0.7,"女高",""))))</f>
        <v>男高</v>
      </c>
    </row>
    <row r="62" spans="1:98">
      <c r="A62" s="78"/>
      <c r="B62" s="189" t="s">
        <v>190</v>
      </c>
      <c r="C62" s="189"/>
      <c r="D62" s="189" t="s">
        <v>189</v>
      </c>
      <c r="E62" s="189" t="s">
        <v>144</v>
      </c>
      <c r="F62" s="189" t="s">
        <v>68</v>
      </c>
      <c r="G62" s="88"/>
      <c r="H62" s="88"/>
      <c r="I62" s="88"/>
      <c r="J62" s="180"/>
      <c r="K62" s="79">
        <v>44</v>
      </c>
      <c r="L62" s="79">
        <v>29</v>
      </c>
      <c r="M62" s="79">
        <v>5</v>
      </c>
      <c r="N62" s="89">
        <v>6</v>
      </c>
      <c r="O62" s="90">
        <v>0</v>
      </c>
      <c r="P62" s="91">
        <f>N62+O62</f>
        <v>6</v>
      </c>
      <c r="Q62" s="80">
        <f>IFERROR(P62/M62,"-")</f>
        <v>1.2</v>
      </c>
      <c r="R62" s="79">
        <v>0</v>
      </c>
      <c r="S62" s="79">
        <v>0</v>
      </c>
      <c r="T62" s="80">
        <f>IFERROR(R62/(P62),"-")</f>
        <v>0</v>
      </c>
      <c r="U62" s="186"/>
      <c r="V62" s="82">
        <v>0</v>
      </c>
      <c r="W62" s="80">
        <f>IF(P62=0,"-",V62/P62)</f>
        <v>0</v>
      </c>
      <c r="X62" s="185">
        <v>0</v>
      </c>
      <c r="Y62" s="186">
        <f>IFERROR(X62/P62,"-")</f>
        <v>0</v>
      </c>
      <c r="Z62" s="186" t="str">
        <f>IFERROR(X62/V62,"-")</f>
        <v>-</v>
      </c>
      <c r="AA62" s="180"/>
      <c r="AB62" s="83"/>
      <c r="AC62" s="77"/>
      <c r="AD62" s="92"/>
      <c r="AE62" s="93">
        <f>IF(P62=0,"",IF(AD62=0,"",(AD62/P62)))</f>
        <v>0</v>
      </c>
      <c r="AF62" s="92"/>
      <c r="AG62" s="94" t="str">
        <f>IFERROR(AF62/AD62,"-")</f>
        <v>-</v>
      </c>
      <c r="AH62" s="95"/>
      <c r="AI62" s="96" t="str">
        <f>IFERROR(AH62/AD62,"-")</f>
        <v>-</v>
      </c>
      <c r="AJ62" s="97"/>
      <c r="AK62" s="97"/>
      <c r="AL62" s="97"/>
      <c r="AM62" s="98"/>
      <c r="AN62" s="99">
        <f>IF(P62=0,"",IF(AM62=0,"",(AM62/P62)))</f>
        <v>0</v>
      </c>
      <c r="AO62" s="98"/>
      <c r="AP62" s="100" t="str">
        <f>IFERROR(AO62/AM62,"-")</f>
        <v>-</v>
      </c>
      <c r="AQ62" s="101"/>
      <c r="AR62" s="102" t="str">
        <f>IFERROR(AQ62/AM62,"-")</f>
        <v>-</v>
      </c>
      <c r="AS62" s="103"/>
      <c r="AT62" s="103"/>
      <c r="AU62" s="103"/>
      <c r="AV62" s="104"/>
      <c r="AW62" s="105">
        <f>IF(P62=0,"",IF(AV62=0,"",(AV62/P62)))</f>
        <v>0</v>
      </c>
      <c r="AX62" s="104"/>
      <c r="AY62" s="106" t="str">
        <f>IFERROR(AX62/AV62,"-")</f>
        <v>-</v>
      </c>
      <c r="AZ62" s="107"/>
      <c r="BA62" s="108" t="str">
        <f>IFERROR(AZ62/AV62,"-")</f>
        <v>-</v>
      </c>
      <c r="BB62" s="109"/>
      <c r="BC62" s="109"/>
      <c r="BD62" s="109"/>
      <c r="BE62" s="110">
        <v>2</v>
      </c>
      <c r="BF62" s="111">
        <f>IF(P62=0,"",IF(BE62=0,"",(BE62/P62)))</f>
        <v>0.33333333333333</v>
      </c>
      <c r="BG62" s="110"/>
      <c r="BH62" s="112">
        <f>IFERROR(BG62/BE62,"-")</f>
        <v>0</v>
      </c>
      <c r="BI62" s="113"/>
      <c r="BJ62" s="114">
        <f>IFERROR(BI62/BE62,"-")</f>
        <v>0</v>
      </c>
      <c r="BK62" s="115"/>
      <c r="BL62" s="115"/>
      <c r="BM62" s="115"/>
      <c r="BN62" s="117">
        <v>3</v>
      </c>
      <c r="BO62" s="118">
        <f>IF(P62=0,"",IF(BN62=0,"",(BN62/P62)))</f>
        <v>0.5</v>
      </c>
      <c r="BP62" s="119"/>
      <c r="BQ62" s="120">
        <f>IFERROR(BP62/BN62,"-")</f>
        <v>0</v>
      </c>
      <c r="BR62" s="121"/>
      <c r="BS62" s="122">
        <f>IFERROR(BR62/BN62,"-")</f>
        <v>0</v>
      </c>
      <c r="BT62" s="123"/>
      <c r="BU62" s="123"/>
      <c r="BV62" s="123"/>
      <c r="BW62" s="124">
        <v>1</v>
      </c>
      <c r="BX62" s="125">
        <f>IF(P62=0,"",IF(BW62=0,"",(BW62/P62)))</f>
        <v>0.16666666666667</v>
      </c>
      <c r="BY62" s="126"/>
      <c r="BZ62" s="127">
        <f>IFERROR(BY62/BW62,"-")</f>
        <v>0</v>
      </c>
      <c r="CA62" s="128"/>
      <c r="CB62" s="129">
        <f>IFERROR(CA62/BW62,"-")</f>
        <v>0</v>
      </c>
      <c r="CC62" s="130"/>
      <c r="CD62" s="130"/>
      <c r="CE62" s="130"/>
      <c r="CF62" s="131"/>
      <c r="CG62" s="132">
        <f>IF(P62=0,"",IF(CF62=0,"",(CF62/P62)))</f>
        <v>0</v>
      </c>
      <c r="CH62" s="133"/>
      <c r="CI62" s="134" t="str">
        <f>IFERROR(CH62/CF62,"-")</f>
        <v>-</v>
      </c>
      <c r="CJ62" s="135"/>
      <c r="CK62" s="136" t="str">
        <f>IFERROR(CJ62/CF62,"-")</f>
        <v>-</v>
      </c>
      <c r="CL62" s="137"/>
      <c r="CM62" s="137"/>
      <c r="CN62" s="137"/>
      <c r="CO62" s="138">
        <v>0</v>
      </c>
      <c r="CP62" s="139">
        <v>0</v>
      </c>
      <c r="CQ62" s="139"/>
      <c r="CR62" s="139"/>
      <c r="CS62" s="140" t="str">
        <f>IF(AND(CQ62=0,CR62=0),"",IF(AND(CQ62&lt;=100000,CR62&lt;=100000),"",IF(CQ62/CP62&gt;0.7,"男高",IF(CR62/CP62&gt;0.7,"女高",""))))</f>
        <v/>
      </c>
    </row>
    <row r="63" spans="1:98">
      <c r="A63" s="78">
        <f>AB63</f>
        <v>5.3229166666667</v>
      </c>
      <c r="B63" s="189" t="s">
        <v>191</v>
      </c>
      <c r="C63" s="189"/>
      <c r="D63" s="189" t="s">
        <v>133</v>
      </c>
      <c r="E63" s="189" t="s">
        <v>149</v>
      </c>
      <c r="F63" s="189" t="s">
        <v>63</v>
      </c>
      <c r="G63" s="88" t="s">
        <v>192</v>
      </c>
      <c r="H63" s="88" t="s">
        <v>135</v>
      </c>
      <c r="I63" s="191" t="s">
        <v>179</v>
      </c>
      <c r="J63" s="180">
        <v>96000</v>
      </c>
      <c r="K63" s="79">
        <v>4</v>
      </c>
      <c r="L63" s="79">
        <v>0</v>
      </c>
      <c r="M63" s="79">
        <v>12</v>
      </c>
      <c r="N63" s="89">
        <v>4</v>
      </c>
      <c r="O63" s="90">
        <v>0</v>
      </c>
      <c r="P63" s="91">
        <f>N63+O63</f>
        <v>4</v>
      </c>
      <c r="Q63" s="80">
        <f>IFERROR(P63/M63,"-")</f>
        <v>0.33333333333333</v>
      </c>
      <c r="R63" s="79">
        <v>0</v>
      </c>
      <c r="S63" s="79">
        <v>1</v>
      </c>
      <c r="T63" s="80">
        <f>IFERROR(R63/(P63),"-")</f>
        <v>0</v>
      </c>
      <c r="U63" s="186">
        <f>IFERROR(J63/SUM(N63:O64),"-")</f>
        <v>12000</v>
      </c>
      <c r="V63" s="82">
        <v>0</v>
      </c>
      <c r="W63" s="80">
        <f>IF(P63=0,"-",V63/P63)</f>
        <v>0</v>
      </c>
      <c r="X63" s="185">
        <v>0</v>
      </c>
      <c r="Y63" s="186">
        <f>IFERROR(X63/P63,"-")</f>
        <v>0</v>
      </c>
      <c r="Z63" s="186" t="str">
        <f>IFERROR(X63/V63,"-")</f>
        <v>-</v>
      </c>
      <c r="AA63" s="180">
        <f>SUM(X63:X64)-SUM(J63:J64)</f>
        <v>415000</v>
      </c>
      <c r="AB63" s="83">
        <f>SUM(X63:X64)/SUM(J63:J64)</f>
        <v>5.3229166666667</v>
      </c>
      <c r="AC63" s="77"/>
      <c r="AD63" s="92"/>
      <c r="AE63" s="93">
        <f>IF(P63=0,"",IF(AD63=0,"",(AD63/P63)))</f>
        <v>0</v>
      </c>
      <c r="AF63" s="92"/>
      <c r="AG63" s="94" t="str">
        <f>IFERROR(AF63/AD63,"-")</f>
        <v>-</v>
      </c>
      <c r="AH63" s="95"/>
      <c r="AI63" s="96" t="str">
        <f>IFERROR(AH63/AD63,"-")</f>
        <v>-</v>
      </c>
      <c r="AJ63" s="97"/>
      <c r="AK63" s="97"/>
      <c r="AL63" s="97"/>
      <c r="AM63" s="98"/>
      <c r="AN63" s="99">
        <f>IF(P63=0,"",IF(AM63=0,"",(AM63/P63)))</f>
        <v>0</v>
      </c>
      <c r="AO63" s="98"/>
      <c r="AP63" s="100" t="str">
        <f>IFERROR(AO63/AM63,"-")</f>
        <v>-</v>
      </c>
      <c r="AQ63" s="101"/>
      <c r="AR63" s="102" t="str">
        <f>IFERROR(AQ63/AM63,"-")</f>
        <v>-</v>
      </c>
      <c r="AS63" s="103"/>
      <c r="AT63" s="103"/>
      <c r="AU63" s="103"/>
      <c r="AV63" s="104">
        <v>1</v>
      </c>
      <c r="AW63" s="105">
        <f>IF(P63=0,"",IF(AV63=0,"",(AV63/P63)))</f>
        <v>0.25</v>
      </c>
      <c r="AX63" s="104"/>
      <c r="AY63" s="106">
        <f>IFERROR(AX63/AV63,"-")</f>
        <v>0</v>
      </c>
      <c r="AZ63" s="107"/>
      <c r="BA63" s="108">
        <f>IFERROR(AZ63/AV63,"-")</f>
        <v>0</v>
      </c>
      <c r="BB63" s="109"/>
      <c r="BC63" s="109"/>
      <c r="BD63" s="109"/>
      <c r="BE63" s="110"/>
      <c r="BF63" s="111">
        <f>IF(P63=0,"",IF(BE63=0,"",(BE63/P63)))</f>
        <v>0</v>
      </c>
      <c r="BG63" s="110"/>
      <c r="BH63" s="112" t="str">
        <f>IFERROR(BG63/BE63,"-")</f>
        <v>-</v>
      </c>
      <c r="BI63" s="113"/>
      <c r="BJ63" s="114" t="str">
        <f>IFERROR(BI63/BE63,"-")</f>
        <v>-</v>
      </c>
      <c r="BK63" s="115"/>
      <c r="BL63" s="115"/>
      <c r="BM63" s="115"/>
      <c r="BN63" s="117">
        <v>3</v>
      </c>
      <c r="BO63" s="118">
        <f>IF(P63=0,"",IF(BN63=0,"",(BN63/P63)))</f>
        <v>0.75</v>
      </c>
      <c r="BP63" s="119"/>
      <c r="BQ63" s="120">
        <f>IFERROR(BP63/BN63,"-")</f>
        <v>0</v>
      </c>
      <c r="BR63" s="121"/>
      <c r="BS63" s="122">
        <f>IFERROR(BR63/BN63,"-")</f>
        <v>0</v>
      </c>
      <c r="BT63" s="123"/>
      <c r="BU63" s="123"/>
      <c r="BV63" s="123"/>
      <c r="BW63" s="124"/>
      <c r="BX63" s="125">
        <f>IF(P63=0,"",IF(BW63=0,"",(BW63/P63)))</f>
        <v>0</v>
      </c>
      <c r="BY63" s="126"/>
      <c r="BZ63" s="127" t="str">
        <f>IFERROR(BY63/BW63,"-")</f>
        <v>-</v>
      </c>
      <c r="CA63" s="128"/>
      <c r="CB63" s="129" t="str">
        <f>IFERROR(CA63/BW63,"-")</f>
        <v>-</v>
      </c>
      <c r="CC63" s="130"/>
      <c r="CD63" s="130"/>
      <c r="CE63" s="130"/>
      <c r="CF63" s="131"/>
      <c r="CG63" s="132">
        <f>IF(P63=0,"",IF(CF63=0,"",(CF63/P63)))</f>
        <v>0</v>
      </c>
      <c r="CH63" s="133"/>
      <c r="CI63" s="134" t="str">
        <f>IFERROR(CH63/CF63,"-")</f>
        <v>-</v>
      </c>
      <c r="CJ63" s="135"/>
      <c r="CK63" s="136" t="str">
        <f>IFERROR(CJ63/CF63,"-")</f>
        <v>-</v>
      </c>
      <c r="CL63" s="137"/>
      <c r="CM63" s="137"/>
      <c r="CN63" s="137"/>
      <c r="CO63" s="138">
        <v>0</v>
      </c>
      <c r="CP63" s="139">
        <v>0</v>
      </c>
      <c r="CQ63" s="139"/>
      <c r="CR63" s="139"/>
      <c r="CS63" s="140" t="str">
        <f>IF(AND(CQ63=0,CR63=0),"",IF(AND(CQ63&lt;=100000,CR63&lt;=100000),"",IF(CQ63/CP63&gt;0.7,"男高",IF(CR63/CP63&gt;0.7,"女高",""))))</f>
        <v/>
      </c>
    </row>
    <row r="64" spans="1:98">
      <c r="A64" s="78"/>
      <c r="B64" s="189" t="s">
        <v>193</v>
      </c>
      <c r="C64" s="189"/>
      <c r="D64" s="189" t="s">
        <v>133</v>
      </c>
      <c r="E64" s="189" t="s">
        <v>149</v>
      </c>
      <c r="F64" s="189" t="s">
        <v>68</v>
      </c>
      <c r="G64" s="88"/>
      <c r="H64" s="88"/>
      <c r="I64" s="88"/>
      <c r="J64" s="180"/>
      <c r="K64" s="79">
        <v>22</v>
      </c>
      <c r="L64" s="79">
        <v>14</v>
      </c>
      <c r="M64" s="79">
        <v>14</v>
      </c>
      <c r="N64" s="89">
        <v>4</v>
      </c>
      <c r="O64" s="90">
        <v>0</v>
      </c>
      <c r="P64" s="91">
        <f>N64+O64</f>
        <v>4</v>
      </c>
      <c r="Q64" s="80">
        <f>IFERROR(P64/M64,"-")</f>
        <v>0.28571428571429</v>
      </c>
      <c r="R64" s="79">
        <v>2</v>
      </c>
      <c r="S64" s="79">
        <v>0</v>
      </c>
      <c r="T64" s="80">
        <f>IFERROR(R64/(P64),"-")</f>
        <v>0.5</v>
      </c>
      <c r="U64" s="186"/>
      <c r="V64" s="82">
        <v>2</v>
      </c>
      <c r="W64" s="80">
        <f>IF(P64=0,"-",V64/P64)</f>
        <v>0.5</v>
      </c>
      <c r="X64" s="185">
        <v>511000</v>
      </c>
      <c r="Y64" s="186">
        <f>IFERROR(X64/P64,"-")</f>
        <v>127750</v>
      </c>
      <c r="Z64" s="186">
        <f>IFERROR(X64/V64,"-")</f>
        <v>255500</v>
      </c>
      <c r="AA64" s="180"/>
      <c r="AB64" s="83"/>
      <c r="AC64" s="77"/>
      <c r="AD64" s="92"/>
      <c r="AE64" s="93">
        <f>IF(P64=0,"",IF(AD64=0,"",(AD64/P64)))</f>
        <v>0</v>
      </c>
      <c r="AF64" s="92"/>
      <c r="AG64" s="94" t="str">
        <f>IFERROR(AF64/AD64,"-")</f>
        <v>-</v>
      </c>
      <c r="AH64" s="95"/>
      <c r="AI64" s="96" t="str">
        <f>IFERROR(AH64/AD64,"-")</f>
        <v>-</v>
      </c>
      <c r="AJ64" s="97"/>
      <c r="AK64" s="97"/>
      <c r="AL64" s="97"/>
      <c r="AM64" s="98"/>
      <c r="AN64" s="99">
        <f>IF(P64=0,"",IF(AM64=0,"",(AM64/P64)))</f>
        <v>0</v>
      </c>
      <c r="AO64" s="98"/>
      <c r="AP64" s="100" t="str">
        <f>IFERROR(AO64/AM64,"-")</f>
        <v>-</v>
      </c>
      <c r="AQ64" s="101"/>
      <c r="AR64" s="102" t="str">
        <f>IFERROR(AQ64/AM64,"-")</f>
        <v>-</v>
      </c>
      <c r="AS64" s="103"/>
      <c r="AT64" s="103"/>
      <c r="AU64" s="103"/>
      <c r="AV64" s="104"/>
      <c r="AW64" s="105">
        <f>IF(P64=0,"",IF(AV64=0,"",(AV64/P64)))</f>
        <v>0</v>
      </c>
      <c r="AX64" s="104"/>
      <c r="AY64" s="106" t="str">
        <f>IFERROR(AX64/AV64,"-")</f>
        <v>-</v>
      </c>
      <c r="AZ64" s="107"/>
      <c r="BA64" s="108" t="str">
        <f>IFERROR(AZ64/AV64,"-")</f>
        <v>-</v>
      </c>
      <c r="BB64" s="109"/>
      <c r="BC64" s="109"/>
      <c r="BD64" s="109"/>
      <c r="BE64" s="110"/>
      <c r="BF64" s="111">
        <f>IF(P64=0,"",IF(BE64=0,"",(BE64/P64)))</f>
        <v>0</v>
      </c>
      <c r="BG64" s="110"/>
      <c r="BH64" s="112" t="str">
        <f>IFERROR(BG64/BE64,"-")</f>
        <v>-</v>
      </c>
      <c r="BI64" s="113"/>
      <c r="BJ64" s="114" t="str">
        <f>IFERROR(BI64/BE64,"-")</f>
        <v>-</v>
      </c>
      <c r="BK64" s="115"/>
      <c r="BL64" s="115"/>
      <c r="BM64" s="115"/>
      <c r="BN64" s="117">
        <v>3</v>
      </c>
      <c r="BO64" s="118">
        <f>IF(P64=0,"",IF(BN64=0,"",(BN64/P64)))</f>
        <v>0.75</v>
      </c>
      <c r="BP64" s="119">
        <v>2</v>
      </c>
      <c r="BQ64" s="120">
        <f>IFERROR(BP64/BN64,"-")</f>
        <v>0.66666666666667</v>
      </c>
      <c r="BR64" s="121">
        <v>511000</v>
      </c>
      <c r="BS64" s="122">
        <f>IFERROR(BR64/BN64,"-")</f>
        <v>170333.33333333</v>
      </c>
      <c r="BT64" s="123"/>
      <c r="BU64" s="123"/>
      <c r="BV64" s="123">
        <v>2</v>
      </c>
      <c r="BW64" s="124">
        <v>1</v>
      </c>
      <c r="BX64" s="125">
        <f>IF(P64=0,"",IF(BW64=0,"",(BW64/P64)))</f>
        <v>0.25</v>
      </c>
      <c r="BY64" s="126"/>
      <c r="BZ64" s="127">
        <f>IFERROR(BY64/BW64,"-")</f>
        <v>0</v>
      </c>
      <c r="CA64" s="128"/>
      <c r="CB64" s="129">
        <f>IFERROR(CA64/BW64,"-")</f>
        <v>0</v>
      </c>
      <c r="CC64" s="130"/>
      <c r="CD64" s="130"/>
      <c r="CE64" s="130"/>
      <c r="CF64" s="131"/>
      <c r="CG64" s="132">
        <f>IF(P64=0,"",IF(CF64=0,"",(CF64/P64)))</f>
        <v>0</v>
      </c>
      <c r="CH64" s="133"/>
      <c r="CI64" s="134" t="str">
        <f>IFERROR(CH64/CF64,"-")</f>
        <v>-</v>
      </c>
      <c r="CJ64" s="135"/>
      <c r="CK64" s="136" t="str">
        <f>IFERROR(CJ64/CF64,"-")</f>
        <v>-</v>
      </c>
      <c r="CL64" s="137"/>
      <c r="CM64" s="137"/>
      <c r="CN64" s="137"/>
      <c r="CO64" s="138">
        <v>2</v>
      </c>
      <c r="CP64" s="139">
        <v>511000</v>
      </c>
      <c r="CQ64" s="139">
        <v>350000</v>
      </c>
      <c r="CR64" s="139"/>
      <c r="CS64" s="140" t="str">
        <f>IF(AND(CQ64=0,CR64=0),"",IF(AND(CQ64&lt;=100000,CR64&lt;=100000),"",IF(CQ64/CP64&gt;0.7,"男高",IF(CR64/CP64&gt;0.7,"女高",""))))</f>
        <v/>
      </c>
    </row>
    <row r="65" spans="1:98">
      <c r="A65" s="78">
        <f>AB65</f>
        <v>0</v>
      </c>
      <c r="B65" s="189" t="s">
        <v>194</v>
      </c>
      <c r="C65" s="189"/>
      <c r="D65" s="189" t="s">
        <v>139</v>
      </c>
      <c r="E65" s="189" t="s">
        <v>157</v>
      </c>
      <c r="F65" s="189" t="s">
        <v>63</v>
      </c>
      <c r="G65" s="88" t="s">
        <v>192</v>
      </c>
      <c r="H65" s="88" t="s">
        <v>135</v>
      </c>
      <c r="I65" s="190" t="s">
        <v>169</v>
      </c>
      <c r="J65" s="180">
        <v>96000</v>
      </c>
      <c r="K65" s="79">
        <v>1</v>
      </c>
      <c r="L65" s="79">
        <v>0</v>
      </c>
      <c r="M65" s="79">
        <v>14</v>
      </c>
      <c r="N65" s="89">
        <v>1</v>
      </c>
      <c r="O65" s="90">
        <v>0</v>
      </c>
      <c r="P65" s="91">
        <f>N65+O65</f>
        <v>1</v>
      </c>
      <c r="Q65" s="80">
        <f>IFERROR(P65/M65,"-")</f>
        <v>0.071428571428571</v>
      </c>
      <c r="R65" s="79">
        <v>0</v>
      </c>
      <c r="S65" s="79">
        <v>0</v>
      </c>
      <c r="T65" s="80">
        <f>IFERROR(R65/(P65),"-")</f>
        <v>0</v>
      </c>
      <c r="U65" s="186">
        <f>IFERROR(J65/SUM(N65:O66),"-")</f>
        <v>48000</v>
      </c>
      <c r="V65" s="82">
        <v>0</v>
      </c>
      <c r="W65" s="80">
        <f>IF(P65=0,"-",V65/P65)</f>
        <v>0</v>
      </c>
      <c r="X65" s="185">
        <v>0</v>
      </c>
      <c r="Y65" s="186">
        <f>IFERROR(X65/P65,"-")</f>
        <v>0</v>
      </c>
      <c r="Z65" s="186" t="str">
        <f>IFERROR(X65/V65,"-")</f>
        <v>-</v>
      </c>
      <c r="AA65" s="180">
        <f>SUM(X65:X66)-SUM(J65:J66)</f>
        <v>-96000</v>
      </c>
      <c r="AB65" s="83">
        <f>SUM(X65:X66)/SUM(J65:J66)</f>
        <v>0</v>
      </c>
      <c r="AC65" s="77"/>
      <c r="AD65" s="92"/>
      <c r="AE65" s="93">
        <f>IF(P65=0,"",IF(AD65=0,"",(AD65/P65)))</f>
        <v>0</v>
      </c>
      <c r="AF65" s="92"/>
      <c r="AG65" s="94" t="str">
        <f>IFERROR(AF65/AD65,"-")</f>
        <v>-</v>
      </c>
      <c r="AH65" s="95"/>
      <c r="AI65" s="96" t="str">
        <f>IFERROR(AH65/AD65,"-")</f>
        <v>-</v>
      </c>
      <c r="AJ65" s="97"/>
      <c r="AK65" s="97"/>
      <c r="AL65" s="97"/>
      <c r="AM65" s="98"/>
      <c r="AN65" s="99">
        <f>IF(P65=0,"",IF(AM65=0,"",(AM65/P65)))</f>
        <v>0</v>
      </c>
      <c r="AO65" s="98"/>
      <c r="AP65" s="100" t="str">
        <f>IFERROR(AO65/AM65,"-")</f>
        <v>-</v>
      </c>
      <c r="AQ65" s="101"/>
      <c r="AR65" s="102" t="str">
        <f>IFERROR(AQ65/AM65,"-")</f>
        <v>-</v>
      </c>
      <c r="AS65" s="103"/>
      <c r="AT65" s="103"/>
      <c r="AU65" s="103"/>
      <c r="AV65" s="104"/>
      <c r="AW65" s="105">
        <f>IF(P65=0,"",IF(AV65=0,"",(AV65/P65)))</f>
        <v>0</v>
      </c>
      <c r="AX65" s="104"/>
      <c r="AY65" s="106" t="str">
        <f>IFERROR(AX65/AV65,"-")</f>
        <v>-</v>
      </c>
      <c r="AZ65" s="107"/>
      <c r="BA65" s="108" t="str">
        <f>IFERROR(AZ65/AV65,"-")</f>
        <v>-</v>
      </c>
      <c r="BB65" s="109"/>
      <c r="BC65" s="109"/>
      <c r="BD65" s="109"/>
      <c r="BE65" s="110">
        <v>1</v>
      </c>
      <c r="BF65" s="111">
        <f>IF(P65=0,"",IF(BE65=0,"",(BE65/P65)))</f>
        <v>1</v>
      </c>
      <c r="BG65" s="110"/>
      <c r="BH65" s="112">
        <f>IFERROR(BG65/BE65,"-")</f>
        <v>0</v>
      </c>
      <c r="BI65" s="113"/>
      <c r="BJ65" s="114">
        <f>IFERROR(BI65/BE65,"-")</f>
        <v>0</v>
      </c>
      <c r="BK65" s="115"/>
      <c r="BL65" s="115"/>
      <c r="BM65" s="115"/>
      <c r="BN65" s="117"/>
      <c r="BO65" s="118">
        <f>IF(P65=0,"",IF(BN65=0,"",(BN65/P65)))</f>
        <v>0</v>
      </c>
      <c r="BP65" s="119"/>
      <c r="BQ65" s="120" t="str">
        <f>IFERROR(BP65/BN65,"-")</f>
        <v>-</v>
      </c>
      <c r="BR65" s="121"/>
      <c r="BS65" s="122" t="str">
        <f>IFERROR(BR65/BN65,"-")</f>
        <v>-</v>
      </c>
      <c r="BT65" s="123"/>
      <c r="BU65" s="123"/>
      <c r="BV65" s="123"/>
      <c r="BW65" s="124"/>
      <c r="BX65" s="125">
        <f>IF(P65=0,"",IF(BW65=0,"",(BW65/P65)))</f>
        <v>0</v>
      </c>
      <c r="BY65" s="126"/>
      <c r="BZ65" s="127" t="str">
        <f>IFERROR(BY65/BW65,"-")</f>
        <v>-</v>
      </c>
      <c r="CA65" s="128"/>
      <c r="CB65" s="129" t="str">
        <f>IFERROR(CA65/BW65,"-")</f>
        <v>-</v>
      </c>
      <c r="CC65" s="130"/>
      <c r="CD65" s="130"/>
      <c r="CE65" s="130"/>
      <c r="CF65" s="131"/>
      <c r="CG65" s="132">
        <f>IF(P65=0,"",IF(CF65=0,"",(CF65/P65)))</f>
        <v>0</v>
      </c>
      <c r="CH65" s="133"/>
      <c r="CI65" s="134" t="str">
        <f>IFERROR(CH65/CF65,"-")</f>
        <v>-</v>
      </c>
      <c r="CJ65" s="135"/>
      <c r="CK65" s="136" t="str">
        <f>IFERROR(CJ65/CF65,"-")</f>
        <v>-</v>
      </c>
      <c r="CL65" s="137"/>
      <c r="CM65" s="137"/>
      <c r="CN65" s="137"/>
      <c r="CO65" s="138">
        <v>0</v>
      </c>
      <c r="CP65" s="139">
        <v>0</v>
      </c>
      <c r="CQ65" s="139"/>
      <c r="CR65" s="139"/>
      <c r="CS65" s="140" t="str">
        <f>IF(AND(CQ65=0,CR65=0),"",IF(AND(CQ65&lt;=100000,CR65&lt;=100000),"",IF(CQ65/CP65&gt;0.7,"男高",IF(CR65/CP65&gt;0.7,"女高",""))))</f>
        <v/>
      </c>
    </row>
    <row r="66" spans="1:98">
      <c r="A66" s="78"/>
      <c r="B66" s="189" t="s">
        <v>195</v>
      </c>
      <c r="C66" s="189"/>
      <c r="D66" s="189" t="s">
        <v>139</v>
      </c>
      <c r="E66" s="189" t="s">
        <v>157</v>
      </c>
      <c r="F66" s="189" t="s">
        <v>68</v>
      </c>
      <c r="G66" s="88"/>
      <c r="H66" s="88"/>
      <c r="I66" s="88"/>
      <c r="J66" s="180"/>
      <c r="K66" s="79">
        <v>11</v>
      </c>
      <c r="L66" s="79">
        <v>9</v>
      </c>
      <c r="M66" s="79">
        <v>0</v>
      </c>
      <c r="N66" s="89">
        <v>1</v>
      </c>
      <c r="O66" s="90">
        <v>0</v>
      </c>
      <c r="P66" s="91">
        <f>N66+O66</f>
        <v>1</v>
      </c>
      <c r="Q66" s="80" t="str">
        <f>IFERROR(P66/M66,"-")</f>
        <v>-</v>
      </c>
      <c r="R66" s="79">
        <v>0</v>
      </c>
      <c r="S66" s="79">
        <v>0</v>
      </c>
      <c r="T66" s="80">
        <f>IFERROR(R66/(P66),"-")</f>
        <v>0</v>
      </c>
      <c r="U66" s="186"/>
      <c r="V66" s="82">
        <v>0</v>
      </c>
      <c r="W66" s="80">
        <f>IF(P66=0,"-",V66/P66)</f>
        <v>0</v>
      </c>
      <c r="X66" s="185">
        <v>0</v>
      </c>
      <c r="Y66" s="186">
        <f>IFERROR(X66/P66,"-")</f>
        <v>0</v>
      </c>
      <c r="Z66" s="186" t="str">
        <f>IFERROR(X66/V66,"-")</f>
        <v>-</v>
      </c>
      <c r="AA66" s="180"/>
      <c r="AB66" s="83"/>
      <c r="AC66" s="77"/>
      <c r="AD66" s="92"/>
      <c r="AE66" s="93">
        <f>IF(P66=0,"",IF(AD66=0,"",(AD66/P66)))</f>
        <v>0</v>
      </c>
      <c r="AF66" s="92"/>
      <c r="AG66" s="94" t="str">
        <f>IFERROR(AF66/AD66,"-")</f>
        <v>-</v>
      </c>
      <c r="AH66" s="95"/>
      <c r="AI66" s="96" t="str">
        <f>IFERROR(AH66/AD66,"-")</f>
        <v>-</v>
      </c>
      <c r="AJ66" s="97"/>
      <c r="AK66" s="97"/>
      <c r="AL66" s="97"/>
      <c r="AM66" s="98"/>
      <c r="AN66" s="99">
        <f>IF(P66=0,"",IF(AM66=0,"",(AM66/P66)))</f>
        <v>0</v>
      </c>
      <c r="AO66" s="98"/>
      <c r="AP66" s="100" t="str">
        <f>IFERROR(AO66/AM66,"-")</f>
        <v>-</v>
      </c>
      <c r="AQ66" s="101"/>
      <c r="AR66" s="102" t="str">
        <f>IFERROR(AQ66/AM66,"-")</f>
        <v>-</v>
      </c>
      <c r="AS66" s="103"/>
      <c r="AT66" s="103"/>
      <c r="AU66" s="103"/>
      <c r="AV66" s="104"/>
      <c r="AW66" s="105">
        <f>IF(P66=0,"",IF(AV66=0,"",(AV66/P66)))</f>
        <v>0</v>
      </c>
      <c r="AX66" s="104"/>
      <c r="AY66" s="106" t="str">
        <f>IFERROR(AX66/AV66,"-")</f>
        <v>-</v>
      </c>
      <c r="AZ66" s="107"/>
      <c r="BA66" s="108" t="str">
        <f>IFERROR(AZ66/AV66,"-")</f>
        <v>-</v>
      </c>
      <c r="BB66" s="109"/>
      <c r="BC66" s="109"/>
      <c r="BD66" s="109"/>
      <c r="BE66" s="110"/>
      <c r="BF66" s="111">
        <f>IF(P66=0,"",IF(BE66=0,"",(BE66/P66)))</f>
        <v>0</v>
      </c>
      <c r="BG66" s="110"/>
      <c r="BH66" s="112" t="str">
        <f>IFERROR(BG66/BE66,"-")</f>
        <v>-</v>
      </c>
      <c r="BI66" s="113"/>
      <c r="BJ66" s="114" t="str">
        <f>IFERROR(BI66/BE66,"-")</f>
        <v>-</v>
      </c>
      <c r="BK66" s="115"/>
      <c r="BL66" s="115"/>
      <c r="BM66" s="115"/>
      <c r="BN66" s="117">
        <v>1</v>
      </c>
      <c r="BO66" s="118">
        <f>IF(P66=0,"",IF(BN66=0,"",(BN66/P66)))</f>
        <v>1</v>
      </c>
      <c r="BP66" s="119"/>
      <c r="BQ66" s="120">
        <f>IFERROR(BP66/BN66,"-")</f>
        <v>0</v>
      </c>
      <c r="BR66" s="121"/>
      <c r="BS66" s="122">
        <f>IFERROR(BR66/BN66,"-")</f>
        <v>0</v>
      </c>
      <c r="BT66" s="123"/>
      <c r="BU66" s="123"/>
      <c r="BV66" s="123"/>
      <c r="BW66" s="124"/>
      <c r="BX66" s="125">
        <f>IF(P66=0,"",IF(BW66=0,"",(BW66/P66)))</f>
        <v>0</v>
      </c>
      <c r="BY66" s="126"/>
      <c r="BZ66" s="127" t="str">
        <f>IFERROR(BY66/BW66,"-")</f>
        <v>-</v>
      </c>
      <c r="CA66" s="128"/>
      <c r="CB66" s="129" t="str">
        <f>IFERROR(CA66/BW66,"-")</f>
        <v>-</v>
      </c>
      <c r="CC66" s="130"/>
      <c r="CD66" s="130"/>
      <c r="CE66" s="130"/>
      <c r="CF66" s="131"/>
      <c r="CG66" s="132">
        <f>IF(P66=0,"",IF(CF66=0,"",(CF66/P66)))</f>
        <v>0</v>
      </c>
      <c r="CH66" s="133"/>
      <c r="CI66" s="134" t="str">
        <f>IFERROR(CH66/CF66,"-")</f>
        <v>-</v>
      </c>
      <c r="CJ66" s="135"/>
      <c r="CK66" s="136" t="str">
        <f>IFERROR(CJ66/CF66,"-")</f>
        <v>-</v>
      </c>
      <c r="CL66" s="137"/>
      <c r="CM66" s="137"/>
      <c r="CN66" s="137"/>
      <c r="CO66" s="138">
        <v>0</v>
      </c>
      <c r="CP66" s="139">
        <v>0</v>
      </c>
      <c r="CQ66" s="139"/>
      <c r="CR66" s="139"/>
      <c r="CS66" s="140" t="str">
        <f>IF(AND(CQ66=0,CR66=0),"",IF(AND(CQ66&lt;=100000,CR66&lt;=100000),"",IF(CQ66/CP66&gt;0.7,"男高",IF(CR66/CP66&gt;0.7,"女高",""))))</f>
        <v/>
      </c>
    </row>
    <row r="67" spans="1:98">
      <c r="A67" s="78">
        <f>AB67</f>
        <v>0.68333333333333</v>
      </c>
      <c r="B67" s="189" t="s">
        <v>196</v>
      </c>
      <c r="C67" s="189"/>
      <c r="D67" s="189" t="s">
        <v>68</v>
      </c>
      <c r="E67" s="189" t="s">
        <v>71</v>
      </c>
      <c r="F67" s="189" t="s">
        <v>63</v>
      </c>
      <c r="G67" s="88" t="s">
        <v>167</v>
      </c>
      <c r="H67" s="88" t="s">
        <v>73</v>
      </c>
      <c r="I67" s="88" t="s">
        <v>197</v>
      </c>
      <c r="J67" s="180">
        <v>60000</v>
      </c>
      <c r="K67" s="79">
        <v>11</v>
      </c>
      <c r="L67" s="79">
        <v>0</v>
      </c>
      <c r="M67" s="79">
        <v>39</v>
      </c>
      <c r="N67" s="89">
        <v>4</v>
      </c>
      <c r="O67" s="90">
        <v>0</v>
      </c>
      <c r="P67" s="91">
        <f>N67+O67</f>
        <v>4</v>
      </c>
      <c r="Q67" s="80">
        <f>IFERROR(P67/M67,"-")</f>
        <v>0.1025641025641</v>
      </c>
      <c r="R67" s="79">
        <v>0</v>
      </c>
      <c r="S67" s="79">
        <v>1</v>
      </c>
      <c r="T67" s="80">
        <f>IFERROR(R67/(P67),"-")</f>
        <v>0</v>
      </c>
      <c r="U67" s="186">
        <f>IFERROR(J67/SUM(N67:O68),"-")</f>
        <v>10000</v>
      </c>
      <c r="V67" s="82">
        <v>0</v>
      </c>
      <c r="W67" s="80">
        <f>IF(P67=0,"-",V67/P67)</f>
        <v>0</v>
      </c>
      <c r="X67" s="185">
        <v>0</v>
      </c>
      <c r="Y67" s="186">
        <f>IFERROR(X67/P67,"-")</f>
        <v>0</v>
      </c>
      <c r="Z67" s="186" t="str">
        <f>IFERROR(X67/V67,"-")</f>
        <v>-</v>
      </c>
      <c r="AA67" s="180">
        <f>SUM(X67:X68)-SUM(J67:J68)</f>
        <v>-19000</v>
      </c>
      <c r="AB67" s="83">
        <f>SUM(X67:X68)/SUM(J67:J68)</f>
        <v>0.68333333333333</v>
      </c>
      <c r="AC67" s="77"/>
      <c r="AD67" s="92"/>
      <c r="AE67" s="93">
        <f>IF(P67=0,"",IF(AD67=0,"",(AD67/P67)))</f>
        <v>0</v>
      </c>
      <c r="AF67" s="92"/>
      <c r="AG67" s="94" t="str">
        <f>IFERROR(AF67/AD67,"-")</f>
        <v>-</v>
      </c>
      <c r="AH67" s="95"/>
      <c r="AI67" s="96" t="str">
        <f>IFERROR(AH67/AD67,"-")</f>
        <v>-</v>
      </c>
      <c r="AJ67" s="97"/>
      <c r="AK67" s="97"/>
      <c r="AL67" s="97"/>
      <c r="AM67" s="98"/>
      <c r="AN67" s="99">
        <f>IF(P67=0,"",IF(AM67=0,"",(AM67/P67)))</f>
        <v>0</v>
      </c>
      <c r="AO67" s="98"/>
      <c r="AP67" s="100" t="str">
        <f>IFERROR(AO67/AM67,"-")</f>
        <v>-</v>
      </c>
      <c r="AQ67" s="101"/>
      <c r="AR67" s="102" t="str">
        <f>IFERROR(AQ67/AM67,"-")</f>
        <v>-</v>
      </c>
      <c r="AS67" s="103"/>
      <c r="AT67" s="103"/>
      <c r="AU67" s="103"/>
      <c r="AV67" s="104"/>
      <c r="AW67" s="105">
        <f>IF(P67=0,"",IF(AV67=0,"",(AV67/P67)))</f>
        <v>0</v>
      </c>
      <c r="AX67" s="104"/>
      <c r="AY67" s="106" t="str">
        <f>IFERROR(AX67/AV67,"-")</f>
        <v>-</v>
      </c>
      <c r="AZ67" s="107"/>
      <c r="BA67" s="108" t="str">
        <f>IFERROR(AZ67/AV67,"-")</f>
        <v>-</v>
      </c>
      <c r="BB67" s="109"/>
      <c r="BC67" s="109"/>
      <c r="BD67" s="109"/>
      <c r="BE67" s="110">
        <v>1</v>
      </c>
      <c r="BF67" s="111">
        <f>IF(P67=0,"",IF(BE67=0,"",(BE67/P67)))</f>
        <v>0.25</v>
      </c>
      <c r="BG67" s="110"/>
      <c r="BH67" s="112">
        <f>IFERROR(BG67/BE67,"-")</f>
        <v>0</v>
      </c>
      <c r="BI67" s="113"/>
      <c r="BJ67" s="114">
        <f>IFERROR(BI67/BE67,"-")</f>
        <v>0</v>
      </c>
      <c r="BK67" s="115"/>
      <c r="BL67" s="115"/>
      <c r="BM67" s="115"/>
      <c r="BN67" s="117">
        <v>3</v>
      </c>
      <c r="BO67" s="118">
        <f>IF(P67=0,"",IF(BN67=0,"",(BN67/P67)))</f>
        <v>0.75</v>
      </c>
      <c r="BP67" s="119"/>
      <c r="BQ67" s="120">
        <f>IFERROR(BP67/BN67,"-")</f>
        <v>0</v>
      </c>
      <c r="BR67" s="121"/>
      <c r="BS67" s="122">
        <f>IFERROR(BR67/BN67,"-")</f>
        <v>0</v>
      </c>
      <c r="BT67" s="123"/>
      <c r="BU67" s="123"/>
      <c r="BV67" s="123"/>
      <c r="BW67" s="124"/>
      <c r="BX67" s="125">
        <f>IF(P67=0,"",IF(BW67=0,"",(BW67/P67)))</f>
        <v>0</v>
      </c>
      <c r="BY67" s="126"/>
      <c r="BZ67" s="127" t="str">
        <f>IFERROR(BY67/BW67,"-")</f>
        <v>-</v>
      </c>
      <c r="CA67" s="128"/>
      <c r="CB67" s="129" t="str">
        <f>IFERROR(CA67/BW67,"-")</f>
        <v>-</v>
      </c>
      <c r="CC67" s="130"/>
      <c r="CD67" s="130"/>
      <c r="CE67" s="130"/>
      <c r="CF67" s="131"/>
      <c r="CG67" s="132">
        <f>IF(P67=0,"",IF(CF67=0,"",(CF67/P67)))</f>
        <v>0</v>
      </c>
      <c r="CH67" s="133"/>
      <c r="CI67" s="134" t="str">
        <f>IFERROR(CH67/CF67,"-")</f>
        <v>-</v>
      </c>
      <c r="CJ67" s="135"/>
      <c r="CK67" s="136" t="str">
        <f>IFERROR(CJ67/CF67,"-")</f>
        <v>-</v>
      </c>
      <c r="CL67" s="137"/>
      <c r="CM67" s="137"/>
      <c r="CN67" s="137"/>
      <c r="CO67" s="138">
        <v>0</v>
      </c>
      <c r="CP67" s="139">
        <v>0</v>
      </c>
      <c r="CQ67" s="139"/>
      <c r="CR67" s="139"/>
      <c r="CS67" s="140" t="str">
        <f>IF(AND(CQ67=0,CR67=0),"",IF(AND(CQ67&lt;=100000,CR67&lt;=100000),"",IF(CQ67/CP67&gt;0.7,"男高",IF(CR67/CP67&gt;0.7,"女高",""))))</f>
        <v/>
      </c>
    </row>
    <row r="68" spans="1:98">
      <c r="A68" s="78"/>
      <c r="B68" s="189" t="s">
        <v>198</v>
      </c>
      <c r="C68" s="189"/>
      <c r="D68" s="189" t="s">
        <v>68</v>
      </c>
      <c r="E68" s="189" t="s">
        <v>71</v>
      </c>
      <c r="F68" s="189" t="s">
        <v>68</v>
      </c>
      <c r="G68" s="88"/>
      <c r="H68" s="88"/>
      <c r="I68" s="88"/>
      <c r="J68" s="180"/>
      <c r="K68" s="79">
        <v>9</v>
      </c>
      <c r="L68" s="79">
        <v>7</v>
      </c>
      <c r="M68" s="79">
        <v>3</v>
      </c>
      <c r="N68" s="89">
        <v>2</v>
      </c>
      <c r="O68" s="90">
        <v>0</v>
      </c>
      <c r="P68" s="91">
        <f>N68+O68</f>
        <v>2</v>
      </c>
      <c r="Q68" s="80">
        <f>IFERROR(P68/M68,"-")</f>
        <v>0.66666666666667</v>
      </c>
      <c r="R68" s="79">
        <v>1</v>
      </c>
      <c r="S68" s="79">
        <v>0</v>
      </c>
      <c r="T68" s="80">
        <f>IFERROR(R68/(P68),"-")</f>
        <v>0.5</v>
      </c>
      <c r="U68" s="186"/>
      <c r="V68" s="82">
        <v>1</v>
      </c>
      <c r="W68" s="80">
        <f>IF(P68=0,"-",V68/P68)</f>
        <v>0.5</v>
      </c>
      <c r="X68" s="185">
        <v>41000</v>
      </c>
      <c r="Y68" s="186">
        <f>IFERROR(X68/P68,"-")</f>
        <v>20500</v>
      </c>
      <c r="Z68" s="186">
        <f>IFERROR(X68/V68,"-")</f>
        <v>41000</v>
      </c>
      <c r="AA68" s="180"/>
      <c r="AB68" s="83"/>
      <c r="AC68" s="77"/>
      <c r="AD68" s="92"/>
      <c r="AE68" s="93">
        <f>IF(P68=0,"",IF(AD68=0,"",(AD68/P68)))</f>
        <v>0</v>
      </c>
      <c r="AF68" s="92"/>
      <c r="AG68" s="94" t="str">
        <f>IFERROR(AF68/AD68,"-")</f>
        <v>-</v>
      </c>
      <c r="AH68" s="95"/>
      <c r="AI68" s="96" t="str">
        <f>IFERROR(AH68/AD68,"-")</f>
        <v>-</v>
      </c>
      <c r="AJ68" s="97"/>
      <c r="AK68" s="97"/>
      <c r="AL68" s="97"/>
      <c r="AM68" s="98"/>
      <c r="AN68" s="99">
        <f>IF(P68=0,"",IF(AM68=0,"",(AM68/P68)))</f>
        <v>0</v>
      </c>
      <c r="AO68" s="98"/>
      <c r="AP68" s="100" t="str">
        <f>IFERROR(AO68/AM68,"-")</f>
        <v>-</v>
      </c>
      <c r="AQ68" s="101"/>
      <c r="AR68" s="102" t="str">
        <f>IFERROR(AQ68/AM68,"-")</f>
        <v>-</v>
      </c>
      <c r="AS68" s="103"/>
      <c r="AT68" s="103"/>
      <c r="AU68" s="103"/>
      <c r="AV68" s="104"/>
      <c r="AW68" s="105">
        <f>IF(P68=0,"",IF(AV68=0,"",(AV68/P68)))</f>
        <v>0</v>
      </c>
      <c r="AX68" s="104"/>
      <c r="AY68" s="106" t="str">
        <f>IFERROR(AX68/AV68,"-")</f>
        <v>-</v>
      </c>
      <c r="AZ68" s="107"/>
      <c r="BA68" s="108" t="str">
        <f>IFERROR(AZ68/AV68,"-")</f>
        <v>-</v>
      </c>
      <c r="BB68" s="109"/>
      <c r="BC68" s="109"/>
      <c r="BD68" s="109"/>
      <c r="BE68" s="110"/>
      <c r="BF68" s="111">
        <f>IF(P68=0,"",IF(BE68=0,"",(BE68/P68)))</f>
        <v>0</v>
      </c>
      <c r="BG68" s="110"/>
      <c r="BH68" s="112" t="str">
        <f>IFERROR(BG68/BE68,"-")</f>
        <v>-</v>
      </c>
      <c r="BI68" s="113"/>
      <c r="BJ68" s="114" t="str">
        <f>IFERROR(BI68/BE68,"-")</f>
        <v>-</v>
      </c>
      <c r="BK68" s="115"/>
      <c r="BL68" s="115"/>
      <c r="BM68" s="115"/>
      <c r="BN68" s="117">
        <v>1</v>
      </c>
      <c r="BO68" s="118">
        <f>IF(P68=0,"",IF(BN68=0,"",(BN68/P68)))</f>
        <v>0.5</v>
      </c>
      <c r="BP68" s="119"/>
      <c r="BQ68" s="120">
        <f>IFERROR(BP68/BN68,"-")</f>
        <v>0</v>
      </c>
      <c r="BR68" s="121"/>
      <c r="BS68" s="122">
        <f>IFERROR(BR68/BN68,"-")</f>
        <v>0</v>
      </c>
      <c r="BT68" s="123"/>
      <c r="BU68" s="123"/>
      <c r="BV68" s="123"/>
      <c r="BW68" s="124">
        <v>1</v>
      </c>
      <c r="BX68" s="125">
        <f>IF(P68=0,"",IF(BW68=0,"",(BW68/P68)))</f>
        <v>0.5</v>
      </c>
      <c r="BY68" s="126">
        <v>1</v>
      </c>
      <c r="BZ68" s="127">
        <f>IFERROR(BY68/BW68,"-")</f>
        <v>1</v>
      </c>
      <c r="CA68" s="128">
        <v>41000</v>
      </c>
      <c r="CB68" s="129">
        <f>IFERROR(CA68/BW68,"-")</f>
        <v>41000</v>
      </c>
      <c r="CC68" s="130"/>
      <c r="CD68" s="130"/>
      <c r="CE68" s="130">
        <v>1</v>
      </c>
      <c r="CF68" s="131"/>
      <c r="CG68" s="132">
        <f>IF(P68=0,"",IF(CF68=0,"",(CF68/P68)))</f>
        <v>0</v>
      </c>
      <c r="CH68" s="133"/>
      <c r="CI68" s="134" t="str">
        <f>IFERROR(CH68/CF68,"-")</f>
        <v>-</v>
      </c>
      <c r="CJ68" s="135"/>
      <c r="CK68" s="136" t="str">
        <f>IFERROR(CJ68/CF68,"-")</f>
        <v>-</v>
      </c>
      <c r="CL68" s="137"/>
      <c r="CM68" s="137"/>
      <c r="CN68" s="137"/>
      <c r="CO68" s="138">
        <v>1</v>
      </c>
      <c r="CP68" s="139">
        <v>41000</v>
      </c>
      <c r="CQ68" s="139">
        <v>41000</v>
      </c>
      <c r="CR68" s="139"/>
      <c r="CS68" s="140" t="str">
        <f>IF(AND(CQ68=0,CR68=0),"",IF(AND(CQ68&lt;=100000,CR68&lt;=100000),"",IF(CQ68/CP68&gt;0.7,"男高",IF(CR68/CP68&gt;0.7,"女高",""))))</f>
        <v/>
      </c>
    </row>
    <row r="69" spans="1:98">
      <c r="A69" s="78">
        <f>AB69</f>
        <v>12.05</v>
      </c>
      <c r="B69" s="189" t="s">
        <v>199</v>
      </c>
      <c r="C69" s="189"/>
      <c r="D69" s="189" t="s">
        <v>68</v>
      </c>
      <c r="E69" s="189" t="s">
        <v>75</v>
      </c>
      <c r="F69" s="189" t="s">
        <v>63</v>
      </c>
      <c r="G69" s="88" t="s">
        <v>167</v>
      </c>
      <c r="H69" s="88" t="s">
        <v>73</v>
      </c>
      <c r="I69" s="88" t="s">
        <v>200</v>
      </c>
      <c r="J69" s="180">
        <v>60000</v>
      </c>
      <c r="K69" s="79">
        <v>2</v>
      </c>
      <c r="L69" s="79">
        <v>0</v>
      </c>
      <c r="M69" s="79">
        <v>16</v>
      </c>
      <c r="N69" s="89">
        <v>1</v>
      </c>
      <c r="O69" s="90">
        <v>0</v>
      </c>
      <c r="P69" s="91">
        <f>N69+O69</f>
        <v>1</v>
      </c>
      <c r="Q69" s="80">
        <f>IFERROR(P69/M69,"-")</f>
        <v>0.0625</v>
      </c>
      <c r="R69" s="79">
        <v>1</v>
      </c>
      <c r="S69" s="79">
        <v>0</v>
      </c>
      <c r="T69" s="80">
        <f>IFERROR(R69/(P69),"-")</f>
        <v>1</v>
      </c>
      <c r="U69" s="186">
        <f>IFERROR(J69/SUM(N69:O70),"-")</f>
        <v>8571.4285714286</v>
      </c>
      <c r="V69" s="82">
        <v>0</v>
      </c>
      <c r="W69" s="80">
        <f>IF(P69=0,"-",V69/P69)</f>
        <v>0</v>
      </c>
      <c r="X69" s="185">
        <v>0</v>
      </c>
      <c r="Y69" s="186">
        <f>IFERROR(X69/P69,"-")</f>
        <v>0</v>
      </c>
      <c r="Z69" s="186" t="str">
        <f>IFERROR(X69/V69,"-")</f>
        <v>-</v>
      </c>
      <c r="AA69" s="180">
        <f>SUM(X69:X70)-SUM(J69:J70)</f>
        <v>663000</v>
      </c>
      <c r="AB69" s="83">
        <f>SUM(X69:X70)/SUM(J69:J70)</f>
        <v>12.05</v>
      </c>
      <c r="AC69" s="77"/>
      <c r="AD69" s="92"/>
      <c r="AE69" s="93">
        <f>IF(P69=0,"",IF(AD69=0,"",(AD69/P69)))</f>
        <v>0</v>
      </c>
      <c r="AF69" s="92"/>
      <c r="AG69" s="94" t="str">
        <f>IFERROR(AF69/AD69,"-")</f>
        <v>-</v>
      </c>
      <c r="AH69" s="95"/>
      <c r="AI69" s="96" t="str">
        <f>IFERROR(AH69/AD69,"-")</f>
        <v>-</v>
      </c>
      <c r="AJ69" s="97"/>
      <c r="AK69" s="97"/>
      <c r="AL69" s="97"/>
      <c r="AM69" s="98"/>
      <c r="AN69" s="99">
        <f>IF(P69=0,"",IF(AM69=0,"",(AM69/P69)))</f>
        <v>0</v>
      </c>
      <c r="AO69" s="98"/>
      <c r="AP69" s="100" t="str">
        <f>IFERROR(AO69/AM69,"-")</f>
        <v>-</v>
      </c>
      <c r="AQ69" s="101"/>
      <c r="AR69" s="102" t="str">
        <f>IFERROR(AQ69/AM69,"-")</f>
        <v>-</v>
      </c>
      <c r="AS69" s="103"/>
      <c r="AT69" s="103"/>
      <c r="AU69" s="103"/>
      <c r="AV69" s="104"/>
      <c r="AW69" s="105">
        <f>IF(P69=0,"",IF(AV69=0,"",(AV69/P69)))</f>
        <v>0</v>
      </c>
      <c r="AX69" s="104"/>
      <c r="AY69" s="106" t="str">
        <f>IFERROR(AX69/AV69,"-")</f>
        <v>-</v>
      </c>
      <c r="AZ69" s="107"/>
      <c r="BA69" s="108" t="str">
        <f>IFERROR(AZ69/AV69,"-")</f>
        <v>-</v>
      </c>
      <c r="BB69" s="109"/>
      <c r="BC69" s="109"/>
      <c r="BD69" s="109"/>
      <c r="BE69" s="110">
        <v>1</v>
      </c>
      <c r="BF69" s="111">
        <f>IF(P69=0,"",IF(BE69=0,"",(BE69/P69)))</f>
        <v>1</v>
      </c>
      <c r="BG69" s="110"/>
      <c r="BH69" s="112">
        <f>IFERROR(BG69/BE69,"-")</f>
        <v>0</v>
      </c>
      <c r="BI69" s="113"/>
      <c r="BJ69" s="114">
        <f>IFERROR(BI69/BE69,"-")</f>
        <v>0</v>
      </c>
      <c r="BK69" s="115"/>
      <c r="BL69" s="115"/>
      <c r="BM69" s="115"/>
      <c r="BN69" s="117"/>
      <c r="BO69" s="118">
        <f>IF(P69=0,"",IF(BN69=0,"",(BN69/P69)))</f>
        <v>0</v>
      </c>
      <c r="BP69" s="119"/>
      <c r="BQ69" s="120" t="str">
        <f>IFERROR(BP69/BN69,"-")</f>
        <v>-</v>
      </c>
      <c r="BR69" s="121"/>
      <c r="BS69" s="122" t="str">
        <f>IFERROR(BR69/BN69,"-")</f>
        <v>-</v>
      </c>
      <c r="BT69" s="123"/>
      <c r="BU69" s="123"/>
      <c r="BV69" s="123"/>
      <c r="BW69" s="124"/>
      <c r="BX69" s="125">
        <f>IF(P69=0,"",IF(BW69=0,"",(BW69/P69)))</f>
        <v>0</v>
      </c>
      <c r="BY69" s="126"/>
      <c r="BZ69" s="127" t="str">
        <f>IFERROR(BY69/BW69,"-")</f>
        <v>-</v>
      </c>
      <c r="CA69" s="128"/>
      <c r="CB69" s="129" t="str">
        <f>IFERROR(CA69/BW69,"-")</f>
        <v>-</v>
      </c>
      <c r="CC69" s="130"/>
      <c r="CD69" s="130"/>
      <c r="CE69" s="130"/>
      <c r="CF69" s="131"/>
      <c r="CG69" s="132">
        <f>IF(P69=0,"",IF(CF69=0,"",(CF69/P69)))</f>
        <v>0</v>
      </c>
      <c r="CH69" s="133"/>
      <c r="CI69" s="134" t="str">
        <f>IFERROR(CH69/CF69,"-")</f>
        <v>-</v>
      </c>
      <c r="CJ69" s="135"/>
      <c r="CK69" s="136" t="str">
        <f>IFERROR(CJ69/CF69,"-")</f>
        <v>-</v>
      </c>
      <c r="CL69" s="137"/>
      <c r="CM69" s="137"/>
      <c r="CN69" s="137"/>
      <c r="CO69" s="138">
        <v>0</v>
      </c>
      <c r="CP69" s="139">
        <v>0</v>
      </c>
      <c r="CQ69" s="139"/>
      <c r="CR69" s="139"/>
      <c r="CS69" s="140" t="str">
        <f>IF(AND(CQ69=0,CR69=0),"",IF(AND(CQ69&lt;=100000,CR69&lt;=100000),"",IF(CQ69/CP69&gt;0.7,"男高",IF(CR69/CP69&gt;0.7,"女高",""))))</f>
        <v/>
      </c>
    </row>
    <row r="70" spans="1:98">
      <c r="A70" s="78"/>
      <c r="B70" s="189" t="s">
        <v>201</v>
      </c>
      <c r="C70" s="189"/>
      <c r="D70" s="189" t="s">
        <v>68</v>
      </c>
      <c r="E70" s="189" t="s">
        <v>75</v>
      </c>
      <c r="F70" s="189" t="s">
        <v>68</v>
      </c>
      <c r="G70" s="88"/>
      <c r="H70" s="88"/>
      <c r="I70" s="88"/>
      <c r="J70" s="180"/>
      <c r="K70" s="79">
        <v>28</v>
      </c>
      <c r="L70" s="79">
        <v>21</v>
      </c>
      <c r="M70" s="79">
        <v>1</v>
      </c>
      <c r="N70" s="89">
        <v>6</v>
      </c>
      <c r="O70" s="90">
        <v>0</v>
      </c>
      <c r="P70" s="91">
        <f>N70+O70</f>
        <v>6</v>
      </c>
      <c r="Q70" s="80">
        <f>IFERROR(P70/M70,"-")</f>
        <v>6</v>
      </c>
      <c r="R70" s="79">
        <v>1</v>
      </c>
      <c r="S70" s="79">
        <v>1</v>
      </c>
      <c r="T70" s="80">
        <f>IFERROR(R70/(P70),"-")</f>
        <v>0.16666666666667</v>
      </c>
      <c r="U70" s="186"/>
      <c r="V70" s="82">
        <v>1</v>
      </c>
      <c r="W70" s="80">
        <f>IF(P70=0,"-",V70/P70)</f>
        <v>0.16666666666667</v>
      </c>
      <c r="X70" s="185">
        <v>723000</v>
      </c>
      <c r="Y70" s="186">
        <f>IFERROR(X70/P70,"-")</f>
        <v>120500</v>
      </c>
      <c r="Z70" s="186">
        <f>IFERROR(X70/V70,"-")</f>
        <v>723000</v>
      </c>
      <c r="AA70" s="180"/>
      <c r="AB70" s="83"/>
      <c r="AC70" s="77"/>
      <c r="AD70" s="92"/>
      <c r="AE70" s="93">
        <f>IF(P70=0,"",IF(AD70=0,"",(AD70/P70)))</f>
        <v>0</v>
      </c>
      <c r="AF70" s="92"/>
      <c r="AG70" s="94" t="str">
        <f>IFERROR(AF70/AD70,"-")</f>
        <v>-</v>
      </c>
      <c r="AH70" s="95"/>
      <c r="AI70" s="96" t="str">
        <f>IFERROR(AH70/AD70,"-")</f>
        <v>-</v>
      </c>
      <c r="AJ70" s="97"/>
      <c r="AK70" s="97"/>
      <c r="AL70" s="97"/>
      <c r="AM70" s="98"/>
      <c r="AN70" s="99">
        <f>IF(P70=0,"",IF(AM70=0,"",(AM70/P70)))</f>
        <v>0</v>
      </c>
      <c r="AO70" s="98"/>
      <c r="AP70" s="100" t="str">
        <f>IFERROR(AO70/AM70,"-")</f>
        <v>-</v>
      </c>
      <c r="AQ70" s="101"/>
      <c r="AR70" s="102" t="str">
        <f>IFERROR(AQ70/AM70,"-")</f>
        <v>-</v>
      </c>
      <c r="AS70" s="103"/>
      <c r="AT70" s="103"/>
      <c r="AU70" s="103"/>
      <c r="AV70" s="104"/>
      <c r="AW70" s="105">
        <f>IF(P70=0,"",IF(AV70=0,"",(AV70/P70)))</f>
        <v>0</v>
      </c>
      <c r="AX70" s="104"/>
      <c r="AY70" s="106" t="str">
        <f>IFERROR(AX70/AV70,"-")</f>
        <v>-</v>
      </c>
      <c r="AZ70" s="107"/>
      <c r="BA70" s="108" t="str">
        <f>IFERROR(AZ70/AV70,"-")</f>
        <v>-</v>
      </c>
      <c r="BB70" s="109"/>
      <c r="BC70" s="109"/>
      <c r="BD70" s="109"/>
      <c r="BE70" s="110"/>
      <c r="BF70" s="111">
        <f>IF(P70=0,"",IF(BE70=0,"",(BE70/P70)))</f>
        <v>0</v>
      </c>
      <c r="BG70" s="110"/>
      <c r="BH70" s="112" t="str">
        <f>IFERROR(BG70/BE70,"-")</f>
        <v>-</v>
      </c>
      <c r="BI70" s="113"/>
      <c r="BJ70" s="114" t="str">
        <f>IFERROR(BI70/BE70,"-")</f>
        <v>-</v>
      </c>
      <c r="BK70" s="115"/>
      <c r="BL70" s="115"/>
      <c r="BM70" s="115"/>
      <c r="BN70" s="117">
        <v>3</v>
      </c>
      <c r="BO70" s="118">
        <f>IF(P70=0,"",IF(BN70=0,"",(BN70/P70)))</f>
        <v>0.5</v>
      </c>
      <c r="BP70" s="119">
        <v>1</v>
      </c>
      <c r="BQ70" s="120">
        <f>IFERROR(BP70/BN70,"-")</f>
        <v>0.33333333333333</v>
      </c>
      <c r="BR70" s="121">
        <v>723000</v>
      </c>
      <c r="BS70" s="122">
        <f>IFERROR(BR70/BN70,"-")</f>
        <v>241000</v>
      </c>
      <c r="BT70" s="123"/>
      <c r="BU70" s="123"/>
      <c r="BV70" s="123">
        <v>1</v>
      </c>
      <c r="BW70" s="124">
        <v>3</v>
      </c>
      <c r="BX70" s="125">
        <f>IF(P70=0,"",IF(BW70=0,"",(BW70/P70)))</f>
        <v>0.5</v>
      </c>
      <c r="BY70" s="126"/>
      <c r="BZ70" s="127">
        <f>IFERROR(BY70/BW70,"-")</f>
        <v>0</v>
      </c>
      <c r="CA70" s="128"/>
      <c r="CB70" s="129">
        <f>IFERROR(CA70/BW70,"-")</f>
        <v>0</v>
      </c>
      <c r="CC70" s="130"/>
      <c r="CD70" s="130"/>
      <c r="CE70" s="130"/>
      <c r="CF70" s="131"/>
      <c r="CG70" s="132">
        <f>IF(P70=0,"",IF(CF70=0,"",(CF70/P70)))</f>
        <v>0</v>
      </c>
      <c r="CH70" s="133"/>
      <c r="CI70" s="134" t="str">
        <f>IFERROR(CH70/CF70,"-")</f>
        <v>-</v>
      </c>
      <c r="CJ70" s="135"/>
      <c r="CK70" s="136" t="str">
        <f>IFERROR(CJ70/CF70,"-")</f>
        <v>-</v>
      </c>
      <c r="CL70" s="137"/>
      <c r="CM70" s="137"/>
      <c r="CN70" s="137"/>
      <c r="CO70" s="138">
        <v>1</v>
      </c>
      <c r="CP70" s="139">
        <v>723000</v>
      </c>
      <c r="CQ70" s="139">
        <v>723000</v>
      </c>
      <c r="CR70" s="139"/>
      <c r="CS70" s="140" t="str">
        <f>IF(AND(CQ70=0,CR70=0),"",IF(AND(CQ70&lt;=100000,CR70&lt;=100000),"",IF(CQ70/CP70&gt;0.7,"男高",IF(CR70/CP70&gt;0.7,"女高",""))))</f>
        <v>男高</v>
      </c>
    </row>
    <row r="71" spans="1:98">
      <c r="A71" s="78">
        <f>AB71</f>
        <v>0</v>
      </c>
      <c r="B71" s="189" t="s">
        <v>202</v>
      </c>
      <c r="C71" s="189"/>
      <c r="D71" s="189" t="s">
        <v>68</v>
      </c>
      <c r="E71" s="189" t="s">
        <v>78</v>
      </c>
      <c r="F71" s="189" t="s">
        <v>63</v>
      </c>
      <c r="G71" s="88" t="s">
        <v>167</v>
      </c>
      <c r="H71" s="88" t="s">
        <v>73</v>
      </c>
      <c r="I71" s="191" t="s">
        <v>203</v>
      </c>
      <c r="J71" s="180">
        <v>60000</v>
      </c>
      <c r="K71" s="79">
        <v>4</v>
      </c>
      <c r="L71" s="79">
        <v>0</v>
      </c>
      <c r="M71" s="79">
        <v>25</v>
      </c>
      <c r="N71" s="89">
        <v>3</v>
      </c>
      <c r="O71" s="90">
        <v>0</v>
      </c>
      <c r="P71" s="91">
        <f>N71+O71</f>
        <v>3</v>
      </c>
      <c r="Q71" s="80">
        <f>IFERROR(P71/M71,"-")</f>
        <v>0.12</v>
      </c>
      <c r="R71" s="79">
        <v>0</v>
      </c>
      <c r="S71" s="79">
        <v>1</v>
      </c>
      <c r="T71" s="80">
        <f>IFERROR(R71/(P71),"-")</f>
        <v>0</v>
      </c>
      <c r="U71" s="186">
        <f>IFERROR(J71/SUM(N71:O72),"-")</f>
        <v>8571.4285714286</v>
      </c>
      <c r="V71" s="82">
        <v>0</v>
      </c>
      <c r="W71" s="80">
        <f>IF(P71=0,"-",V71/P71)</f>
        <v>0</v>
      </c>
      <c r="X71" s="185">
        <v>0</v>
      </c>
      <c r="Y71" s="186">
        <f>IFERROR(X71/P71,"-")</f>
        <v>0</v>
      </c>
      <c r="Z71" s="186" t="str">
        <f>IFERROR(X71/V71,"-")</f>
        <v>-</v>
      </c>
      <c r="AA71" s="180">
        <f>SUM(X71:X72)-SUM(J71:J72)</f>
        <v>-60000</v>
      </c>
      <c r="AB71" s="83">
        <f>SUM(X71:X72)/SUM(J71:J72)</f>
        <v>0</v>
      </c>
      <c r="AC71" s="77"/>
      <c r="AD71" s="92"/>
      <c r="AE71" s="93">
        <f>IF(P71=0,"",IF(AD71=0,"",(AD71/P71)))</f>
        <v>0</v>
      </c>
      <c r="AF71" s="92"/>
      <c r="AG71" s="94" t="str">
        <f>IFERROR(AF71/AD71,"-")</f>
        <v>-</v>
      </c>
      <c r="AH71" s="95"/>
      <c r="AI71" s="96" t="str">
        <f>IFERROR(AH71/AD71,"-")</f>
        <v>-</v>
      </c>
      <c r="AJ71" s="97"/>
      <c r="AK71" s="97"/>
      <c r="AL71" s="97"/>
      <c r="AM71" s="98">
        <v>2</v>
      </c>
      <c r="AN71" s="99">
        <f>IF(P71=0,"",IF(AM71=0,"",(AM71/P71)))</f>
        <v>0.66666666666667</v>
      </c>
      <c r="AO71" s="98"/>
      <c r="AP71" s="100">
        <f>IFERROR(AO71/AM71,"-")</f>
        <v>0</v>
      </c>
      <c r="AQ71" s="101"/>
      <c r="AR71" s="102">
        <f>IFERROR(AQ71/AM71,"-")</f>
        <v>0</v>
      </c>
      <c r="AS71" s="103"/>
      <c r="AT71" s="103"/>
      <c r="AU71" s="103"/>
      <c r="AV71" s="104"/>
      <c r="AW71" s="105">
        <f>IF(P71=0,"",IF(AV71=0,"",(AV71/P71)))</f>
        <v>0</v>
      </c>
      <c r="AX71" s="104"/>
      <c r="AY71" s="106" t="str">
        <f>IFERROR(AX71/AV71,"-")</f>
        <v>-</v>
      </c>
      <c r="AZ71" s="107"/>
      <c r="BA71" s="108" t="str">
        <f>IFERROR(AZ71/AV71,"-")</f>
        <v>-</v>
      </c>
      <c r="BB71" s="109"/>
      <c r="BC71" s="109"/>
      <c r="BD71" s="109"/>
      <c r="BE71" s="110">
        <v>1</v>
      </c>
      <c r="BF71" s="111">
        <f>IF(P71=0,"",IF(BE71=0,"",(BE71/P71)))</f>
        <v>0.33333333333333</v>
      </c>
      <c r="BG71" s="110"/>
      <c r="BH71" s="112">
        <f>IFERROR(BG71/BE71,"-")</f>
        <v>0</v>
      </c>
      <c r="BI71" s="113"/>
      <c r="BJ71" s="114">
        <f>IFERROR(BI71/BE71,"-")</f>
        <v>0</v>
      </c>
      <c r="BK71" s="115"/>
      <c r="BL71" s="115"/>
      <c r="BM71" s="115"/>
      <c r="BN71" s="117"/>
      <c r="BO71" s="118">
        <f>IF(P71=0,"",IF(BN71=0,"",(BN71/P71)))</f>
        <v>0</v>
      </c>
      <c r="BP71" s="119"/>
      <c r="BQ71" s="120" t="str">
        <f>IFERROR(BP71/BN71,"-")</f>
        <v>-</v>
      </c>
      <c r="BR71" s="121"/>
      <c r="BS71" s="122" t="str">
        <f>IFERROR(BR71/BN71,"-")</f>
        <v>-</v>
      </c>
      <c r="BT71" s="123"/>
      <c r="BU71" s="123"/>
      <c r="BV71" s="123"/>
      <c r="BW71" s="124"/>
      <c r="BX71" s="125">
        <f>IF(P71=0,"",IF(BW71=0,"",(BW71/P71)))</f>
        <v>0</v>
      </c>
      <c r="BY71" s="126"/>
      <c r="BZ71" s="127" t="str">
        <f>IFERROR(BY71/BW71,"-")</f>
        <v>-</v>
      </c>
      <c r="CA71" s="128"/>
      <c r="CB71" s="129" t="str">
        <f>IFERROR(CA71/BW71,"-")</f>
        <v>-</v>
      </c>
      <c r="CC71" s="130"/>
      <c r="CD71" s="130"/>
      <c r="CE71" s="130"/>
      <c r="CF71" s="131"/>
      <c r="CG71" s="132">
        <f>IF(P71=0,"",IF(CF71=0,"",(CF71/P71)))</f>
        <v>0</v>
      </c>
      <c r="CH71" s="133"/>
      <c r="CI71" s="134" t="str">
        <f>IFERROR(CH71/CF71,"-")</f>
        <v>-</v>
      </c>
      <c r="CJ71" s="135"/>
      <c r="CK71" s="136" t="str">
        <f>IFERROR(CJ71/CF71,"-")</f>
        <v>-</v>
      </c>
      <c r="CL71" s="137"/>
      <c r="CM71" s="137"/>
      <c r="CN71" s="137"/>
      <c r="CO71" s="138">
        <v>0</v>
      </c>
      <c r="CP71" s="139">
        <v>0</v>
      </c>
      <c r="CQ71" s="139"/>
      <c r="CR71" s="139"/>
      <c r="CS71" s="140" t="str">
        <f>IF(AND(CQ71=0,CR71=0),"",IF(AND(CQ71&lt;=100000,CR71&lt;=100000),"",IF(CQ71/CP71&gt;0.7,"男高",IF(CR71/CP71&gt;0.7,"女高",""))))</f>
        <v/>
      </c>
    </row>
    <row r="72" spans="1:98">
      <c r="A72" s="78"/>
      <c r="B72" s="189" t="s">
        <v>204</v>
      </c>
      <c r="C72" s="189"/>
      <c r="D72" s="189" t="s">
        <v>68</v>
      </c>
      <c r="E72" s="189" t="s">
        <v>78</v>
      </c>
      <c r="F72" s="189" t="s">
        <v>68</v>
      </c>
      <c r="G72" s="88"/>
      <c r="H72" s="88"/>
      <c r="I72" s="88"/>
      <c r="J72" s="180"/>
      <c r="K72" s="79">
        <v>23</v>
      </c>
      <c r="L72" s="79">
        <v>17</v>
      </c>
      <c r="M72" s="79">
        <v>2</v>
      </c>
      <c r="N72" s="89">
        <v>4</v>
      </c>
      <c r="O72" s="90">
        <v>0</v>
      </c>
      <c r="P72" s="91">
        <f>N72+O72</f>
        <v>4</v>
      </c>
      <c r="Q72" s="80">
        <f>IFERROR(P72/M72,"-")</f>
        <v>2</v>
      </c>
      <c r="R72" s="79">
        <v>0</v>
      </c>
      <c r="S72" s="79">
        <v>0</v>
      </c>
      <c r="T72" s="80">
        <f>IFERROR(R72/(P72),"-")</f>
        <v>0</v>
      </c>
      <c r="U72" s="186"/>
      <c r="V72" s="82">
        <v>0</v>
      </c>
      <c r="W72" s="80">
        <f>IF(P72=0,"-",V72/P72)</f>
        <v>0</v>
      </c>
      <c r="X72" s="185">
        <v>0</v>
      </c>
      <c r="Y72" s="186">
        <f>IFERROR(X72/P72,"-")</f>
        <v>0</v>
      </c>
      <c r="Z72" s="186" t="str">
        <f>IFERROR(X72/V72,"-")</f>
        <v>-</v>
      </c>
      <c r="AA72" s="180"/>
      <c r="AB72" s="83"/>
      <c r="AC72" s="77"/>
      <c r="AD72" s="92"/>
      <c r="AE72" s="93">
        <f>IF(P72=0,"",IF(AD72=0,"",(AD72/P72)))</f>
        <v>0</v>
      </c>
      <c r="AF72" s="92"/>
      <c r="AG72" s="94" t="str">
        <f>IFERROR(AF72/AD72,"-")</f>
        <v>-</v>
      </c>
      <c r="AH72" s="95"/>
      <c r="AI72" s="96" t="str">
        <f>IFERROR(AH72/AD72,"-")</f>
        <v>-</v>
      </c>
      <c r="AJ72" s="97"/>
      <c r="AK72" s="97"/>
      <c r="AL72" s="97"/>
      <c r="AM72" s="98"/>
      <c r="AN72" s="99">
        <f>IF(P72=0,"",IF(AM72=0,"",(AM72/P72)))</f>
        <v>0</v>
      </c>
      <c r="AO72" s="98"/>
      <c r="AP72" s="100" t="str">
        <f>IFERROR(AO72/AM72,"-")</f>
        <v>-</v>
      </c>
      <c r="AQ72" s="101"/>
      <c r="AR72" s="102" t="str">
        <f>IFERROR(AQ72/AM72,"-")</f>
        <v>-</v>
      </c>
      <c r="AS72" s="103"/>
      <c r="AT72" s="103"/>
      <c r="AU72" s="103"/>
      <c r="AV72" s="104">
        <v>1</v>
      </c>
      <c r="AW72" s="105">
        <f>IF(P72=0,"",IF(AV72=0,"",(AV72/P72)))</f>
        <v>0.25</v>
      </c>
      <c r="AX72" s="104"/>
      <c r="AY72" s="106">
        <f>IFERROR(AX72/AV72,"-")</f>
        <v>0</v>
      </c>
      <c r="AZ72" s="107"/>
      <c r="BA72" s="108">
        <f>IFERROR(AZ72/AV72,"-")</f>
        <v>0</v>
      </c>
      <c r="BB72" s="109"/>
      <c r="BC72" s="109"/>
      <c r="BD72" s="109"/>
      <c r="BE72" s="110">
        <v>1</v>
      </c>
      <c r="BF72" s="111">
        <f>IF(P72=0,"",IF(BE72=0,"",(BE72/P72)))</f>
        <v>0.25</v>
      </c>
      <c r="BG72" s="110"/>
      <c r="BH72" s="112">
        <f>IFERROR(BG72/BE72,"-")</f>
        <v>0</v>
      </c>
      <c r="BI72" s="113"/>
      <c r="BJ72" s="114">
        <f>IFERROR(BI72/BE72,"-")</f>
        <v>0</v>
      </c>
      <c r="BK72" s="115"/>
      <c r="BL72" s="115"/>
      <c r="BM72" s="115"/>
      <c r="BN72" s="117">
        <v>1</v>
      </c>
      <c r="BO72" s="118">
        <f>IF(P72=0,"",IF(BN72=0,"",(BN72/P72)))</f>
        <v>0.25</v>
      </c>
      <c r="BP72" s="119"/>
      <c r="BQ72" s="120">
        <f>IFERROR(BP72/BN72,"-")</f>
        <v>0</v>
      </c>
      <c r="BR72" s="121"/>
      <c r="BS72" s="122">
        <f>IFERROR(BR72/BN72,"-")</f>
        <v>0</v>
      </c>
      <c r="BT72" s="123"/>
      <c r="BU72" s="123"/>
      <c r="BV72" s="123"/>
      <c r="BW72" s="124">
        <v>1</v>
      </c>
      <c r="BX72" s="125">
        <f>IF(P72=0,"",IF(BW72=0,"",(BW72/P72)))</f>
        <v>0.25</v>
      </c>
      <c r="BY72" s="126"/>
      <c r="BZ72" s="127">
        <f>IFERROR(BY72/BW72,"-")</f>
        <v>0</v>
      </c>
      <c r="CA72" s="128"/>
      <c r="CB72" s="129">
        <f>IFERROR(CA72/BW72,"-")</f>
        <v>0</v>
      </c>
      <c r="CC72" s="130"/>
      <c r="CD72" s="130"/>
      <c r="CE72" s="130"/>
      <c r="CF72" s="131"/>
      <c r="CG72" s="132">
        <f>IF(P72=0,"",IF(CF72=0,"",(CF72/P72)))</f>
        <v>0</v>
      </c>
      <c r="CH72" s="133"/>
      <c r="CI72" s="134" t="str">
        <f>IFERROR(CH72/CF72,"-")</f>
        <v>-</v>
      </c>
      <c r="CJ72" s="135"/>
      <c r="CK72" s="136" t="str">
        <f>IFERROR(CJ72/CF72,"-")</f>
        <v>-</v>
      </c>
      <c r="CL72" s="137"/>
      <c r="CM72" s="137"/>
      <c r="CN72" s="137"/>
      <c r="CO72" s="138">
        <v>0</v>
      </c>
      <c r="CP72" s="139">
        <v>0</v>
      </c>
      <c r="CQ72" s="139"/>
      <c r="CR72" s="139"/>
      <c r="CS72" s="140" t="str">
        <f>IF(AND(CQ72=0,CR72=0),"",IF(AND(CQ72&lt;=100000,CR72&lt;=100000),"",IF(CQ72/CP72&gt;0.7,"男高",IF(CR72/CP72&gt;0.7,"女高",""))))</f>
        <v/>
      </c>
    </row>
    <row r="73" spans="1:98">
      <c r="A73" s="78">
        <f>AB73</f>
        <v>0.23333333333333</v>
      </c>
      <c r="B73" s="189" t="s">
        <v>205</v>
      </c>
      <c r="C73" s="189"/>
      <c r="D73" s="189" t="s">
        <v>68</v>
      </c>
      <c r="E73" s="189" t="s">
        <v>81</v>
      </c>
      <c r="F73" s="189" t="s">
        <v>63</v>
      </c>
      <c r="G73" s="88" t="s">
        <v>167</v>
      </c>
      <c r="H73" s="88" t="s">
        <v>73</v>
      </c>
      <c r="I73" s="88" t="s">
        <v>206</v>
      </c>
      <c r="J73" s="180">
        <v>60000</v>
      </c>
      <c r="K73" s="79">
        <v>7</v>
      </c>
      <c r="L73" s="79">
        <v>0</v>
      </c>
      <c r="M73" s="79">
        <v>10</v>
      </c>
      <c r="N73" s="89">
        <v>3</v>
      </c>
      <c r="O73" s="90">
        <v>0</v>
      </c>
      <c r="P73" s="91">
        <f>N73+O73</f>
        <v>3</v>
      </c>
      <c r="Q73" s="80">
        <f>IFERROR(P73/M73,"-")</f>
        <v>0.3</v>
      </c>
      <c r="R73" s="79">
        <v>1</v>
      </c>
      <c r="S73" s="79">
        <v>2</v>
      </c>
      <c r="T73" s="80">
        <f>IFERROR(R73/(P73),"-")</f>
        <v>0.33333333333333</v>
      </c>
      <c r="U73" s="186">
        <f>IFERROR(J73/SUM(N73:O74),"-")</f>
        <v>15000</v>
      </c>
      <c r="V73" s="82">
        <v>1</v>
      </c>
      <c r="W73" s="80">
        <f>IF(P73=0,"-",V73/P73)</f>
        <v>0.33333333333333</v>
      </c>
      <c r="X73" s="185">
        <v>14000</v>
      </c>
      <c r="Y73" s="186">
        <f>IFERROR(X73/P73,"-")</f>
        <v>4666.6666666667</v>
      </c>
      <c r="Z73" s="186">
        <f>IFERROR(X73/V73,"-")</f>
        <v>14000</v>
      </c>
      <c r="AA73" s="180">
        <f>SUM(X73:X74)-SUM(J73:J74)</f>
        <v>-46000</v>
      </c>
      <c r="AB73" s="83">
        <f>SUM(X73:X74)/SUM(J73:J74)</f>
        <v>0.23333333333333</v>
      </c>
      <c r="AC73" s="77"/>
      <c r="AD73" s="92"/>
      <c r="AE73" s="93">
        <f>IF(P73=0,"",IF(AD73=0,"",(AD73/P73)))</f>
        <v>0</v>
      </c>
      <c r="AF73" s="92"/>
      <c r="AG73" s="94" t="str">
        <f>IFERROR(AF73/AD73,"-")</f>
        <v>-</v>
      </c>
      <c r="AH73" s="95"/>
      <c r="AI73" s="96" t="str">
        <f>IFERROR(AH73/AD73,"-")</f>
        <v>-</v>
      </c>
      <c r="AJ73" s="97"/>
      <c r="AK73" s="97"/>
      <c r="AL73" s="97"/>
      <c r="AM73" s="98">
        <v>1</v>
      </c>
      <c r="AN73" s="99">
        <f>IF(P73=0,"",IF(AM73=0,"",(AM73/P73)))</f>
        <v>0.33333333333333</v>
      </c>
      <c r="AO73" s="98"/>
      <c r="AP73" s="100">
        <f>IFERROR(AO73/AM73,"-")</f>
        <v>0</v>
      </c>
      <c r="AQ73" s="101"/>
      <c r="AR73" s="102">
        <f>IFERROR(AQ73/AM73,"-")</f>
        <v>0</v>
      </c>
      <c r="AS73" s="103"/>
      <c r="AT73" s="103"/>
      <c r="AU73" s="103"/>
      <c r="AV73" s="104"/>
      <c r="AW73" s="105">
        <f>IF(P73=0,"",IF(AV73=0,"",(AV73/P73)))</f>
        <v>0</v>
      </c>
      <c r="AX73" s="104"/>
      <c r="AY73" s="106" t="str">
        <f>IFERROR(AX73/AV73,"-")</f>
        <v>-</v>
      </c>
      <c r="AZ73" s="107"/>
      <c r="BA73" s="108" t="str">
        <f>IFERROR(AZ73/AV73,"-")</f>
        <v>-</v>
      </c>
      <c r="BB73" s="109"/>
      <c r="BC73" s="109"/>
      <c r="BD73" s="109"/>
      <c r="BE73" s="110">
        <v>2</v>
      </c>
      <c r="BF73" s="111">
        <f>IF(P73=0,"",IF(BE73=0,"",(BE73/P73)))</f>
        <v>0.66666666666667</v>
      </c>
      <c r="BG73" s="110">
        <v>1</v>
      </c>
      <c r="BH73" s="112">
        <f>IFERROR(BG73/BE73,"-")</f>
        <v>0.5</v>
      </c>
      <c r="BI73" s="113">
        <v>14000</v>
      </c>
      <c r="BJ73" s="114">
        <f>IFERROR(BI73/BE73,"-")</f>
        <v>7000</v>
      </c>
      <c r="BK73" s="115"/>
      <c r="BL73" s="115"/>
      <c r="BM73" s="115">
        <v>1</v>
      </c>
      <c r="BN73" s="117"/>
      <c r="BO73" s="118">
        <f>IF(P73=0,"",IF(BN73=0,"",(BN73/P73)))</f>
        <v>0</v>
      </c>
      <c r="BP73" s="119"/>
      <c r="BQ73" s="120" t="str">
        <f>IFERROR(BP73/BN73,"-")</f>
        <v>-</v>
      </c>
      <c r="BR73" s="121"/>
      <c r="BS73" s="122" t="str">
        <f>IFERROR(BR73/BN73,"-")</f>
        <v>-</v>
      </c>
      <c r="BT73" s="123"/>
      <c r="BU73" s="123"/>
      <c r="BV73" s="123"/>
      <c r="BW73" s="124"/>
      <c r="BX73" s="125">
        <f>IF(P73=0,"",IF(BW73=0,"",(BW73/P73)))</f>
        <v>0</v>
      </c>
      <c r="BY73" s="126"/>
      <c r="BZ73" s="127" t="str">
        <f>IFERROR(BY73/BW73,"-")</f>
        <v>-</v>
      </c>
      <c r="CA73" s="128"/>
      <c r="CB73" s="129" t="str">
        <f>IFERROR(CA73/BW73,"-")</f>
        <v>-</v>
      </c>
      <c r="CC73" s="130"/>
      <c r="CD73" s="130"/>
      <c r="CE73" s="130"/>
      <c r="CF73" s="131"/>
      <c r="CG73" s="132">
        <f>IF(P73=0,"",IF(CF73=0,"",(CF73/P73)))</f>
        <v>0</v>
      </c>
      <c r="CH73" s="133"/>
      <c r="CI73" s="134" t="str">
        <f>IFERROR(CH73/CF73,"-")</f>
        <v>-</v>
      </c>
      <c r="CJ73" s="135"/>
      <c r="CK73" s="136" t="str">
        <f>IFERROR(CJ73/CF73,"-")</f>
        <v>-</v>
      </c>
      <c r="CL73" s="137"/>
      <c r="CM73" s="137"/>
      <c r="CN73" s="137"/>
      <c r="CO73" s="138">
        <v>1</v>
      </c>
      <c r="CP73" s="139">
        <v>14000</v>
      </c>
      <c r="CQ73" s="139">
        <v>14000</v>
      </c>
      <c r="CR73" s="139"/>
      <c r="CS73" s="140" t="str">
        <f>IF(AND(CQ73=0,CR73=0),"",IF(AND(CQ73&lt;=100000,CR73&lt;=100000),"",IF(CQ73/CP73&gt;0.7,"男高",IF(CR73/CP73&gt;0.7,"女高",""))))</f>
        <v/>
      </c>
    </row>
    <row r="74" spans="1:98">
      <c r="A74" s="78"/>
      <c r="B74" s="189" t="s">
        <v>207</v>
      </c>
      <c r="C74" s="189"/>
      <c r="D74" s="189" t="s">
        <v>68</v>
      </c>
      <c r="E74" s="189" t="s">
        <v>81</v>
      </c>
      <c r="F74" s="189" t="s">
        <v>68</v>
      </c>
      <c r="G74" s="88"/>
      <c r="H74" s="88"/>
      <c r="I74" s="88"/>
      <c r="J74" s="180"/>
      <c r="K74" s="79">
        <v>24</v>
      </c>
      <c r="L74" s="79">
        <v>12</v>
      </c>
      <c r="M74" s="79">
        <v>4</v>
      </c>
      <c r="N74" s="89">
        <v>1</v>
      </c>
      <c r="O74" s="90">
        <v>0</v>
      </c>
      <c r="P74" s="91">
        <f>N74+O74</f>
        <v>1</v>
      </c>
      <c r="Q74" s="80">
        <f>IFERROR(P74/M74,"-")</f>
        <v>0.25</v>
      </c>
      <c r="R74" s="79">
        <v>0</v>
      </c>
      <c r="S74" s="79">
        <v>0</v>
      </c>
      <c r="T74" s="80">
        <f>IFERROR(R74/(P74),"-")</f>
        <v>0</v>
      </c>
      <c r="U74" s="186"/>
      <c r="V74" s="82">
        <v>0</v>
      </c>
      <c r="W74" s="80">
        <f>IF(P74=0,"-",V74/P74)</f>
        <v>0</v>
      </c>
      <c r="X74" s="185">
        <v>0</v>
      </c>
      <c r="Y74" s="186">
        <f>IFERROR(X74/P74,"-")</f>
        <v>0</v>
      </c>
      <c r="Z74" s="186" t="str">
        <f>IFERROR(X74/V74,"-")</f>
        <v>-</v>
      </c>
      <c r="AA74" s="180"/>
      <c r="AB74" s="83"/>
      <c r="AC74" s="77"/>
      <c r="AD74" s="92"/>
      <c r="AE74" s="93">
        <f>IF(P74=0,"",IF(AD74=0,"",(AD74/P74)))</f>
        <v>0</v>
      </c>
      <c r="AF74" s="92"/>
      <c r="AG74" s="94" t="str">
        <f>IFERROR(AF74/AD74,"-")</f>
        <v>-</v>
      </c>
      <c r="AH74" s="95"/>
      <c r="AI74" s="96" t="str">
        <f>IFERROR(AH74/AD74,"-")</f>
        <v>-</v>
      </c>
      <c r="AJ74" s="97"/>
      <c r="AK74" s="97"/>
      <c r="AL74" s="97"/>
      <c r="AM74" s="98"/>
      <c r="AN74" s="99">
        <f>IF(P74=0,"",IF(AM74=0,"",(AM74/P74)))</f>
        <v>0</v>
      </c>
      <c r="AO74" s="98"/>
      <c r="AP74" s="100" t="str">
        <f>IFERROR(AO74/AM74,"-")</f>
        <v>-</v>
      </c>
      <c r="AQ74" s="101"/>
      <c r="AR74" s="102" t="str">
        <f>IFERROR(AQ74/AM74,"-")</f>
        <v>-</v>
      </c>
      <c r="AS74" s="103"/>
      <c r="AT74" s="103"/>
      <c r="AU74" s="103"/>
      <c r="AV74" s="104"/>
      <c r="AW74" s="105">
        <f>IF(P74=0,"",IF(AV74=0,"",(AV74/P74)))</f>
        <v>0</v>
      </c>
      <c r="AX74" s="104"/>
      <c r="AY74" s="106" t="str">
        <f>IFERROR(AX74/AV74,"-")</f>
        <v>-</v>
      </c>
      <c r="AZ74" s="107"/>
      <c r="BA74" s="108" t="str">
        <f>IFERROR(AZ74/AV74,"-")</f>
        <v>-</v>
      </c>
      <c r="BB74" s="109"/>
      <c r="BC74" s="109"/>
      <c r="BD74" s="109"/>
      <c r="BE74" s="110"/>
      <c r="BF74" s="111">
        <f>IF(P74=0,"",IF(BE74=0,"",(BE74/P74)))</f>
        <v>0</v>
      </c>
      <c r="BG74" s="110"/>
      <c r="BH74" s="112" t="str">
        <f>IFERROR(BG74/BE74,"-")</f>
        <v>-</v>
      </c>
      <c r="BI74" s="113"/>
      <c r="BJ74" s="114" t="str">
        <f>IFERROR(BI74/BE74,"-")</f>
        <v>-</v>
      </c>
      <c r="BK74" s="115"/>
      <c r="BL74" s="115"/>
      <c r="BM74" s="115"/>
      <c r="BN74" s="117"/>
      <c r="BO74" s="118">
        <f>IF(P74=0,"",IF(BN74=0,"",(BN74/P74)))</f>
        <v>0</v>
      </c>
      <c r="BP74" s="119"/>
      <c r="BQ74" s="120" t="str">
        <f>IFERROR(BP74/BN74,"-")</f>
        <v>-</v>
      </c>
      <c r="BR74" s="121"/>
      <c r="BS74" s="122" t="str">
        <f>IFERROR(BR74/BN74,"-")</f>
        <v>-</v>
      </c>
      <c r="BT74" s="123"/>
      <c r="BU74" s="123"/>
      <c r="BV74" s="123"/>
      <c r="BW74" s="124">
        <v>1</v>
      </c>
      <c r="BX74" s="125">
        <f>IF(P74=0,"",IF(BW74=0,"",(BW74/P74)))</f>
        <v>1</v>
      </c>
      <c r="BY74" s="126"/>
      <c r="BZ74" s="127">
        <f>IFERROR(BY74/BW74,"-")</f>
        <v>0</v>
      </c>
      <c r="CA74" s="128"/>
      <c r="CB74" s="129">
        <f>IFERROR(CA74/BW74,"-")</f>
        <v>0</v>
      </c>
      <c r="CC74" s="130"/>
      <c r="CD74" s="130"/>
      <c r="CE74" s="130"/>
      <c r="CF74" s="131"/>
      <c r="CG74" s="132">
        <f>IF(P74=0,"",IF(CF74=0,"",(CF74/P74)))</f>
        <v>0</v>
      </c>
      <c r="CH74" s="133"/>
      <c r="CI74" s="134" t="str">
        <f>IFERROR(CH74/CF74,"-")</f>
        <v>-</v>
      </c>
      <c r="CJ74" s="135"/>
      <c r="CK74" s="136" t="str">
        <f>IFERROR(CJ74/CF74,"-")</f>
        <v>-</v>
      </c>
      <c r="CL74" s="137"/>
      <c r="CM74" s="137"/>
      <c r="CN74" s="137"/>
      <c r="CO74" s="138">
        <v>0</v>
      </c>
      <c r="CP74" s="139">
        <v>0</v>
      </c>
      <c r="CQ74" s="139"/>
      <c r="CR74" s="139"/>
      <c r="CS74" s="140" t="str">
        <f>IF(AND(CQ74=0,CR74=0),"",IF(AND(CQ74&lt;=100000,CR74&lt;=100000),"",IF(CQ74/CP74&gt;0.7,"男高",IF(CR74/CP74&gt;0.7,"女高",""))))</f>
        <v/>
      </c>
    </row>
    <row r="75" spans="1:98">
      <c r="A75" s="78">
        <f>AB75</f>
        <v>0</v>
      </c>
      <c r="B75" s="189" t="s">
        <v>208</v>
      </c>
      <c r="C75" s="189"/>
      <c r="D75" s="189" t="s">
        <v>118</v>
      </c>
      <c r="E75" s="189" t="s">
        <v>71</v>
      </c>
      <c r="F75" s="189" t="s">
        <v>63</v>
      </c>
      <c r="G75" s="88" t="s">
        <v>134</v>
      </c>
      <c r="H75" s="88" t="s">
        <v>209</v>
      </c>
      <c r="I75" s="191" t="s">
        <v>203</v>
      </c>
      <c r="J75" s="180">
        <v>36000</v>
      </c>
      <c r="K75" s="79">
        <v>4</v>
      </c>
      <c r="L75" s="79">
        <v>0</v>
      </c>
      <c r="M75" s="79">
        <v>19</v>
      </c>
      <c r="N75" s="89">
        <v>2</v>
      </c>
      <c r="O75" s="90">
        <v>0</v>
      </c>
      <c r="P75" s="91">
        <f>N75+O75</f>
        <v>2</v>
      </c>
      <c r="Q75" s="80">
        <f>IFERROR(P75/M75,"-")</f>
        <v>0.10526315789474</v>
      </c>
      <c r="R75" s="79">
        <v>0</v>
      </c>
      <c r="S75" s="79">
        <v>1</v>
      </c>
      <c r="T75" s="80">
        <f>IFERROR(R75/(P75),"-")</f>
        <v>0</v>
      </c>
      <c r="U75" s="186">
        <f>IFERROR(J75/SUM(N75:O76),"-")</f>
        <v>12000</v>
      </c>
      <c r="V75" s="82">
        <v>0</v>
      </c>
      <c r="W75" s="80">
        <f>IF(P75=0,"-",V75/P75)</f>
        <v>0</v>
      </c>
      <c r="X75" s="185">
        <v>0</v>
      </c>
      <c r="Y75" s="186">
        <f>IFERROR(X75/P75,"-")</f>
        <v>0</v>
      </c>
      <c r="Z75" s="186" t="str">
        <f>IFERROR(X75/V75,"-")</f>
        <v>-</v>
      </c>
      <c r="AA75" s="180">
        <f>SUM(X75:X76)-SUM(J75:J76)</f>
        <v>-36000</v>
      </c>
      <c r="AB75" s="83">
        <f>SUM(X75:X76)/SUM(J75:J76)</f>
        <v>0</v>
      </c>
      <c r="AC75" s="77"/>
      <c r="AD75" s="92"/>
      <c r="AE75" s="93">
        <f>IF(P75=0,"",IF(AD75=0,"",(AD75/P75)))</f>
        <v>0</v>
      </c>
      <c r="AF75" s="92"/>
      <c r="AG75" s="94" t="str">
        <f>IFERROR(AF75/AD75,"-")</f>
        <v>-</v>
      </c>
      <c r="AH75" s="95"/>
      <c r="AI75" s="96" t="str">
        <f>IFERROR(AH75/AD75,"-")</f>
        <v>-</v>
      </c>
      <c r="AJ75" s="97"/>
      <c r="AK75" s="97"/>
      <c r="AL75" s="97"/>
      <c r="AM75" s="98"/>
      <c r="AN75" s="99">
        <f>IF(P75=0,"",IF(AM75=0,"",(AM75/P75)))</f>
        <v>0</v>
      </c>
      <c r="AO75" s="98"/>
      <c r="AP75" s="100" t="str">
        <f>IFERROR(AO75/AM75,"-")</f>
        <v>-</v>
      </c>
      <c r="AQ75" s="101"/>
      <c r="AR75" s="102" t="str">
        <f>IFERROR(AQ75/AM75,"-")</f>
        <v>-</v>
      </c>
      <c r="AS75" s="103"/>
      <c r="AT75" s="103"/>
      <c r="AU75" s="103"/>
      <c r="AV75" s="104"/>
      <c r="AW75" s="105">
        <f>IF(P75=0,"",IF(AV75=0,"",(AV75/P75)))</f>
        <v>0</v>
      </c>
      <c r="AX75" s="104"/>
      <c r="AY75" s="106" t="str">
        <f>IFERROR(AX75/AV75,"-")</f>
        <v>-</v>
      </c>
      <c r="AZ75" s="107"/>
      <c r="BA75" s="108" t="str">
        <f>IFERROR(AZ75/AV75,"-")</f>
        <v>-</v>
      </c>
      <c r="BB75" s="109"/>
      <c r="BC75" s="109"/>
      <c r="BD75" s="109"/>
      <c r="BE75" s="110">
        <v>2</v>
      </c>
      <c r="BF75" s="111">
        <f>IF(P75=0,"",IF(BE75=0,"",(BE75/P75)))</f>
        <v>1</v>
      </c>
      <c r="BG75" s="110"/>
      <c r="BH75" s="112">
        <f>IFERROR(BG75/BE75,"-")</f>
        <v>0</v>
      </c>
      <c r="BI75" s="113"/>
      <c r="BJ75" s="114">
        <f>IFERROR(BI75/BE75,"-")</f>
        <v>0</v>
      </c>
      <c r="BK75" s="115"/>
      <c r="BL75" s="115"/>
      <c r="BM75" s="115"/>
      <c r="BN75" s="117"/>
      <c r="BO75" s="118">
        <f>IF(P75=0,"",IF(BN75=0,"",(BN75/P75)))</f>
        <v>0</v>
      </c>
      <c r="BP75" s="119"/>
      <c r="BQ75" s="120" t="str">
        <f>IFERROR(BP75/BN75,"-")</f>
        <v>-</v>
      </c>
      <c r="BR75" s="121"/>
      <c r="BS75" s="122" t="str">
        <f>IFERROR(BR75/BN75,"-")</f>
        <v>-</v>
      </c>
      <c r="BT75" s="123"/>
      <c r="BU75" s="123"/>
      <c r="BV75" s="123"/>
      <c r="BW75" s="124"/>
      <c r="BX75" s="125">
        <f>IF(P75=0,"",IF(BW75=0,"",(BW75/P75)))</f>
        <v>0</v>
      </c>
      <c r="BY75" s="126"/>
      <c r="BZ75" s="127" t="str">
        <f>IFERROR(BY75/BW75,"-")</f>
        <v>-</v>
      </c>
      <c r="CA75" s="128"/>
      <c r="CB75" s="129" t="str">
        <f>IFERROR(CA75/BW75,"-")</f>
        <v>-</v>
      </c>
      <c r="CC75" s="130"/>
      <c r="CD75" s="130"/>
      <c r="CE75" s="130"/>
      <c r="CF75" s="131"/>
      <c r="CG75" s="132">
        <f>IF(P75=0,"",IF(CF75=0,"",(CF75/P75)))</f>
        <v>0</v>
      </c>
      <c r="CH75" s="133"/>
      <c r="CI75" s="134" t="str">
        <f>IFERROR(CH75/CF75,"-")</f>
        <v>-</v>
      </c>
      <c r="CJ75" s="135"/>
      <c r="CK75" s="136" t="str">
        <f>IFERROR(CJ75/CF75,"-")</f>
        <v>-</v>
      </c>
      <c r="CL75" s="137"/>
      <c r="CM75" s="137"/>
      <c r="CN75" s="137"/>
      <c r="CO75" s="138">
        <v>0</v>
      </c>
      <c r="CP75" s="139">
        <v>0</v>
      </c>
      <c r="CQ75" s="139"/>
      <c r="CR75" s="139"/>
      <c r="CS75" s="140" t="str">
        <f>IF(AND(CQ75=0,CR75=0),"",IF(AND(CQ75&lt;=100000,CR75&lt;=100000),"",IF(CQ75/CP75&gt;0.7,"男高",IF(CR75/CP75&gt;0.7,"女高",""))))</f>
        <v/>
      </c>
    </row>
    <row r="76" spans="1:98">
      <c r="A76" s="78"/>
      <c r="B76" s="189" t="s">
        <v>210</v>
      </c>
      <c r="C76" s="189"/>
      <c r="D76" s="189" t="s">
        <v>118</v>
      </c>
      <c r="E76" s="189" t="s">
        <v>71</v>
      </c>
      <c r="F76" s="189" t="s">
        <v>68</v>
      </c>
      <c r="G76" s="88"/>
      <c r="H76" s="88"/>
      <c r="I76" s="88"/>
      <c r="J76" s="180"/>
      <c r="K76" s="79">
        <v>35</v>
      </c>
      <c r="L76" s="79">
        <v>8</v>
      </c>
      <c r="M76" s="79">
        <v>4</v>
      </c>
      <c r="N76" s="89">
        <v>1</v>
      </c>
      <c r="O76" s="90">
        <v>0</v>
      </c>
      <c r="P76" s="91">
        <f>N76+O76</f>
        <v>1</v>
      </c>
      <c r="Q76" s="80">
        <f>IFERROR(P76/M76,"-")</f>
        <v>0.25</v>
      </c>
      <c r="R76" s="79">
        <v>0</v>
      </c>
      <c r="S76" s="79">
        <v>0</v>
      </c>
      <c r="T76" s="80">
        <f>IFERROR(R76/(P76),"-")</f>
        <v>0</v>
      </c>
      <c r="U76" s="186"/>
      <c r="V76" s="82">
        <v>0</v>
      </c>
      <c r="W76" s="80">
        <f>IF(P76=0,"-",V76/P76)</f>
        <v>0</v>
      </c>
      <c r="X76" s="185">
        <v>0</v>
      </c>
      <c r="Y76" s="186">
        <f>IFERROR(X76/P76,"-")</f>
        <v>0</v>
      </c>
      <c r="Z76" s="186" t="str">
        <f>IFERROR(X76/V76,"-")</f>
        <v>-</v>
      </c>
      <c r="AA76" s="180"/>
      <c r="AB76" s="83"/>
      <c r="AC76" s="77"/>
      <c r="AD76" s="92"/>
      <c r="AE76" s="93">
        <f>IF(P76=0,"",IF(AD76=0,"",(AD76/P76)))</f>
        <v>0</v>
      </c>
      <c r="AF76" s="92"/>
      <c r="AG76" s="94" t="str">
        <f>IFERROR(AF76/AD76,"-")</f>
        <v>-</v>
      </c>
      <c r="AH76" s="95"/>
      <c r="AI76" s="96" t="str">
        <f>IFERROR(AH76/AD76,"-")</f>
        <v>-</v>
      </c>
      <c r="AJ76" s="97"/>
      <c r="AK76" s="97"/>
      <c r="AL76" s="97"/>
      <c r="AM76" s="98"/>
      <c r="AN76" s="99">
        <f>IF(P76=0,"",IF(AM76=0,"",(AM76/P76)))</f>
        <v>0</v>
      </c>
      <c r="AO76" s="98"/>
      <c r="AP76" s="100" t="str">
        <f>IFERROR(AO76/AM76,"-")</f>
        <v>-</v>
      </c>
      <c r="AQ76" s="101"/>
      <c r="AR76" s="102" t="str">
        <f>IFERROR(AQ76/AM76,"-")</f>
        <v>-</v>
      </c>
      <c r="AS76" s="103"/>
      <c r="AT76" s="103"/>
      <c r="AU76" s="103"/>
      <c r="AV76" s="104"/>
      <c r="AW76" s="105">
        <f>IF(P76=0,"",IF(AV76=0,"",(AV76/P76)))</f>
        <v>0</v>
      </c>
      <c r="AX76" s="104"/>
      <c r="AY76" s="106" t="str">
        <f>IFERROR(AX76/AV76,"-")</f>
        <v>-</v>
      </c>
      <c r="AZ76" s="107"/>
      <c r="BA76" s="108" t="str">
        <f>IFERROR(AZ76/AV76,"-")</f>
        <v>-</v>
      </c>
      <c r="BB76" s="109"/>
      <c r="BC76" s="109"/>
      <c r="BD76" s="109"/>
      <c r="BE76" s="110"/>
      <c r="BF76" s="111">
        <f>IF(P76=0,"",IF(BE76=0,"",(BE76/P76)))</f>
        <v>0</v>
      </c>
      <c r="BG76" s="110"/>
      <c r="BH76" s="112" t="str">
        <f>IFERROR(BG76/BE76,"-")</f>
        <v>-</v>
      </c>
      <c r="BI76" s="113"/>
      <c r="BJ76" s="114" t="str">
        <f>IFERROR(BI76/BE76,"-")</f>
        <v>-</v>
      </c>
      <c r="BK76" s="115"/>
      <c r="BL76" s="115"/>
      <c r="BM76" s="115"/>
      <c r="BN76" s="117">
        <v>1</v>
      </c>
      <c r="BO76" s="118">
        <f>IF(P76=0,"",IF(BN76=0,"",(BN76/P76)))</f>
        <v>1</v>
      </c>
      <c r="BP76" s="119"/>
      <c r="BQ76" s="120">
        <f>IFERROR(BP76/BN76,"-")</f>
        <v>0</v>
      </c>
      <c r="BR76" s="121"/>
      <c r="BS76" s="122">
        <f>IFERROR(BR76/BN76,"-")</f>
        <v>0</v>
      </c>
      <c r="BT76" s="123"/>
      <c r="BU76" s="123"/>
      <c r="BV76" s="123"/>
      <c r="BW76" s="124"/>
      <c r="BX76" s="125">
        <f>IF(P76=0,"",IF(BW76=0,"",(BW76/P76)))</f>
        <v>0</v>
      </c>
      <c r="BY76" s="126"/>
      <c r="BZ76" s="127" t="str">
        <f>IFERROR(BY76/BW76,"-")</f>
        <v>-</v>
      </c>
      <c r="CA76" s="128"/>
      <c r="CB76" s="129" t="str">
        <f>IFERROR(CA76/BW76,"-")</f>
        <v>-</v>
      </c>
      <c r="CC76" s="130"/>
      <c r="CD76" s="130"/>
      <c r="CE76" s="130"/>
      <c r="CF76" s="131"/>
      <c r="CG76" s="132">
        <f>IF(P76=0,"",IF(CF76=0,"",(CF76/P76)))</f>
        <v>0</v>
      </c>
      <c r="CH76" s="133"/>
      <c r="CI76" s="134" t="str">
        <f>IFERROR(CH76/CF76,"-")</f>
        <v>-</v>
      </c>
      <c r="CJ76" s="135"/>
      <c r="CK76" s="136" t="str">
        <f>IFERROR(CJ76/CF76,"-")</f>
        <v>-</v>
      </c>
      <c r="CL76" s="137"/>
      <c r="CM76" s="137"/>
      <c r="CN76" s="137"/>
      <c r="CO76" s="138">
        <v>0</v>
      </c>
      <c r="CP76" s="139">
        <v>0</v>
      </c>
      <c r="CQ76" s="139"/>
      <c r="CR76" s="139"/>
      <c r="CS76" s="140" t="str">
        <f>IF(AND(CQ76=0,CR76=0),"",IF(AND(CQ76&lt;=100000,CR76&lt;=100000),"",IF(CQ76/CP76&gt;0.7,"男高",IF(CR76/CP76&gt;0.7,"女高",""))))</f>
        <v/>
      </c>
    </row>
    <row r="77" spans="1:98">
      <c r="A77" s="78">
        <f>AB77</f>
        <v>0</v>
      </c>
      <c r="B77" s="189" t="s">
        <v>211</v>
      </c>
      <c r="C77" s="189"/>
      <c r="D77" s="189" t="s">
        <v>118</v>
      </c>
      <c r="E77" s="189" t="s">
        <v>75</v>
      </c>
      <c r="F77" s="189" t="s">
        <v>63</v>
      </c>
      <c r="G77" s="88" t="s">
        <v>134</v>
      </c>
      <c r="H77" s="88" t="s">
        <v>209</v>
      </c>
      <c r="I77" s="190" t="s">
        <v>66</v>
      </c>
      <c r="J77" s="180">
        <v>36000</v>
      </c>
      <c r="K77" s="79">
        <v>4</v>
      </c>
      <c r="L77" s="79">
        <v>0</v>
      </c>
      <c r="M77" s="79">
        <v>26</v>
      </c>
      <c r="N77" s="89">
        <v>2</v>
      </c>
      <c r="O77" s="90">
        <v>0</v>
      </c>
      <c r="P77" s="91">
        <f>N77+O77</f>
        <v>2</v>
      </c>
      <c r="Q77" s="80">
        <f>IFERROR(P77/M77,"-")</f>
        <v>0.076923076923077</v>
      </c>
      <c r="R77" s="79">
        <v>0</v>
      </c>
      <c r="S77" s="79">
        <v>0</v>
      </c>
      <c r="T77" s="80">
        <f>IFERROR(R77/(P77),"-")</f>
        <v>0</v>
      </c>
      <c r="U77" s="186">
        <f>IFERROR(J77/SUM(N77:O78),"-")</f>
        <v>12000</v>
      </c>
      <c r="V77" s="82">
        <v>0</v>
      </c>
      <c r="W77" s="80">
        <f>IF(P77=0,"-",V77/P77)</f>
        <v>0</v>
      </c>
      <c r="X77" s="185">
        <v>0</v>
      </c>
      <c r="Y77" s="186">
        <f>IFERROR(X77/P77,"-")</f>
        <v>0</v>
      </c>
      <c r="Z77" s="186" t="str">
        <f>IFERROR(X77/V77,"-")</f>
        <v>-</v>
      </c>
      <c r="AA77" s="180">
        <f>SUM(X77:X78)-SUM(J77:J78)</f>
        <v>-36000</v>
      </c>
      <c r="AB77" s="83">
        <f>SUM(X77:X78)/SUM(J77:J78)</f>
        <v>0</v>
      </c>
      <c r="AC77" s="77"/>
      <c r="AD77" s="92"/>
      <c r="AE77" s="93">
        <f>IF(P77=0,"",IF(AD77=0,"",(AD77/P77)))</f>
        <v>0</v>
      </c>
      <c r="AF77" s="92"/>
      <c r="AG77" s="94" t="str">
        <f>IFERROR(AF77/AD77,"-")</f>
        <v>-</v>
      </c>
      <c r="AH77" s="95"/>
      <c r="AI77" s="96" t="str">
        <f>IFERROR(AH77/AD77,"-")</f>
        <v>-</v>
      </c>
      <c r="AJ77" s="97"/>
      <c r="AK77" s="97"/>
      <c r="AL77" s="97"/>
      <c r="AM77" s="98"/>
      <c r="AN77" s="99">
        <f>IF(P77=0,"",IF(AM77=0,"",(AM77/P77)))</f>
        <v>0</v>
      </c>
      <c r="AO77" s="98"/>
      <c r="AP77" s="100" t="str">
        <f>IFERROR(AO77/AM77,"-")</f>
        <v>-</v>
      </c>
      <c r="AQ77" s="101"/>
      <c r="AR77" s="102" t="str">
        <f>IFERROR(AQ77/AM77,"-")</f>
        <v>-</v>
      </c>
      <c r="AS77" s="103"/>
      <c r="AT77" s="103"/>
      <c r="AU77" s="103"/>
      <c r="AV77" s="104">
        <v>1</v>
      </c>
      <c r="AW77" s="105">
        <f>IF(P77=0,"",IF(AV77=0,"",(AV77/P77)))</f>
        <v>0.5</v>
      </c>
      <c r="AX77" s="104"/>
      <c r="AY77" s="106">
        <f>IFERROR(AX77/AV77,"-")</f>
        <v>0</v>
      </c>
      <c r="AZ77" s="107"/>
      <c r="BA77" s="108">
        <f>IFERROR(AZ77/AV77,"-")</f>
        <v>0</v>
      </c>
      <c r="BB77" s="109"/>
      <c r="BC77" s="109"/>
      <c r="BD77" s="109"/>
      <c r="BE77" s="110"/>
      <c r="BF77" s="111">
        <f>IF(P77=0,"",IF(BE77=0,"",(BE77/P77)))</f>
        <v>0</v>
      </c>
      <c r="BG77" s="110"/>
      <c r="BH77" s="112" t="str">
        <f>IFERROR(BG77/BE77,"-")</f>
        <v>-</v>
      </c>
      <c r="BI77" s="113"/>
      <c r="BJ77" s="114" t="str">
        <f>IFERROR(BI77/BE77,"-")</f>
        <v>-</v>
      </c>
      <c r="BK77" s="115"/>
      <c r="BL77" s="115"/>
      <c r="BM77" s="115"/>
      <c r="BN77" s="117">
        <v>1</v>
      </c>
      <c r="BO77" s="118">
        <f>IF(P77=0,"",IF(BN77=0,"",(BN77/P77)))</f>
        <v>0.5</v>
      </c>
      <c r="BP77" s="119"/>
      <c r="BQ77" s="120">
        <f>IFERROR(BP77/BN77,"-")</f>
        <v>0</v>
      </c>
      <c r="BR77" s="121"/>
      <c r="BS77" s="122">
        <f>IFERROR(BR77/BN77,"-")</f>
        <v>0</v>
      </c>
      <c r="BT77" s="123"/>
      <c r="BU77" s="123"/>
      <c r="BV77" s="123"/>
      <c r="BW77" s="124"/>
      <c r="BX77" s="125">
        <f>IF(P77=0,"",IF(BW77=0,"",(BW77/P77)))</f>
        <v>0</v>
      </c>
      <c r="BY77" s="126"/>
      <c r="BZ77" s="127" t="str">
        <f>IFERROR(BY77/BW77,"-")</f>
        <v>-</v>
      </c>
      <c r="CA77" s="128"/>
      <c r="CB77" s="129" t="str">
        <f>IFERROR(CA77/BW77,"-")</f>
        <v>-</v>
      </c>
      <c r="CC77" s="130"/>
      <c r="CD77" s="130"/>
      <c r="CE77" s="130"/>
      <c r="CF77" s="131"/>
      <c r="CG77" s="132">
        <f>IF(P77=0,"",IF(CF77=0,"",(CF77/P77)))</f>
        <v>0</v>
      </c>
      <c r="CH77" s="133"/>
      <c r="CI77" s="134" t="str">
        <f>IFERROR(CH77/CF77,"-")</f>
        <v>-</v>
      </c>
      <c r="CJ77" s="135"/>
      <c r="CK77" s="136" t="str">
        <f>IFERROR(CJ77/CF77,"-")</f>
        <v>-</v>
      </c>
      <c r="CL77" s="137"/>
      <c r="CM77" s="137"/>
      <c r="CN77" s="137"/>
      <c r="CO77" s="138">
        <v>0</v>
      </c>
      <c r="CP77" s="139">
        <v>0</v>
      </c>
      <c r="CQ77" s="139"/>
      <c r="CR77" s="139"/>
      <c r="CS77" s="140" t="str">
        <f>IF(AND(CQ77=0,CR77=0),"",IF(AND(CQ77&lt;=100000,CR77&lt;=100000),"",IF(CQ77/CP77&gt;0.7,"男高",IF(CR77/CP77&gt;0.7,"女高",""))))</f>
        <v/>
      </c>
    </row>
    <row r="78" spans="1:98">
      <c r="A78" s="78"/>
      <c r="B78" s="189" t="s">
        <v>212</v>
      </c>
      <c r="C78" s="189"/>
      <c r="D78" s="189" t="s">
        <v>118</v>
      </c>
      <c r="E78" s="189" t="s">
        <v>75</v>
      </c>
      <c r="F78" s="189" t="s">
        <v>68</v>
      </c>
      <c r="G78" s="88"/>
      <c r="H78" s="88"/>
      <c r="I78" s="88"/>
      <c r="J78" s="180"/>
      <c r="K78" s="79">
        <v>11</v>
      </c>
      <c r="L78" s="79">
        <v>10</v>
      </c>
      <c r="M78" s="79">
        <v>1</v>
      </c>
      <c r="N78" s="89">
        <v>1</v>
      </c>
      <c r="O78" s="90">
        <v>0</v>
      </c>
      <c r="P78" s="91">
        <f>N78+O78</f>
        <v>1</v>
      </c>
      <c r="Q78" s="80">
        <f>IFERROR(P78/M78,"-")</f>
        <v>1</v>
      </c>
      <c r="R78" s="79">
        <v>0</v>
      </c>
      <c r="S78" s="79">
        <v>0</v>
      </c>
      <c r="T78" s="80">
        <f>IFERROR(R78/(P78),"-")</f>
        <v>0</v>
      </c>
      <c r="U78" s="186"/>
      <c r="V78" s="82">
        <v>0</v>
      </c>
      <c r="W78" s="80">
        <f>IF(P78=0,"-",V78/P78)</f>
        <v>0</v>
      </c>
      <c r="X78" s="185">
        <v>0</v>
      </c>
      <c r="Y78" s="186">
        <f>IFERROR(X78/P78,"-")</f>
        <v>0</v>
      </c>
      <c r="Z78" s="186" t="str">
        <f>IFERROR(X78/V78,"-")</f>
        <v>-</v>
      </c>
      <c r="AA78" s="180"/>
      <c r="AB78" s="83"/>
      <c r="AC78" s="77"/>
      <c r="AD78" s="92"/>
      <c r="AE78" s="93">
        <f>IF(P78=0,"",IF(AD78=0,"",(AD78/P78)))</f>
        <v>0</v>
      </c>
      <c r="AF78" s="92"/>
      <c r="AG78" s="94" t="str">
        <f>IFERROR(AF78/AD78,"-")</f>
        <v>-</v>
      </c>
      <c r="AH78" s="95"/>
      <c r="AI78" s="96" t="str">
        <f>IFERROR(AH78/AD78,"-")</f>
        <v>-</v>
      </c>
      <c r="AJ78" s="97"/>
      <c r="AK78" s="97"/>
      <c r="AL78" s="97"/>
      <c r="AM78" s="98"/>
      <c r="AN78" s="99">
        <f>IF(P78=0,"",IF(AM78=0,"",(AM78/P78)))</f>
        <v>0</v>
      </c>
      <c r="AO78" s="98"/>
      <c r="AP78" s="100" t="str">
        <f>IFERROR(AO78/AM78,"-")</f>
        <v>-</v>
      </c>
      <c r="AQ78" s="101"/>
      <c r="AR78" s="102" t="str">
        <f>IFERROR(AQ78/AM78,"-")</f>
        <v>-</v>
      </c>
      <c r="AS78" s="103"/>
      <c r="AT78" s="103"/>
      <c r="AU78" s="103"/>
      <c r="AV78" s="104"/>
      <c r="AW78" s="105">
        <f>IF(P78=0,"",IF(AV78=0,"",(AV78/P78)))</f>
        <v>0</v>
      </c>
      <c r="AX78" s="104"/>
      <c r="AY78" s="106" t="str">
        <f>IFERROR(AX78/AV78,"-")</f>
        <v>-</v>
      </c>
      <c r="AZ78" s="107"/>
      <c r="BA78" s="108" t="str">
        <f>IFERROR(AZ78/AV78,"-")</f>
        <v>-</v>
      </c>
      <c r="BB78" s="109"/>
      <c r="BC78" s="109"/>
      <c r="BD78" s="109"/>
      <c r="BE78" s="110">
        <v>1</v>
      </c>
      <c r="BF78" s="111">
        <f>IF(P78=0,"",IF(BE78=0,"",(BE78/P78)))</f>
        <v>1</v>
      </c>
      <c r="BG78" s="110"/>
      <c r="BH78" s="112">
        <f>IFERROR(BG78/BE78,"-")</f>
        <v>0</v>
      </c>
      <c r="BI78" s="113"/>
      <c r="BJ78" s="114">
        <f>IFERROR(BI78/BE78,"-")</f>
        <v>0</v>
      </c>
      <c r="BK78" s="115"/>
      <c r="BL78" s="115"/>
      <c r="BM78" s="115"/>
      <c r="BN78" s="117"/>
      <c r="BO78" s="118">
        <f>IF(P78=0,"",IF(BN78=0,"",(BN78/P78)))</f>
        <v>0</v>
      </c>
      <c r="BP78" s="119"/>
      <c r="BQ78" s="120" t="str">
        <f>IFERROR(BP78/BN78,"-")</f>
        <v>-</v>
      </c>
      <c r="BR78" s="121"/>
      <c r="BS78" s="122" t="str">
        <f>IFERROR(BR78/BN78,"-")</f>
        <v>-</v>
      </c>
      <c r="BT78" s="123"/>
      <c r="BU78" s="123"/>
      <c r="BV78" s="123"/>
      <c r="BW78" s="124"/>
      <c r="BX78" s="125">
        <f>IF(P78=0,"",IF(BW78=0,"",(BW78/P78)))</f>
        <v>0</v>
      </c>
      <c r="BY78" s="126"/>
      <c r="BZ78" s="127" t="str">
        <f>IFERROR(BY78/BW78,"-")</f>
        <v>-</v>
      </c>
      <c r="CA78" s="128"/>
      <c r="CB78" s="129" t="str">
        <f>IFERROR(CA78/BW78,"-")</f>
        <v>-</v>
      </c>
      <c r="CC78" s="130"/>
      <c r="CD78" s="130"/>
      <c r="CE78" s="130"/>
      <c r="CF78" s="131"/>
      <c r="CG78" s="132">
        <f>IF(P78=0,"",IF(CF78=0,"",(CF78/P78)))</f>
        <v>0</v>
      </c>
      <c r="CH78" s="133"/>
      <c r="CI78" s="134" t="str">
        <f>IFERROR(CH78/CF78,"-")</f>
        <v>-</v>
      </c>
      <c r="CJ78" s="135"/>
      <c r="CK78" s="136" t="str">
        <f>IFERROR(CJ78/CF78,"-")</f>
        <v>-</v>
      </c>
      <c r="CL78" s="137"/>
      <c r="CM78" s="137"/>
      <c r="CN78" s="137"/>
      <c r="CO78" s="138">
        <v>0</v>
      </c>
      <c r="CP78" s="139">
        <v>0</v>
      </c>
      <c r="CQ78" s="139"/>
      <c r="CR78" s="139"/>
      <c r="CS78" s="140" t="str">
        <f>IF(AND(CQ78=0,CR78=0),"",IF(AND(CQ78&lt;=100000,CR78&lt;=100000),"",IF(CQ78/CP78&gt;0.7,"男高",IF(CR78/CP78&gt;0.7,"女高",""))))</f>
        <v/>
      </c>
    </row>
    <row r="79" spans="1:98">
      <c r="A79" s="78">
        <f>AB79</f>
        <v>0</v>
      </c>
      <c r="B79" s="189" t="s">
        <v>213</v>
      </c>
      <c r="C79" s="189"/>
      <c r="D79" s="189" t="s">
        <v>118</v>
      </c>
      <c r="E79" s="189" t="s">
        <v>78</v>
      </c>
      <c r="F79" s="189" t="s">
        <v>63</v>
      </c>
      <c r="G79" s="88" t="s">
        <v>134</v>
      </c>
      <c r="H79" s="88" t="s">
        <v>209</v>
      </c>
      <c r="I79" s="191" t="s">
        <v>179</v>
      </c>
      <c r="J79" s="180">
        <v>36000</v>
      </c>
      <c r="K79" s="79">
        <v>2</v>
      </c>
      <c r="L79" s="79">
        <v>0</v>
      </c>
      <c r="M79" s="79">
        <v>20</v>
      </c>
      <c r="N79" s="89">
        <v>1</v>
      </c>
      <c r="O79" s="90">
        <v>0</v>
      </c>
      <c r="P79" s="91">
        <f>N79+O79</f>
        <v>1</v>
      </c>
      <c r="Q79" s="80">
        <f>IFERROR(P79/M79,"-")</f>
        <v>0.05</v>
      </c>
      <c r="R79" s="79">
        <v>0</v>
      </c>
      <c r="S79" s="79">
        <v>0</v>
      </c>
      <c r="T79" s="80">
        <f>IFERROR(R79/(P79),"-")</f>
        <v>0</v>
      </c>
      <c r="U79" s="186">
        <f>IFERROR(J79/SUM(N79:O80),"-")</f>
        <v>18000</v>
      </c>
      <c r="V79" s="82">
        <v>0</v>
      </c>
      <c r="W79" s="80">
        <f>IF(P79=0,"-",V79/P79)</f>
        <v>0</v>
      </c>
      <c r="X79" s="185">
        <v>0</v>
      </c>
      <c r="Y79" s="186">
        <f>IFERROR(X79/P79,"-")</f>
        <v>0</v>
      </c>
      <c r="Z79" s="186" t="str">
        <f>IFERROR(X79/V79,"-")</f>
        <v>-</v>
      </c>
      <c r="AA79" s="180">
        <f>SUM(X79:X80)-SUM(J79:J80)</f>
        <v>-36000</v>
      </c>
      <c r="AB79" s="83">
        <f>SUM(X79:X80)/SUM(J79:J80)</f>
        <v>0</v>
      </c>
      <c r="AC79" s="77"/>
      <c r="AD79" s="92"/>
      <c r="AE79" s="93">
        <f>IF(P79=0,"",IF(AD79=0,"",(AD79/P79)))</f>
        <v>0</v>
      </c>
      <c r="AF79" s="92"/>
      <c r="AG79" s="94" t="str">
        <f>IFERROR(AF79/AD79,"-")</f>
        <v>-</v>
      </c>
      <c r="AH79" s="95"/>
      <c r="AI79" s="96" t="str">
        <f>IFERROR(AH79/AD79,"-")</f>
        <v>-</v>
      </c>
      <c r="AJ79" s="97"/>
      <c r="AK79" s="97"/>
      <c r="AL79" s="97"/>
      <c r="AM79" s="98"/>
      <c r="AN79" s="99">
        <f>IF(P79=0,"",IF(AM79=0,"",(AM79/P79)))</f>
        <v>0</v>
      </c>
      <c r="AO79" s="98"/>
      <c r="AP79" s="100" t="str">
        <f>IFERROR(AO79/AM79,"-")</f>
        <v>-</v>
      </c>
      <c r="AQ79" s="101"/>
      <c r="AR79" s="102" t="str">
        <f>IFERROR(AQ79/AM79,"-")</f>
        <v>-</v>
      </c>
      <c r="AS79" s="103"/>
      <c r="AT79" s="103"/>
      <c r="AU79" s="103"/>
      <c r="AV79" s="104"/>
      <c r="AW79" s="105">
        <f>IF(P79=0,"",IF(AV79=0,"",(AV79/P79)))</f>
        <v>0</v>
      </c>
      <c r="AX79" s="104"/>
      <c r="AY79" s="106" t="str">
        <f>IFERROR(AX79/AV79,"-")</f>
        <v>-</v>
      </c>
      <c r="AZ79" s="107"/>
      <c r="BA79" s="108" t="str">
        <f>IFERROR(AZ79/AV79,"-")</f>
        <v>-</v>
      </c>
      <c r="BB79" s="109"/>
      <c r="BC79" s="109"/>
      <c r="BD79" s="109"/>
      <c r="BE79" s="110">
        <v>1</v>
      </c>
      <c r="BF79" s="111">
        <f>IF(P79=0,"",IF(BE79=0,"",(BE79/P79)))</f>
        <v>1</v>
      </c>
      <c r="BG79" s="110"/>
      <c r="BH79" s="112">
        <f>IFERROR(BG79/BE79,"-")</f>
        <v>0</v>
      </c>
      <c r="BI79" s="113"/>
      <c r="BJ79" s="114">
        <f>IFERROR(BI79/BE79,"-")</f>
        <v>0</v>
      </c>
      <c r="BK79" s="115"/>
      <c r="BL79" s="115"/>
      <c r="BM79" s="115"/>
      <c r="BN79" s="117"/>
      <c r="BO79" s="118">
        <f>IF(P79=0,"",IF(BN79=0,"",(BN79/P79)))</f>
        <v>0</v>
      </c>
      <c r="BP79" s="119"/>
      <c r="BQ79" s="120" t="str">
        <f>IFERROR(BP79/BN79,"-")</f>
        <v>-</v>
      </c>
      <c r="BR79" s="121"/>
      <c r="BS79" s="122" t="str">
        <f>IFERROR(BR79/BN79,"-")</f>
        <v>-</v>
      </c>
      <c r="BT79" s="123"/>
      <c r="BU79" s="123"/>
      <c r="BV79" s="123"/>
      <c r="BW79" s="124"/>
      <c r="BX79" s="125">
        <f>IF(P79=0,"",IF(BW79=0,"",(BW79/P79)))</f>
        <v>0</v>
      </c>
      <c r="BY79" s="126"/>
      <c r="BZ79" s="127" t="str">
        <f>IFERROR(BY79/BW79,"-")</f>
        <v>-</v>
      </c>
      <c r="CA79" s="128"/>
      <c r="CB79" s="129" t="str">
        <f>IFERROR(CA79/BW79,"-")</f>
        <v>-</v>
      </c>
      <c r="CC79" s="130"/>
      <c r="CD79" s="130"/>
      <c r="CE79" s="130"/>
      <c r="CF79" s="131"/>
      <c r="CG79" s="132">
        <f>IF(P79=0,"",IF(CF79=0,"",(CF79/P79)))</f>
        <v>0</v>
      </c>
      <c r="CH79" s="133"/>
      <c r="CI79" s="134" t="str">
        <f>IFERROR(CH79/CF79,"-")</f>
        <v>-</v>
      </c>
      <c r="CJ79" s="135"/>
      <c r="CK79" s="136" t="str">
        <f>IFERROR(CJ79/CF79,"-")</f>
        <v>-</v>
      </c>
      <c r="CL79" s="137"/>
      <c r="CM79" s="137"/>
      <c r="CN79" s="137"/>
      <c r="CO79" s="138">
        <v>0</v>
      </c>
      <c r="CP79" s="139">
        <v>0</v>
      </c>
      <c r="CQ79" s="139"/>
      <c r="CR79" s="139"/>
      <c r="CS79" s="140" t="str">
        <f>IF(AND(CQ79=0,CR79=0),"",IF(AND(CQ79&lt;=100000,CR79&lt;=100000),"",IF(CQ79/CP79&gt;0.7,"男高",IF(CR79/CP79&gt;0.7,"女高",""))))</f>
        <v/>
      </c>
    </row>
    <row r="80" spans="1:98">
      <c r="A80" s="78"/>
      <c r="B80" s="189" t="s">
        <v>214</v>
      </c>
      <c r="C80" s="189"/>
      <c r="D80" s="189" t="s">
        <v>118</v>
      </c>
      <c r="E80" s="189" t="s">
        <v>78</v>
      </c>
      <c r="F80" s="189" t="s">
        <v>68</v>
      </c>
      <c r="G80" s="88"/>
      <c r="H80" s="88"/>
      <c r="I80" s="88"/>
      <c r="J80" s="180"/>
      <c r="K80" s="79">
        <v>33</v>
      </c>
      <c r="L80" s="79">
        <v>5</v>
      </c>
      <c r="M80" s="79">
        <v>0</v>
      </c>
      <c r="N80" s="89">
        <v>1</v>
      </c>
      <c r="O80" s="90">
        <v>0</v>
      </c>
      <c r="P80" s="91">
        <f>N80+O80</f>
        <v>1</v>
      </c>
      <c r="Q80" s="80" t="str">
        <f>IFERROR(P80/M80,"-")</f>
        <v>-</v>
      </c>
      <c r="R80" s="79">
        <v>0</v>
      </c>
      <c r="S80" s="79">
        <v>1</v>
      </c>
      <c r="T80" s="80">
        <f>IFERROR(R80/(P80),"-")</f>
        <v>0</v>
      </c>
      <c r="U80" s="186"/>
      <c r="V80" s="82">
        <v>0</v>
      </c>
      <c r="W80" s="80">
        <f>IF(P80=0,"-",V80/P80)</f>
        <v>0</v>
      </c>
      <c r="X80" s="185">
        <v>0</v>
      </c>
      <c r="Y80" s="186">
        <f>IFERROR(X80/P80,"-")</f>
        <v>0</v>
      </c>
      <c r="Z80" s="186" t="str">
        <f>IFERROR(X80/V80,"-")</f>
        <v>-</v>
      </c>
      <c r="AA80" s="180"/>
      <c r="AB80" s="83"/>
      <c r="AC80" s="77"/>
      <c r="AD80" s="92"/>
      <c r="AE80" s="93">
        <f>IF(P80=0,"",IF(AD80=0,"",(AD80/P80)))</f>
        <v>0</v>
      </c>
      <c r="AF80" s="92"/>
      <c r="AG80" s="94" t="str">
        <f>IFERROR(AF80/AD80,"-")</f>
        <v>-</v>
      </c>
      <c r="AH80" s="95"/>
      <c r="AI80" s="96" t="str">
        <f>IFERROR(AH80/AD80,"-")</f>
        <v>-</v>
      </c>
      <c r="AJ80" s="97"/>
      <c r="AK80" s="97"/>
      <c r="AL80" s="97"/>
      <c r="AM80" s="98"/>
      <c r="AN80" s="99">
        <f>IF(P80=0,"",IF(AM80=0,"",(AM80/P80)))</f>
        <v>0</v>
      </c>
      <c r="AO80" s="98"/>
      <c r="AP80" s="100" t="str">
        <f>IFERROR(AO80/AM80,"-")</f>
        <v>-</v>
      </c>
      <c r="AQ80" s="101"/>
      <c r="AR80" s="102" t="str">
        <f>IFERROR(AQ80/AM80,"-")</f>
        <v>-</v>
      </c>
      <c r="AS80" s="103"/>
      <c r="AT80" s="103"/>
      <c r="AU80" s="103"/>
      <c r="AV80" s="104"/>
      <c r="AW80" s="105">
        <f>IF(P80=0,"",IF(AV80=0,"",(AV80/P80)))</f>
        <v>0</v>
      </c>
      <c r="AX80" s="104"/>
      <c r="AY80" s="106" t="str">
        <f>IFERROR(AX80/AV80,"-")</f>
        <v>-</v>
      </c>
      <c r="AZ80" s="107"/>
      <c r="BA80" s="108" t="str">
        <f>IFERROR(AZ80/AV80,"-")</f>
        <v>-</v>
      </c>
      <c r="BB80" s="109"/>
      <c r="BC80" s="109"/>
      <c r="BD80" s="109"/>
      <c r="BE80" s="110"/>
      <c r="BF80" s="111">
        <f>IF(P80=0,"",IF(BE80=0,"",(BE80/P80)))</f>
        <v>0</v>
      </c>
      <c r="BG80" s="110"/>
      <c r="BH80" s="112" t="str">
        <f>IFERROR(BG80/BE80,"-")</f>
        <v>-</v>
      </c>
      <c r="BI80" s="113"/>
      <c r="BJ80" s="114" t="str">
        <f>IFERROR(BI80/BE80,"-")</f>
        <v>-</v>
      </c>
      <c r="BK80" s="115"/>
      <c r="BL80" s="115"/>
      <c r="BM80" s="115"/>
      <c r="BN80" s="117">
        <v>1</v>
      </c>
      <c r="BO80" s="118">
        <f>IF(P80=0,"",IF(BN80=0,"",(BN80/P80)))</f>
        <v>1</v>
      </c>
      <c r="BP80" s="119"/>
      <c r="BQ80" s="120">
        <f>IFERROR(BP80/BN80,"-")</f>
        <v>0</v>
      </c>
      <c r="BR80" s="121"/>
      <c r="BS80" s="122">
        <f>IFERROR(BR80/BN80,"-")</f>
        <v>0</v>
      </c>
      <c r="BT80" s="123"/>
      <c r="BU80" s="123"/>
      <c r="BV80" s="123"/>
      <c r="BW80" s="124"/>
      <c r="BX80" s="125">
        <f>IF(P80=0,"",IF(BW80=0,"",(BW80/P80)))</f>
        <v>0</v>
      </c>
      <c r="BY80" s="126"/>
      <c r="BZ80" s="127" t="str">
        <f>IFERROR(BY80/BW80,"-")</f>
        <v>-</v>
      </c>
      <c r="CA80" s="128"/>
      <c r="CB80" s="129" t="str">
        <f>IFERROR(CA80/BW80,"-")</f>
        <v>-</v>
      </c>
      <c r="CC80" s="130"/>
      <c r="CD80" s="130"/>
      <c r="CE80" s="130"/>
      <c r="CF80" s="131"/>
      <c r="CG80" s="132">
        <f>IF(P80=0,"",IF(CF80=0,"",(CF80/P80)))</f>
        <v>0</v>
      </c>
      <c r="CH80" s="133"/>
      <c r="CI80" s="134" t="str">
        <f>IFERROR(CH80/CF80,"-")</f>
        <v>-</v>
      </c>
      <c r="CJ80" s="135"/>
      <c r="CK80" s="136" t="str">
        <f>IFERROR(CJ80/CF80,"-")</f>
        <v>-</v>
      </c>
      <c r="CL80" s="137"/>
      <c r="CM80" s="137"/>
      <c r="CN80" s="137"/>
      <c r="CO80" s="138">
        <v>0</v>
      </c>
      <c r="CP80" s="139">
        <v>0</v>
      </c>
      <c r="CQ80" s="139"/>
      <c r="CR80" s="139"/>
      <c r="CS80" s="140" t="str">
        <f>IF(AND(CQ80=0,CR80=0),"",IF(AND(CQ80&lt;=100000,CR80&lt;=100000),"",IF(CQ80/CP80&gt;0.7,"男高",IF(CR80/CP80&gt;0.7,"女高",""))))</f>
        <v/>
      </c>
    </row>
    <row r="81" spans="1:98">
      <c r="A81" s="78">
        <f>AB81</f>
        <v>0.27777777777778</v>
      </c>
      <c r="B81" s="189" t="s">
        <v>215</v>
      </c>
      <c r="C81" s="189"/>
      <c r="D81" s="189" t="s">
        <v>118</v>
      </c>
      <c r="E81" s="189" t="s">
        <v>81</v>
      </c>
      <c r="F81" s="189" t="s">
        <v>63</v>
      </c>
      <c r="G81" s="88" t="s">
        <v>134</v>
      </c>
      <c r="H81" s="88" t="s">
        <v>209</v>
      </c>
      <c r="I81" s="190" t="s">
        <v>146</v>
      </c>
      <c r="J81" s="180">
        <v>36000</v>
      </c>
      <c r="K81" s="79">
        <v>1</v>
      </c>
      <c r="L81" s="79">
        <v>0</v>
      </c>
      <c r="M81" s="79">
        <v>19</v>
      </c>
      <c r="N81" s="89">
        <v>0</v>
      </c>
      <c r="O81" s="90">
        <v>0</v>
      </c>
      <c r="P81" s="91">
        <f>N81+O81</f>
        <v>0</v>
      </c>
      <c r="Q81" s="80">
        <f>IFERROR(P81/M81,"-")</f>
        <v>0</v>
      </c>
      <c r="R81" s="79">
        <v>0</v>
      </c>
      <c r="S81" s="79">
        <v>0</v>
      </c>
      <c r="T81" s="80" t="str">
        <f>IFERROR(R81/(P81),"-")</f>
        <v>-</v>
      </c>
      <c r="U81" s="186">
        <f>IFERROR(J81/SUM(N81:O82),"-")</f>
        <v>36000</v>
      </c>
      <c r="V81" s="82">
        <v>0</v>
      </c>
      <c r="W81" s="80" t="str">
        <f>IF(P81=0,"-",V81/P81)</f>
        <v>-</v>
      </c>
      <c r="X81" s="185">
        <v>0</v>
      </c>
      <c r="Y81" s="186" t="str">
        <f>IFERROR(X81/P81,"-")</f>
        <v>-</v>
      </c>
      <c r="Z81" s="186" t="str">
        <f>IFERROR(X81/V81,"-")</f>
        <v>-</v>
      </c>
      <c r="AA81" s="180">
        <f>SUM(X81:X82)-SUM(J81:J82)</f>
        <v>-26000</v>
      </c>
      <c r="AB81" s="83">
        <f>SUM(X81:X82)/SUM(J81:J82)</f>
        <v>0.27777777777778</v>
      </c>
      <c r="AC81" s="77"/>
      <c r="AD81" s="92"/>
      <c r="AE81" s="93" t="str">
        <f>IF(P81=0,"",IF(AD81=0,"",(AD81/P81)))</f>
        <v/>
      </c>
      <c r="AF81" s="92"/>
      <c r="AG81" s="94" t="str">
        <f>IFERROR(AF81/AD81,"-")</f>
        <v>-</v>
      </c>
      <c r="AH81" s="95"/>
      <c r="AI81" s="96" t="str">
        <f>IFERROR(AH81/AD81,"-")</f>
        <v>-</v>
      </c>
      <c r="AJ81" s="97"/>
      <c r="AK81" s="97"/>
      <c r="AL81" s="97"/>
      <c r="AM81" s="98"/>
      <c r="AN81" s="99" t="str">
        <f>IF(P81=0,"",IF(AM81=0,"",(AM81/P81)))</f>
        <v/>
      </c>
      <c r="AO81" s="98"/>
      <c r="AP81" s="100" t="str">
        <f>IFERROR(AO81/AM81,"-")</f>
        <v>-</v>
      </c>
      <c r="AQ81" s="101"/>
      <c r="AR81" s="102" t="str">
        <f>IFERROR(AQ81/AM81,"-")</f>
        <v>-</v>
      </c>
      <c r="AS81" s="103"/>
      <c r="AT81" s="103"/>
      <c r="AU81" s="103"/>
      <c r="AV81" s="104"/>
      <c r="AW81" s="105" t="str">
        <f>IF(P81=0,"",IF(AV81=0,"",(AV81/P81)))</f>
        <v/>
      </c>
      <c r="AX81" s="104"/>
      <c r="AY81" s="106" t="str">
        <f>IFERROR(AX81/AV81,"-")</f>
        <v>-</v>
      </c>
      <c r="AZ81" s="107"/>
      <c r="BA81" s="108" t="str">
        <f>IFERROR(AZ81/AV81,"-")</f>
        <v>-</v>
      </c>
      <c r="BB81" s="109"/>
      <c r="BC81" s="109"/>
      <c r="BD81" s="109"/>
      <c r="BE81" s="110"/>
      <c r="BF81" s="111" t="str">
        <f>IF(P81=0,"",IF(BE81=0,"",(BE81/P81)))</f>
        <v/>
      </c>
      <c r="BG81" s="110"/>
      <c r="BH81" s="112" t="str">
        <f>IFERROR(BG81/BE81,"-")</f>
        <v>-</v>
      </c>
      <c r="BI81" s="113"/>
      <c r="BJ81" s="114" t="str">
        <f>IFERROR(BI81/BE81,"-")</f>
        <v>-</v>
      </c>
      <c r="BK81" s="115"/>
      <c r="BL81" s="115"/>
      <c r="BM81" s="115"/>
      <c r="BN81" s="117"/>
      <c r="BO81" s="118" t="str">
        <f>IF(P81=0,"",IF(BN81=0,"",(BN81/P81)))</f>
        <v/>
      </c>
      <c r="BP81" s="119"/>
      <c r="BQ81" s="120" t="str">
        <f>IFERROR(BP81/BN81,"-")</f>
        <v>-</v>
      </c>
      <c r="BR81" s="121"/>
      <c r="BS81" s="122" t="str">
        <f>IFERROR(BR81/BN81,"-")</f>
        <v>-</v>
      </c>
      <c r="BT81" s="123"/>
      <c r="BU81" s="123"/>
      <c r="BV81" s="123"/>
      <c r="BW81" s="124"/>
      <c r="BX81" s="125" t="str">
        <f>IF(P81=0,"",IF(BW81=0,"",(BW81/P81)))</f>
        <v/>
      </c>
      <c r="BY81" s="126"/>
      <c r="BZ81" s="127" t="str">
        <f>IFERROR(BY81/BW81,"-")</f>
        <v>-</v>
      </c>
      <c r="CA81" s="128"/>
      <c r="CB81" s="129" t="str">
        <f>IFERROR(CA81/BW81,"-")</f>
        <v>-</v>
      </c>
      <c r="CC81" s="130"/>
      <c r="CD81" s="130"/>
      <c r="CE81" s="130"/>
      <c r="CF81" s="131"/>
      <c r="CG81" s="132" t="str">
        <f>IF(P81=0,"",IF(CF81=0,"",(CF81/P81)))</f>
        <v/>
      </c>
      <c r="CH81" s="133"/>
      <c r="CI81" s="134" t="str">
        <f>IFERROR(CH81/CF81,"-")</f>
        <v>-</v>
      </c>
      <c r="CJ81" s="135"/>
      <c r="CK81" s="136" t="str">
        <f>IFERROR(CJ81/CF81,"-")</f>
        <v>-</v>
      </c>
      <c r="CL81" s="137"/>
      <c r="CM81" s="137"/>
      <c r="CN81" s="137"/>
      <c r="CO81" s="138">
        <v>0</v>
      </c>
      <c r="CP81" s="139">
        <v>0</v>
      </c>
      <c r="CQ81" s="139"/>
      <c r="CR81" s="139"/>
      <c r="CS81" s="140" t="str">
        <f>IF(AND(CQ81=0,CR81=0),"",IF(AND(CQ81&lt;=100000,CR81&lt;=100000),"",IF(CQ81/CP81&gt;0.7,"男高",IF(CR81/CP81&gt;0.7,"女高",""))))</f>
        <v/>
      </c>
    </row>
    <row r="82" spans="1:98">
      <c r="A82" s="78"/>
      <c r="B82" s="189" t="s">
        <v>216</v>
      </c>
      <c r="C82" s="189"/>
      <c r="D82" s="189" t="s">
        <v>118</v>
      </c>
      <c r="E82" s="189" t="s">
        <v>81</v>
      </c>
      <c r="F82" s="189" t="s">
        <v>68</v>
      </c>
      <c r="G82" s="88"/>
      <c r="H82" s="88"/>
      <c r="I82" s="88"/>
      <c r="J82" s="180"/>
      <c r="K82" s="79">
        <v>5</v>
      </c>
      <c r="L82" s="79">
        <v>5</v>
      </c>
      <c r="M82" s="79">
        <v>0</v>
      </c>
      <c r="N82" s="89">
        <v>1</v>
      </c>
      <c r="O82" s="90">
        <v>0</v>
      </c>
      <c r="P82" s="91">
        <f>N82+O82</f>
        <v>1</v>
      </c>
      <c r="Q82" s="80" t="str">
        <f>IFERROR(P82/M82,"-")</f>
        <v>-</v>
      </c>
      <c r="R82" s="79">
        <v>1</v>
      </c>
      <c r="S82" s="79">
        <v>0</v>
      </c>
      <c r="T82" s="80">
        <f>IFERROR(R82/(P82),"-")</f>
        <v>1</v>
      </c>
      <c r="U82" s="186"/>
      <c r="V82" s="82">
        <v>1</v>
      </c>
      <c r="W82" s="80">
        <f>IF(P82=0,"-",V82/P82)</f>
        <v>1</v>
      </c>
      <c r="X82" s="185">
        <v>10000</v>
      </c>
      <c r="Y82" s="186">
        <f>IFERROR(X82/P82,"-")</f>
        <v>10000</v>
      </c>
      <c r="Z82" s="186">
        <f>IFERROR(X82/V82,"-")</f>
        <v>10000</v>
      </c>
      <c r="AA82" s="180"/>
      <c r="AB82" s="83"/>
      <c r="AC82" s="77"/>
      <c r="AD82" s="92"/>
      <c r="AE82" s="93">
        <f>IF(P82=0,"",IF(AD82=0,"",(AD82/P82)))</f>
        <v>0</v>
      </c>
      <c r="AF82" s="92"/>
      <c r="AG82" s="94" t="str">
        <f>IFERROR(AF82/AD82,"-")</f>
        <v>-</v>
      </c>
      <c r="AH82" s="95"/>
      <c r="AI82" s="96" t="str">
        <f>IFERROR(AH82/AD82,"-")</f>
        <v>-</v>
      </c>
      <c r="AJ82" s="97"/>
      <c r="AK82" s="97"/>
      <c r="AL82" s="97"/>
      <c r="AM82" s="98"/>
      <c r="AN82" s="99">
        <f>IF(P82=0,"",IF(AM82=0,"",(AM82/P82)))</f>
        <v>0</v>
      </c>
      <c r="AO82" s="98"/>
      <c r="AP82" s="100" t="str">
        <f>IFERROR(AO82/AM82,"-")</f>
        <v>-</v>
      </c>
      <c r="AQ82" s="101"/>
      <c r="AR82" s="102" t="str">
        <f>IFERROR(AQ82/AM82,"-")</f>
        <v>-</v>
      </c>
      <c r="AS82" s="103"/>
      <c r="AT82" s="103"/>
      <c r="AU82" s="103"/>
      <c r="AV82" s="104"/>
      <c r="AW82" s="105">
        <f>IF(P82=0,"",IF(AV82=0,"",(AV82/P82)))</f>
        <v>0</v>
      </c>
      <c r="AX82" s="104"/>
      <c r="AY82" s="106" t="str">
        <f>IFERROR(AX82/AV82,"-")</f>
        <v>-</v>
      </c>
      <c r="AZ82" s="107"/>
      <c r="BA82" s="108" t="str">
        <f>IFERROR(AZ82/AV82,"-")</f>
        <v>-</v>
      </c>
      <c r="BB82" s="109"/>
      <c r="BC82" s="109"/>
      <c r="BD82" s="109"/>
      <c r="BE82" s="110"/>
      <c r="BF82" s="111">
        <f>IF(P82=0,"",IF(BE82=0,"",(BE82/P82)))</f>
        <v>0</v>
      </c>
      <c r="BG82" s="110"/>
      <c r="BH82" s="112" t="str">
        <f>IFERROR(BG82/BE82,"-")</f>
        <v>-</v>
      </c>
      <c r="BI82" s="113"/>
      <c r="BJ82" s="114" t="str">
        <f>IFERROR(BI82/BE82,"-")</f>
        <v>-</v>
      </c>
      <c r="BK82" s="115"/>
      <c r="BL82" s="115"/>
      <c r="BM82" s="115"/>
      <c r="BN82" s="117"/>
      <c r="BO82" s="118">
        <f>IF(P82=0,"",IF(BN82=0,"",(BN82/P82)))</f>
        <v>0</v>
      </c>
      <c r="BP82" s="119"/>
      <c r="BQ82" s="120" t="str">
        <f>IFERROR(BP82/BN82,"-")</f>
        <v>-</v>
      </c>
      <c r="BR82" s="121"/>
      <c r="BS82" s="122" t="str">
        <f>IFERROR(BR82/BN82,"-")</f>
        <v>-</v>
      </c>
      <c r="BT82" s="123"/>
      <c r="BU82" s="123"/>
      <c r="BV82" s="123"/>
      <c r="BW82" s="124">
        <v>1</v>
      </c>
      <c r="BX82" s="125">
        <f>IF(P82=0,"",IF(BW82=0,"",(BW82/P82)))</f>
        <v>1</v>
      </c>
      <c r="BY82" s="126">
        <v>1</v>
      </c>
      <c r="BZ82" s="127">
        <f>IFERROR(BY82/BW82,"-")</f>
        <v>1</v>
      </c>
      <c r="CA82" s="128">
        <v>10000</v>
      </c>
      <c r="CB82" s="129">
        <f>IFERROR(CA82/BW82,"-")</f>
        <v>10000</v>
      </c>
      <c r="CC82" s="130"/>
      <c r="CD82" s="130">
        <v>1</v>
      </c>
      <c r="CE82" s="130"/>
      <c r="CF82" s="131"/>
      <c r="CG82" s="132">
        <f>IF(P82=0,"",IF(CF82=0,"",(CF82/P82)))</f>
        <v>0</v>
      </c>
      <c r="CH82" s="133"/>
      <c r="CI82" s="134" t="str">
        <f>IFERROR(CH82/CF82,"-")</f>
        <v>-</v>
      </c>
      <c r="CJ82" s="135"/>
      <c r="CK82" s="136" t="str">
        <f>IFERROR(CJ82/CF82,"-")</f>
        <v>-</v>
      </c>
      <c r="CL82" s="137"/>
      <c r="CM82" s="137"/>
      <c r="CN82" s="137"/>
      <c r="CO82" s="138">
        <v>1</v>
      </c>
      <c r="CP82" s="139">
        <v>10000</v>
      </c>
      <c r="CQ82" s="139">
        <v>10000</v>
      </c>
      <c r="CR82" s="139"/>
      <c r="CS82" s="140" t="str">
        <f>IF(AND(CQ82=0,CR82=0),"",IF(AND(CQ82&lt;=100000,CR82&lt;=100000),"",IF(CQ82/CP82&gt;0.7,"男高",IF(CR82/CP82&gt;0.7,"女高",""))))</f>
        <v/>
      </c>
    </row>
    <row r="83" spans="1:98">
      <c r="A83" s="78">
        <f>AB83</f>
        <v>0</v>
      </c>
      <c r="B83" s="189" t="s">
        <v>217</v>
      </c>
      <c r="C83" s="189"/>
      <c r="D83" s="189" t="s">
        <v>118</v>
      </c>
      <c r="E83" s="189" t="s">
        <v>71</v>
      </c>
      <c r="F83" s="189" t="s">
        <v>63</v>
      </c>
      <c r="G83" s="88" t="s">
        <v>134</v>
      </c>
      <c r="H83" s="88" t="s">
        <v>209</v>
      </c>
      <c r="I83" s="191" t="s">
        <v>158</v>
      </c>
      <c r="J83" s="180">
        <v>36000</v>
      </c>
      <c r="K83" s="79">
        <v>1</v>
      </c>
      <c r="L83" s="79">
        <v>0</v>
      </c>
      <c r="M83" s="79">
        <v>12</v>
      </c>
      <c r="N83" s="89">
        <v>1</v>
      </c>
      <c r="O83" s="90">
        <v>0</v>
      </c>
      <c r="P83" s="91">
        <f>N83+O83</f>
        <v>1</v>
      </c>
      <c r="Q83" s="80">
        <f>IFERROR(P83/M83,"-")</f>
        <v>0.083333333333333</v>
      </c>
      <c r="R83" s="79">
        <v>0</v>
      </c>
      <c r="S83" s="79">
        <v>0</v>
      </c>
      <c r="T83" s="80">
        <f>IFERROR(R83/(P83),"-")</f>
        <v>0</v>
      </c>
      <c r="U83" s="186">
        <f>IFERROR(J83/SUM(N83:O84),"-")</f>
        <v>18000</v>
      </c>
      <c r="V83" s="82">
        <v>0</v>
      </c>
      <c r="W83" s="80">
        <f>IF(P83=0,"-",V83/P83)</f>
        <v>0</v>
      </c>
      <c r="X83" s="185">
        <v>0</v>
      </c>
      <c r="Y83" s="186">
        <f>IFERROR(X83/P83,"-")</f>
        <v>0</v>
      </c>
      <c r="Z83" s="186" t="str">
        <f>IFERROR(X83/V83,"-")</f>
        <v>-</v>
      </c>
      <c r="AA83" s="180">
        <f>SUM(X83:X84)-SUM(J83:J84)</f>
        <v>-36000</v>
      </c>
      <c r="AB83" s="83">
        <f>SUM(X83:X84)/SUM(J83:J84)</f>
        <v>0</v>
      </c>
      <c r="AC83" s="77"/>
      <c r="AD83" s="92"/>
      <c r="AE83" s="93">
        <f>IF(P83=0,"",IF(AD83=0,"",(AD83/P83)))</f>
        <v>0</v>
      </c>
      <c r="AF83" s="92"/>
      <c r="AG83" s="94" t="str">
        <f>IFERROR(AF83/AD83,"-")</f>
        <v>-</v>
      </c>
      <c r="AH83" s="95"/>
      <c r="AI83" s="96" t="str">
        <f>IFERROR(AH83/AD83,"-")</f>
        <v>-</v>
      </c>
      <c r="AJ83" s="97"/>
      <c r="AK83" s="97"/>
      <c r="AL83" s="97"/>
      <c r="AM83" s="98"/>
      <c r="AN83" s="99">
        <f>IF(P83=0,"",IF(AM83=0,"",(AM83/P83)))</f>
        <v>0</v>
      </c>
      <c r="AO83" s="98"/>
      <c r="AP83" s="100" t="str">
        <f>IFERROR(AO83/AM83,"-")</f>
        <v>-</v>
      </c>
      <c r="AQ83" s="101"/>
      <c r="AR83" s="102" t="str">
        <f>IFERROR(AQ83/AM83,"-")</f>
        <v>-</v>
      </c>
      <c r="AS83" s="103"/>
      <c r="AT83" s="103"/>
      <c r="AU83" s="103"/>
      <c r="AV83" s="104"/>
      <c r="AW83" s="105">
        <f>IF(P83=0,"",IF(AV83=0,"",(AV83/P83)))</f>
        <v>0</v>
      </c>
      <c r="AX83" s="104"/>
      <c r="AY83" s="106" t="str">
        <f>IFERROR(AX83/AV83,"-")</f>
        <v>-</v>
      </c>
      <c r="AZ83" s="107"/>
      <c r="BA83" s="108" t="str">
        <f>IFERROR(AZ83/AV83,"-")</f>
        <v>-</v>
      </c>
      <c r="BB83" s="109"/>
      <c r="BC83" s="109"/>
      <c r="BD83" s="109"/>
      <c r="BE83" s="110">
        <v>1</v>
      </c>
      <c r="BF83" s="111">
        <f>IF(P83=0,"",IF(BE83=0,"",(BE83/P83)))</f>
        <v>1</v>
      </c>
      <c r="BG83" s="110"/>
      <c r="BH83" s="112">
        <f>IFERROR(BG83/BE83,"-")</f>
        <v>0</v>
      </c>
      <c r="BI83" s="113"/>
      <c r="BJ83" s="114">
        <f>IFERROR(BI83/BE83,"-")</f>
        <v>0</v>
      </c>
      <c r="BK83" s="115"/>
      <c r="BL83" s="115"/>
      <c r="BM83" s="115"/>
      <c r="BN83" s="117"/>
      <c r="BO83" s="118">
        <f>IF(P83=0,"",IF(BN83=0,"",(BN83/P83)))</f>
        <v>0</v>
      </c>
      <c r="BP83" s="119"/>
      <c r="BQ83" s="120" t="str">
        <f>IFERROR(BP83/BN83,"-")</f>
        <v>-</v>
      </c>
      <c r="BR83" s="121"/>
      <c r="BS83" s="122" t="str">
        <f>IFERROR(BR83/BN83,"-")</f>
        <v>-</v>
      </c>
      <c r="BT83" s="123"/>
      <c r="BU83" s="123"/>
      <c r="BV83" s="123"/>
      <c r="BW83" s="124"/>
      <c r="BX83" s="125">
        <f>IF(P83=0,"",IF(BW83=0,"",(BW83/P83)))</f>
        <v>0</v>
      </c>
      <c r="BY83" s="126"/>
      <c r="BZ83" s="127" t="str">
        <f>IFERROR(BY83/BW83,"-")</f>
        <v>-</v>
      </c>
      <c r="CA83" s="128"/>
      <c r="CB83" s="129" t="str">
        <f>IFERROR(CA83/BW83,"-")</f>
        <v>-</v>
      </c>
      <c r="CC83" s="130"/>
      <c r="CD83" s="130"/>
      <c r="CE83" s="130"/>
      <c r="CF83" s="131"/>
      <c r="CG83" s="132">
        <f>IF(P83=0,"",IF(CF83=0,"",(CF83/P83)))</f>
        <v>0</v>
      </c>
      <c r="CH83" s="133"/>
      <c r="CI83" s="134" t="str">
        <f>IFERROR(CH83/CF83,"-")</f>
        <v>-</v>
      </c>
      <c r="CJ83" s="135"/>
      <c r="CK83" s="136" t="str">
        <f>IFERROR(CJ83/CF83,"-")</f>
        <v>-</v>
      </c>
      <c r="CL83" s="137"/>
      <c r="CM83" s="137"/>
      <c r="CN83" s="137"/>
      <c r="CO83" s="138">
        <v>0</v>
      </c>
      <c r="CP83" s="139">
        <v>0</v>
      </c>
      <c r="CQ83" s="139"/>
      <c r="CR83" s="139"/>
      <c r="CS83" s="140" t="str">
        <f>IF(AND(CQ83=0,CR83=0),"",IF(AND(CQ83&lt;=100000,CR83&lt;=100000),"",IF(CQ83/CP83&gt;0.7,"男高",IF(CR83/CP83&gt;0.7,"女高",""))))</f>
        <v/>
      </c>
    </row>
    <row r="84" spans="1:98">
      <c r="A84" s="78"/>
      <c r="B84" s="189" t="s">
        <v>218</v>
      </c>
      <c r="C84" s="189"/>
      <c r="D84" s="189" t="s">
        <v>118</v>
      </c>
      <c r="E84" s="189" t="s">
        <v>71</v>
      </c>
      <c r="F84" s="189" t="s">
        <v>68</v>
      </c>
      <c r="G84" s="88"/>
      <c r="H84" s="88"/>
      <c r="I84" s="88"/>
      <c r="J84" s="180"/>
      <c r="K84" s="79">
        <v>34</v>
      </c>
      <c r="L84" s="79">
        <v>7</v>
      </c>
      <c r="M84" s="79">
        <v>0</v>
      </c>
      <c r="N84" s="89">
        <v>1</v>
      </c>
      <c r="O84" s="90">
        <v>0</v>
      </c>
      <c r="P84" s="91">
        <f>N84+O84</f>
        <v>1</v>
      </c>
      <c r="Q84" s="80" t="str">
        <f>IFERROR(P84/M84,"-")</f>
        <v>-</v>
      </c>
      <c r="R84" s="79">
        <v>0</v>
      </c>
      <c r="S84" s="79">
        <v>0</v>
      </c>
      <c r="T84" s="80">
        <f>IFERROR(R84/(P84),"-")</f>
        <v>0</v>
      </c>
      <c r="U84" s="186"/>
      <c r="V84" s="82">
        <v>0</v>
      </c>
      <c r="W84" s="80">
        <f>IF(P84=0,"-",V84/P84)</f>
        <v>0</v>
      </c>
      <c r="X84" s="185">
        <v>0</v>
      </c>
      <c r="Y84" s="186">
        <f>IFERROR(X84/P84,"-")</f>
        <v>0</v>
      </c>
      <c r="Z84" s="186" t="str">
        <f>IFERROR(X84/V84,"-")</f>
        <v>-</v>
      </c>
      <c r="AA84" s="180"/>
      <c r="AB84" s="83"/>
      <c r="AC84" s="77"/>
      <c r="AD84" s="92"/>
      <c r="AE84" s="93">
        <f>IF(P84=0,"",IF(AD84=0,"",(AD84/P84)))</f>
        <v>0</v>
      </c>
      <c r="AF84" s="92"/>
      <c r="AG84" s="94" t="str">
        <f>IFERROR(AF84/AD84,"-")</f>
        <v>-</v>
      </c>
      <c r="AH84" s="95"/>
      <c r="AI84" s="96" t="str">
        <f>IFERROR(AH84/AD84,"-")</f>
        <v>-</v>
      </c>
      <c r="AJ84" s="97"/>
      <c r="AK84" s="97"/>
      <c r="AL84" s="97"/>
      <c r="AM84" s="98"/>
      <c r="AN84" s="99">
        <f>IF(P84=0,"",IF(AM84=0,"",(AM84/P84)))</f>
        <v>0</v>
      </c>
      <c r="AO84" s="98"/>
      <c r="AP84" s="100" t="str">
        <f>IFERROR(AO84/AM84,"-")</f>
        <v>-</v>
      </c>
      <c r="AQ84" s="101"/>
      <c r="AR84" s="102" t="str">
        <f>IFERROR(AQ84/AM84,"-")</f>
        <v>-</v>
      </c>
      <c r="AS84" s="103"/>
      <c r="AT84" s="103"/>
      <c r="AU84" s="103"/>
      <c r="AV84" s="104"/>
      <c r="AW84" s="105">
        <f>IF(P84=0,"",IF(AV84=0,"",(AV84/P84)))</f>
        <v>0</v>
      </c>
      <c r="AX84" s="104"/>
      <c r="AY84" s="106" t="str">
        <f>IFERROR(AX84/AV84,"-")</f>
        <v>-</v>
      </c>
      <c r="AZ84" s="107"/>
      <c r="BA84" s="108" t="str">
        <f>IFERROR(AZ84/AV84,"-")</f>
        <v>-</v>
      </c>
      <c r="BB84" s="109"/>
      <c r="BC84" s="109"/>
      <c r="BD84" s="109"/>
      <c r="BE84" s="110">
        <v>1</v>
      </c>
      <c r="BF84" s="111">
        <f>IF(P84=0,"",IF(BE84=0,"",(BE84/P84)))</f>
        <v>1</v>
      </c>
      <c r="BG84" s="110"/>
      <c r="BH84" s="112">
        <f>IFERROR(BG84/BE84,"-")</f>
        <v>0</v>
      </c>
      <c r="BI84" s="113"/>
      <c r="BJ84" s="114">
        <f>IFERROR(BI84/BE84,"-")</f>
        <v>0</v>
      </c>
      <c r="BK84" s="115"/>
      <c r="BL84" s="115"/>
      <c r="BM84" s="115"/>
      <c r="BN84" s="117"/>
      <c r="BO84" s="118">
        <f>IF(P84=0,"",IF(BN84=0,"",(BN84/P84)))</f>
        <v>0</v>
      </c>
      <c r="BP84" s="119"/>
      <c r="BQ84" s="120" t="str">
        <f>IFERROR(BP84/BN84,"-")</f>
        <v>-</v>
      </c>
      <c r="BR84" s="121"/>
      <c r="BS84" s="122" t="str">
        <f>IFERROR(BR84/BN84,"-")</f>
        <v>-</v>
      </c>
      <c r="BT84" s="123"/>
      <c r="BU84" s="123"/>
      <c r="BV84" s="123"/>
      <c r="BW84" s="124"/>
      <c r="BX84" s="125">
        <f>IF(P84=0,"",IF(BW84=0,"",(BW84/P84)))</f>
        <v>0</v>
      </c>
      <c r="BY84" s="126"/>
      <c r="BZ84" s="127" t="str">
        <f>IFERROR(BY84/BW84,"-")</f>
        <v>-</v>
      </c>
      <c r="CA84" s="128"/>
      <c r="CB84" s="129" t="str">
        <f>IFERROR(CA84/BW84,"-")</f>
        <v>-</v>
      </c>
      <c r="CC84" s="130"/>
      <c r="CD84" s="130"/>
      <c r="CE84" s="130"/>
      <c r="CF84" s="131"/>
      <c r="CG84" s="132">
        <f>IF(P84=0,"",IF(CF84=0,"",(CF84/P84)))</f>
        <v>0</v>
      </c>
      <c r="CH84" s="133"/>
      <c r="CI84" s="134" t="str">
        <f>IFERROR(CH84/CF84,"-")</f>
        <v>-</v>
      </c>
      <c r="CJ84" s="135"/>
      <c r="CK84" s="136" t="str">
        <f>IFERROR(CJ84/CF84,"-")</f>
        <v>-</v>
      </c>
      <c r="CL84" s="137"/>
      <c r="CM84" s="137"/>
      <c r="CN84" s="137"/>
      <c r="CO84" s="138">
        <v>0</v>
      </c>
      <c r="CP84" s="139">
        <v>0</v>
      </c>
      <c r="CQ84" s="139"/>
      <c r="CR84" s="139"/>
      <c r="CS84" s="140" t="str">
        <f>IF(AND(CQ84=0,CR84=0),"",IF(AND(CQ84&lt;=100000,CR84&lt;=100000),"",IF(CQ84/CP84&gt;0.7,"男高",IF(CR84/CP84&gt;0.7,"女高",""))))</f>
        <v/>
      </c>
    </row>
    <row r="85" spans="1:98">
      <c r="A85" s="78">
        <f>AB85</f>
        <v>0.13888888888889</v>
      </c>
      <c r="B85" s="189" t="s">
        <v>219</v>
      </c>
      <c r="C85" s="189"/>
      <c r="D85" s="189" t="s">
        <v>118</v>
      </c>
      <c r="E85" s="189" t="s">
        <v>75</v>
      </c>
      <c r="F85" s="189" t="s">
        <v>63</v>
      </c>
      <c r="G85" s="88" t="s">
        <v>134</v>
      </c>
      <c r="H85" s="88" t="s">
        <v>209</v>
      </c>
      <c r="I85" s="190" t="s">
        <v>169</v>
      </c>
      <c r="J85" s="180">
        <v>36000</v>
      </c>
      <c r="K85" s="79">
        <v>8</v>
      </c>
      <c r="L85" s="79">
        <v>0</v>
      </c>
      <c r="M85" s="79">
        <v>28</v>
      </c>
      <c r="N85" s="89">
        <v>2</v>
      </c>
      <c r="O85" s="90">
        <v>0</v>
      </c>
      <c r="P85" s="91">
        <f>N85+O85</f>
        <v>2</v>
      </c>
      <c r="Q85" s="80">
        <f>IFERROR(P85/M85,"-")</f>
        <v>0.071428571428571</v>
      </c>
      <c r="R85" s="79">
        <v>0</v>
      </c>
      <c r="S85" s="79">
        <v>0</v>
      </c>
      <c r="T85" s="80">
        <f>IFERROR(R85/(P85),"-")</f>
        <v>0</v>
      </c>
      <c r="U85" s="186">
        <f>IFERROR(J85/SUM(N85:O86),"-")</f>
        <v>12000</v>
      </c>
      <c r="V85" s="82">
        <v>0</v>
      </c>
      <c r="W85" s="80">
        <f>IF(P85=0,"-",V85/P85)</f>
        <v>0</v>
      </c>
      <c r="X85" s="185">
        <v>0</v>
      </c>
      <c r="Y85" s="186">
        <f>IFERROR(X85/P85,"-")</f>
        <v>0</v>
      </c>
      <c r="Z85" s="186" t="str">
        <f>IFERROR(X85/V85,"-")</f>
        <v>-</v>
      </c>
      <c r="AA85" s="180">
        <f>SUM(X85:X86)-SUM(J85:J86)</f>
        <v>-31000</v>
      </c>
      <c r="AB85" s="83">
        <f>SUM(X85:X86)/SUM(J85:J86)</f>
        <v>0.13888888888889</v>
      </c>
      <c r="AC85" s="77"/>
      <c r="AD85" s="92"/>
      <c r="AE85" s="93">
        <f>IF(P85=0,"",IF(AD85=0,"",(AD85/P85)))</f>
        <v>0</v>
      </c>
      <c r="AF85" s="92"/>
      <c r="AG85" s="94" t="str">
        <f>IFERROR(AF85/AD85,"-")</f>
        <v>-</v>
      </c>
      <c r="AH85" s="95"/>
      <c r="AI85" s="96" t="str">
        <f>IFERROR(AH85/AD85,"-")</f>
        <v>-</v>
      </c>
      <c r="AJ85" s="97"/>
      <c r="AK85" s="97"/>
      <c r="AL85" s="97"/>
      <c r="AM85" s="98"/>
      <c r="AN85" s="99">
        <f>IF(P85=0,"",IF(AM85=0,"",(AM85/P85)))</f>
        <v>0</v>
      </c>
      <c r="AO85" s="98"/>
      <c r="AP85" s="100" t="str">
        <f>IFERROR(AO85/AM85,"-")</f>
        <v>-</v>
      </c>
      <c r="AQ85" s="101"/>
      <c r="AR85" s="102" t="str">
        <f>IFERROR(AQ85/AM85,"-")</f>
        <v>-</v>
      </c>
      <c r="AS85" s="103"/>
      <c r="AT85" s="103"/>
      <c r="AU85" s="103"/>
      <c r="AV85" s="104"/>
      <c r="AW85" s="105">
        <f>IF(P85=0,"",IF(AV85=0,"",(AV85/P85)))</f>
        <v>0</v>
      </c>
      <c r="AX85" s="104"/>
      <c r="AY85" s="106" t="str">
        <f>IFERROR(AX85/AV85,"-")</f>
        <v>-</v>
      </c>
      <c r="AZ85" s="107"/>
      <c r="BA85" s="108" t="str">
        <f>IFERROR(AZ85/AV85,"-")</f>
        <v>-</v>
      </c>
      <c r="BB85" s="109"/>
      <c r="BC85" s="109"/>
      <c r="BD85" s="109"/>
      <c r="BE85" s="110">
        <v>1</v>
      </c>
      <c r="BF85" s="111">
        <f>IF(P85=0,"",IF(BE85=0,"",(BE85/P85)))</f>
        <v>0.5</v>
      </c>
      <c r="BG85" s="110"/>
      <c r="BH85" s="112">
        <f>IFERROR(BG85/BE85,"-")</f>
        <v>0</v>
      </c>
      <c r="BI85" s="113"/>
      <c r="BJ85" s="114">
        <f>IFERROR(BI85/BE85,"-")</f>
        <v>0</v>
      </c>
      <c r="BK85" s="115"/>
      <c r="BL85" s="115"/>
      <c r="BM85" s="115"/>
      <c r="BN85" s="117">
        <v>1</v>
      </c>
      <c r="BO85" s="118">
        <f>IF(P85=0,"",IF(BN85=0,"",(BN85/P85)))</f>
        <v>0.5</v>
      </c>
      <c r="BP85" s="119"/>
      <c r="BQ85" s="120">
        <f>IFERROR(BP85/BN85,"-")</f>
        <v>0</v>
      </c>
      <c r="BR85" s="121"/>
      <c r="BS85" s="122">
        <f>IFERROR(BR85/BN85,"-")</f>
        <v>0</v>
      </c>
      <c r="BT85" s="123"/>
      <c r="BU85" s="123"/>
      <c r="BV85" s="123"/>
      <c r="BW85" s="124"/>
      <c r="BX85" s="125">
        <f>IF(P85=0,"",IF(BW85=0,"",(BW85/P85)))</f>
        <v>0</v>
      </c>
      <c r="BY85" s="126"/>
      <c r="BZ85" s="127" t="str">
        <f>IFERROR(BY85/BW85,"-")</f>
        <v>-</v>
      </c>
      <c r="CA85" s="128"/>
      <c r="CB85" s="129" t="str">
        <f>IFERROR(CA85/BW85,"-")</f>
        <v>-</v>
      </c>
      <c r="CC85" s="130"/>
      <c r="CD85" s="130"/>
      <c r="CE85" s="130"/>
      <c r="CF85" s="131"/>
      <c r="CG85" s="132">
        <f>IF(P85=0,"",IF(CF85=0,"",(CF85/P85)))</f>
        <v>0</v>
      </c>
      <c r="CH85" s="133"/>
      <c r="CI85" s="134" t="str">
        <f>IFERROR(CH85/CF85,"-")</f>
        <v>-</v>
      </c>
      <c r="CJ85" s="135"/>
      <c r="CK85" s="136" t="str">
        <f>IFERROR(CJ85/CF85,"-")</f>
        <v>-</v>
      </c>
      <c r="CL85" s="137"/>
      <c r="CM85" s="137"/>
      <c r="CN85" s="137"/>
      <c r="CO85" s="138">
        <v>0</v>
      </c>
      <c r="CP85" s="139">
        <v>0</v>
      </c>
      <c r="CQ85" s="139"/>
      <c r="CR85" s="139"/>
      <c r="CS85" s="140" t="str">
        <f>IF(AND(CQ85=0,CR85=0),"",IF(AND(CQ85&lt;=100000,CR85&lt;=100000),"",IF(CQ85/CP85&gt;0.7,"男高",IF(CR85/CP85&gt;0.7,"女高",""))))</f>
        <v/>
      </c>
    </row>
    <row r="86" spans="1:98">
      <c r="A86" s="78"/>
      <c r="B86" s="189" t="s">
        <v>220</v>
      </c>
      <c r="C86" s="189"/>
      <c r="D86" s="189" t="s">
        <v>118</v>
      </c>
      <c r="E86" s="189" t="s">
        <v>75</v>
      </c>
      <c r="F86" s="189" t="s">
        <v>68</v>
      </c>
      <c r="G86" s="88"/>
      <c r="H86" s="88"/>
      <c r="I86" s="88"/>
      <c r="J86" s="180"/>
      <c r="K86" s="79">
        <v>7</v>
      </c>
      <c r="L86" s="79">
        <v>6</v>
      </c>
      <c r="M86" s="79">
        <v>3</v>
      </c>
      <c r="N86" s="89">
        <v>1</v>
      </c>
      <c r="O86" s="90">
        <v>0</v>
      </c>
      <c r="P86" s="91">
        <f>N86+O86</f>
        <v>1</v>
      </c>
      <c r="Q86" s="80">
        <f>IFERROR(P86/M86,"-")</f>
        <v>0.33333333333333</v>
      </c>
      <c r="R86" s="79">
        <v>1</v>
      </c>
      <c r="S86" s="79">
        <v>0</v>
      </c>
      <c r="T86" s="80">
        <f>IFERROR(R86/(P86),"-")</f>
        <v>1</v>
      </c>
      <c r="U86" s="186"/>
      <c r="V86" s="82">
        <v>1</v>
      </c>
      <c r="W86" s="80">
        <f>IF(P86=0,"-",V86/P86)</f>
        <v>1</v>
      </c>
      <c r="X86" s="185">
        <v>5000</v>
      </c>
      <c r="Y86" s="186">
        <f>IFERROR(X86/P86,"-")</f>
        <v>5000</v>
      </c>
      <c r="Z86" s="186">
        <f>IFERROR(X86/V86,"-")</f>
        <v>5000</v>
      </c>
      <c r="AA86" s="180"/>
      <c r="AB86" s="83"/>
      <c r="AC86" s="77"/>
      <c r="AD86" s="92"/>
      <c r="AE86" s="93">
        <f>IF(P86=0,"",IF(AD86=0,"",(AD86/P86)))</f>
        <v>0</v>
      </c>
      <c r="AF86" s="92"/>
      <c r="AG86" s="94" t="str">
        <f>IFERROR(AF86/AD86,"-")</f>
        <v>-</v>
      </c>
      <c r="AH86" s="95"/>
      <c r="AI86" s="96" t="str">
        <f>IFERROR(AH86/AD86,"-")</f>
        <v>-</v>
      </c>
      <c r="AJ86" s="97"/>
      <c r="AK86" s="97"/>
      <c r="AL86" s="97"/>
      <c r="AM86" s="98"/>
      <c r="AN86" s="99">
        <f>IF(P86=0,"",IF(AM86=0,"",(AM86/P86)))</f>
        <v>0</v>
      </c>
      <c r="AO86" s="98"/>
      <c r="AP86" s="100" t="str">
        <f>IFERROR(AO86/AM86,"-")</f>
        <v>-</v>
      </c>
      <c r="AQ86" s="101"/>
      <c r="AR86" s="102" t="str">
        <f>IFERROR(AQ86/AM86,"-")</f>
        <v>-</v>
      </c>
      <c r="AS86" s="103"/>
      <c r="AT86" s="103"/>
      <c r="AU86" s="103"/>
      <c r="AV86" s="104"/>
      <c r="AW86" s="105">
        <f>IF(P86=0,"",IF(AV86=0,"",(AV86/P86)))</f>
        <v>0</v>
      </c>
      <c r="AX86" s="104"/>
      <c r="AY86" s="106" t="str">
        <f>IFERROR(AX86/AV86,"-")</f>
        <v>-</v>
      </c>
      <c r="AZ86" s="107"/>
      <c r="BA86" s="108" t="str">
        <f>IFERROR(AZ86/AV86,"-")</f>
        <v>-</v>
      </c>
      <c r="BB86" s="109"/>
      <c r="BC86" s="109"/>
      <c r="BD86" s="109"/>
      <c r="BE86" s="110"/>
      <c r="BF86" s="111">
        <f>IF(P86=0,"",IF(BE86=0,"",(BE86/P86)))</f>
        <v>0</v>
      </c>
      <c r="BG86" s="110"/>
      <c r="BH86" s="112" t="str">
        <f>IFERROR(BG86/BE86,"-")</f>
        <v>-</v>
      </c>
      <c r="BI86" s="113"/>
      <c r="BJ86" s="114" t="str">
        <f>IFERROR(BI86/BE86,"-")</f>
        <v>-</v>
      </c>
      <c r="BK86" s="115"/>
      <c r="BL86" s="115"/>
      <c r="BM86" s="115"/>
      <c r="BN86" s="117"/>
      <c r="BO86" s="118">
        <f>IF(P86=0,"",IF(BN86=0,"",(BN86/P86)))</f>
        <v>0</v>
      </c>
      <c r="BP86" s="119"/>
      <c r="BQ86" s="120" t="str">
        <f>IFERROR(BP86/BN86,"-")</f>
        <v>-</v>
      </c>
      <c r="BR86" s="121"/>
      <c r="BS86" s="122" t="str">
        <f>IFERROR(BR86/BN86,"-")</f>
        <v>-</v>
      </c>
      <c r="BT86" s="123"/>
      <c r="BU86" s="123"/>
      <c r="BV86" s="123"/>
      <c r="BW86" s="124">
        <v>1</v>
      </c>
      <c r="BX86" s="125">
        <f>IF(P86=0,"",IF(BW86=0,"",(BW86/P86)))</f>
        <v>1</v>
      </c>
      <c r="BY86" s="126">
        <v>1</v>
      </c>
      <c r="BZ86" s="127">
        <f>IFERROR(BY86/BW86,"-")</f>
        <v>1</v>
      </c>
      <c r="CA86" s="128">
        <v>5000</v>
      </c>
      <c r="CB86" s="129">
        <f>IFERROR(CA86/BW86,"-")</f>
        <v>5000</v>
      </c>
      <c r="CC86" s="130">
        <v>1</v>
      </c>
      <c r="CD86" s="130"/>
      <c r="CE86" s="130"/>
      <c r="CF86" s="131"/>
      <c r="CG86" s="132">
        <f>IF(P86=0,"",IF(CF86=0,"",(CF86/P86)))</f>
        <v>0</v>
      </c>
      <c r="CH86" s="133"/>
      <c r="CI86" s="134" t="str">
        <f>IFERROR(CH86/CF86,"-")</f>
        <v>-</v>
      </c>
      <c r="CJ86" s="135"/>
      <c r="CK86" s="136" t="str">
        <f>IFERROR(CJ86/CF86,"-")</f>
        <v>-</v>
      </c>
      <c r="CL86" s="137"/>
      <c r="CM86" s="137"/>
      <c r="CN86" s="137"/>
      <c r="CO86" s="138">
        <v>1</v>
      </c>
      <c r="CP86" s="139">
        <v>5000</v>
      </c>
      <c r="CQ86" s="139">
        <v>5000</v>
      </c>
      <c r="CR86" s="139"/>
      <c r="CS86" s="140" t="str">
        <f>IF(AND(CQ86=0,CR86=0),"",IF(AND(CQ86&lt;=100000,CR86&lt;=100000),"",IF(CQ86/CP86&gt;0.7,"男高",IF(CR86/CP86&gt;0.7,"女高",""))))</f>
        <v/>
      </c>
    </row>
    <row r="87" spans="1:98">
      <c r="A87" s="78">
        <f>AB87</f>
        <v>0</v>
      </c>
      <c r="B87" s="189" t="s">
        <v>221</v>
      </c>
      <c r="C87" s="189"/>
      <c r="D87" s="189" t="s">
        <v>118</v>
      </c>
      <c r="E87" s="189" t="s">
        <v>78</v>
      </c>
      <c r="F87" s="189" t="s">
        <v>63</v>
      </c>
      <c r="G87" s="88" t="s">
        <v>134</v>
      </c>
      <c r="H87" s="88" t="s">
        <v>209</v>
      </c>
      <c r="I87" s="191" t="s">
        <v>164</v>
      </c>
      <c r="J87" s="180">
        <v>36000</v>
      </c>
      <c r="K87" s="79">
        <v>2</v>
      </c>
      <c r="L87" s="79">
        <v>0</v>
      </c>
      <c r="M87" s="79">
        <v>17</v>
      </c>
      <c r="N87" s="89">
        <v>0</v>
      </c>
      <c r="O87" s="90">
        <v>0</v>
      </c>
      <c r="P87" s="91">
        <f>N87+O87</f>
        <v>0</v>
      </c>
      <c r="Q87" s="80">
        <f>IFERROR(P87/M87,"-")</f>
        <v>0</v>
      </c>
      <c r="R87" s="79">
        <v>0</v>
      </c>
      <c r="S87" s="79">
        <v>0</v>
      </c>
      <c r="T87" s="80" t="str">
        <f>IFERROR(R87/(P87),"-")</f>
        <v>-</v>
      </c>
      <c r="U87" s="186">
        <f>IFERROR(J87/SUM(N87:O88),"-")</f>
        <v>36000</v>
      </c>
      <c r="V87" s="82">
        <v>0</v>
      </c>
      <c r="W87" s="80" t="str">
        <f>IF(P87=0,"-",V87/P87)</f>
        <v>-</v>
      </c>
      <c r="X87" s="185">
        <v>0</v>
      </c>
      <c r="Y87" s="186" t="str">
        <f>IFERROR(X87/P87,"-")</f>
        <v>-</v>
      </c>
      <c r="Z87" s="186" t="str">
        <f>IFERROR(X87/V87,"-")</f>
        <v>-</v>
      </c>
      <c r="AA87" s="180">
        <f>SUM(X87:X88)-SUM(J87:J88)</f>
        <v>-36000</v>
      </c>
      <c r="AB87" s="83">
        <f>SUM(X87:X88)/SUM(J87:J88)</f>
        <v>0</v>
      </c>
      <c r="AC87" s="77"/>
      <c r="AD87" s="92"/>
      <c r="AE87" s="93" t="str">
        <f>IF(P87=0,"",IF(AD87=0,"",(AD87/P87)))</f>
        <v/>
      </c>
      <c r="AF87" s="92"/>
      <c r="AG87" s="94" t="str">
        <f>IFERROR(AF87/AD87,"-")</f>
        <v>-</v>
      </c>
      <c r="AH87" s="95"/>
      <c r="AI87" s="96" t="str">
        <f>IFERROR(AH87/AD87,"-")</f>
        <v>-</v>
      </c>
      <c r="AJ87" s="97"/>
      <c r="AK87" s="97"/>
      <c r="AL87" s="97"/>
      <c r="AM87" s="98"/>
      <c r="AN87" s="99" t="str">
        <f>IF(P87=0,"",IF(AM87=0,"",(AM87/P87)))</f>
        <v/>
      </c>
      <c r="AO87" s="98"/>
      <c r="AP87" s="100" t="str">
        <f>IFERROR(AO87/AM87,"-")</f>
        <v>-</v>
      </c>
      <c r="AQ87" s="101"/>
      <c r="AR87" s="102" t="str">
        <f>IFERROR(AQ87/AM87,"-")</f>
        <v>-</v>
      </c>
      <c r="AS87" s="103"/>
      <c r="AT87" s="103"/>
      <c r="AU87" s="103"/>
      <c r="AV87" s="104"/>
      <c r="AW87" s="105" t="str">
        <f>IF(P87=0,"",IF(AV87=0,"",(AV87/P87)))</f>
        <v/>
      </c>
      <c r="AX87" s="104"/>
      <c r="AY87" s="106" t="str">
        <f>IFERROR(AX87/AV87,"-")</f>
        <v>-</v>
      </c>
      <c r="AZ87" s="107"/>
      <c r="BA87" s="108" t="str">
        <f>IFERROR(AZ87/AV87,"-")</f>
        <v>-</v>
      </c>
      <c r="BB87" s="109"/>
      <c r="BC87" s="109"/>
      <c r="BD87" s="109"/>
      <c r="BE87" s="110"/>
      <c r="BF87" s="111" t="str">
        <f>IF(P87=0,"",IF(BE87=0,"",(BE87/P87)))</f>
        <v/>
      </c>
      <c r="BG87" s="110"/>
      <c r="BH87" s="112" t="str">
        <f>IFERROR(BG87/BE87,"-")</f>
        <v>-</v>
      </c>
      <c r="BI87" s="113"/>
      <c r="BJ87" s="114" t="str">
        <f>IFERROR(BI87/BE87,"-")</f>
        <v>-</v>
      </c>
      <c r="BK87" s="115"/>
      <c r="BL87" s="115"/>
      <c r="BM87" s="115"/>
      <c r="BN87" s="117"/>
      <c r="BO87" s="118" t="str">
        <f>IF(P87=0,"",IF(BN87=0,"",(BN87/P87)))</f>
        <v/>
      </c>
      <c r="BP87" s="119"/>
      <c r="BQ87" s="120" t="str">
        <f>IFERROR(BP87/BN87,"-")</f>
        <v>-</v>
      </c>
      <c r="BR87" s="121"/>
      <c r="BS87" s="122" t="str">
        <f>IFERROR(BR87/BN87,"-")</f>
        <v>-</v>
      </c>
      <c r="BT87" s="123"/>
      <c r="BU87" s="123"/>
      <c r="BV87" s="123"/>
      <c r="BW87" s="124"/>
      <c r="BX87" s="125" t="str">
        <f>IF(P87=0,"",IF(BW87=0,"",(BW87/P87)))</f>
        <v/>
      </c>
      <c r="BY87" s="126"/>
      <c r="BZ87" s="127" t="str">
        <f>IFERROR(BY87/BW87,"-")</f>
        <v>-</v>
      </c>
      <c r="CA87" s="128"/>
      <c r="CB87" s="129" t="str">
        <f>IFERROR(CA87/BW87,"-")</f>
        <v>-</v>
      </c>
      <c r="CC87" s="130"/>
      <c r="CD87" s="130"/>
      <c r="CE87" s="130"/>
      <c r="CF87" s="131"/>
      <c r="CG87" s="132" t="str">
        <f>IF(P87=0,"",IF(CF87=0,"",(CF87/P87)))</f>
        <v/>
      </c>
      <c r="CH87" s="133"/>
      <c r="CI87" s="134" t="str">
        <f>IFERROR(CH87/CF87,"-")</f>
        <v>-</v>
      </c>
      <c r="CJ87" s="135"/>
      <c r="CK87" s="136" t="str">
        <f>IFERROR(CJ87/CF87,"-")</f>
        <v>-</v>
      </c>
      <c r="CL87" s="137"/>
      <c r="CM87" s="137"/>
      <c r="CN87" s="137"/>
      <c r="CO87" s="138">
        <v>0</v>
      </c>
      <c r="CP87" s="139">
        <v>0</v>
      </c>
      <c r="CQ87" s="139"/>
      <c r="CR87" s="139"/>
      <c r="CS87" s="140" t="str">
        <f>IF(AND(CQ87=0,CR87=0),"",IF(AND(CQ87&lt;=100000,CR87&lt;=100000),"",IF(CQ87/CP87&gt;0.7,"男高",IF(CR87/CP87&gt;0.7,"女高",""))))</f>
        <v/>
      </c>
    </row>
    <row r="88" spans="1:98">
      <c r="A88" s="78"/>
      <c r="B88" s="189" t="s">
        <v>222</v>
      </c>
      <c r="C88" s="189"/>
      <c r="D88" s="189" t="s">
        <v>118</v>
      </c>
      <c r="E88" s="189" t="s">
        <v>78</v>
      </c>
      <c r="F88" s="189" t="s">
        <v>68</v>
      </c>
      <c r="G88" s="88"/>
      <c r="H88" s="88"/>
      <c r="I88" s="88"/>
      <c r="J88" s="180"/>
      <c r="K88" s="79">
        <v>44</v>
      </c>
      <c r="L88" s="79">
        <v>13</v>
      </c>
      <c r="M88" s="79">
        <v>6</v>
      </c>
      <c r="N88" s="89">
        <v>1</v>
      </c>
      <c r="O88" s="90">
        <v>0</v>
      </c>
      <c r="P88" s="91">
        <f>N88+O88</f>
        <v>1</v>
      </c>
      <c r="Q88" s="80">
        <f>IFERROR(P88/M88,"-")</f>
        <v>0.16666666666667</v>
      </c>
      <c r="R88" s="79">
        <v>0</v>
      </c>
      <c r="S88" s="79">
        <v>0</v>
      </c>
      <c r="T88" s="80">
        <f>IFERROR(R88/(P88),"-")</f>
        <v>0</v>
      </c>
      <c r="U88" s="186"/>
      <c r="V88" s="82">
        <v>0</v>
      </c>
      <c r="W88" s="80">
        <f>IF(P88=0,"-",V88/P88)</f>
        <v>0</v>
      </c>
      <c r="X88" s="185">
        <v>0</v>
      </c>
      <c r="Y88" s="186">
        <f>IFERROR(X88/P88,"-")</f>
        <v>0</v>
      </c>
      <c r="Z88" s="186" t="str">
        <f>IFERROR(X88/V88,"-")</f>
        <v>-</v>
      </c>
      <c r="AA88" s="180"/>
      <c r="AB88" s="83"/>
      <c r="AC88" s="77"/>
      <c r="AD88" s="92"/>
      <c r="AE88" s="93">
        <f>IF(P88=0,"",IF(AD88=0,"",(AD88/P88)))</f>
        <v>0</v>
      </c>
      <c r="AF88" s="92"/>
      <c r="AG88" s="94" t="str">
        <f>IFERROR(AF88/AD88,"-")</f>
        <v>-</v>
      </c>
      <c r="AH88" s="95"/>
      <c r="AI88" s="96" t="str">
        <f>IFERROR(AH88/AD88,"-")</f>
        <v>-</v>
      </c>
      <c r="AJ88" s="97"/>
      <c r="AK88" s="97"/>
      <c r="AL88" s="97"/>
      <c r="AM88" s="98"/>
      <c r="AN88" s="99">
        <f>IF(P88=0,"",IF(AM88=0,"",(AM88/P88)))</f>
        <v>0</v>
      </c>
      <c r="AO88" s="98"/>
      <c r="AP88" s="100" t="str">
        <f>IFERROR(AO88/AM88,"-")</f>
        <v>-</v>
      </c>
      <c r="AQ88" s="101"/>
      <c r="AR88" s="102" t="str">
        <f>IFERROR(AQ88/AM88,"-")</f>
        <v>-</v>
      </c>
      <c r="AS88" s="103"/>
      <c r="AT88" s="103"/>
      <c r="AU88" s="103"/>
      <c r="AV88" s="104"/>
      <c r="AW88" s="105">
        <f>IF(P88=0,"",IF(AV88=0,"",(AV88/P88)))</f>
        <v>0</v>
      </c>
      <c r="AX88" s="104"/>
      <c r="AY88" s="106" t="str">
        <f>IFERROR(AX88/AV88,"-")</f>
        <v>-</v>
      </c>
      <c r="AZ88" s="107"/>
      <c r="BA88" s="108" t="str">
        <f>IFERROR(AZ88/AV88,"-")</f>
        <v>-</v>
      </c>
      <c r="BB88" s="109"/>
      <c r="BC88" s="109"/>
      <c r="BD88" s="109"/>
      <c r="BE88" s="110"/>
      <c r="BF88" s="111">
        <f>IF(P88=0,"",IF(BE88=0,"",(BE88/P88)))</f>
        <v>0</v>
      </c>
      <c r="BG88" s="110"/>
      <c r="BH88" s="112" t="str">
        <f>IFERROR(BG88/BE88,"-")</f>
        <v>-</v>
      </c>
      <c r="BI88" s="113"/>
      <c r="BJ88" s="114" t="str">
        <f>IFERROR(BI88/BE88,"-")</f>
        <v>-</v>
      </c>
      <c r="BK88" s="115"/>
      <c r="BL88" s="115"/>
      <c r="BM88" s="115"/>
      <c r="BN88" s="117">
        <v>1</v>
      </c>
      <c r="BO88" s="118">
        <f>IF(P88=0,"",IF(BN88=0,"",(BN88/P88)))</f>
        <v>1</v>
      </c>
      <c r="BP88" s="119"/>
      <c r="BQ88" s="120">
        <f>IFERROR(BP88/BN88,"-")</f>
        <v>0</v>
      </c>
      <c r="BR88" s="121"/>
      <c r="BS88" s="122">
        <f>IFERROR(BR88/BN88,"-")</f>
        <v>0</v>
      </c>
      <c r="BT88" s="123"/>
      <c r="BU88" s="123"/>
      <c r="BV88" s="123"/>
      <c r="BW88" s="124"/>
      <c r="BX88" s="125">
        <f>IF(P88=0,"",IF(BW88=0,"",(BW88/P88)))</f>
        <v>0</v>
      </c>
      <c r="BY88" s="126"/>
      <c r="BZ88" s="127" t="str">
        <f>IFERROR(BY88/BW88,"-")</f>
        <v>-</v>
      </c>
      <c r="CA88" s="128"/>
      <c r="CB88" s="129" t="str">
        <f>IFERROR(CA88/BW88,"-")</f>
        <v>-</v>
      </c>
      <c r="CC88" s="130"/>
      <c r="CD88" s="130"/>
      <c r="CE88" s="130"/>
      <c r="CF88" s="131"/>
      <c r="CG88" s="132">
        <f>IF(P88=0,"",IF(CF88=0,"",(CF88/P88)))</f>
        <v>0</v>
      </c>
      <c r="CH88" s="133"/>
      <c r="CI88" s="134" t="str">
        <f>IFERROR(CH88/CF88,"-")</f>
        <v>-</v>
      </c>
      <c r="CJ88" s="135"/>
      <c r="CK88" s="136" t="str">
        <f>IFERROR(CJ88/CF88,"-")</f>
        <v>-</v>
      </c>
      <c r="CL88" s="137"/>
      <c r="CM88" s="137"/>
      <c r="CN88" s="137"/>
      <c r="CO88" s="138">
        <v>0</v>
      </c>
      <c r="CP88" s="139">
        <v>0</v>
      </c>
      <c r="CQ88" s="139"/>
      <c r="CR88" s="139"/>
      <c r="CS88" s="140" t="str">
        <f>IF(AND(CQ88=0,CR88=0),"",IF(AND(CQ88&lt;=100000,CR88&lt;=100000),"",IF(CQ88/CP88&gt;0.7,"男高",IF(CR88/CP88&gt;0.7,"女高",""))))</f>
        <v/>
      </c>
    </row>
    <row r="89" spans="1:98">
      <c r="A89" s="78">
        <f>AB89</f>
        <v>0.083333333333333</v>
      </c>
      <c r="B89" s="189" t="s">
        <v>223</v>
      </c>
      <c r="C89" s="189"/>
      <c r="D89" s="189" t="s">
        <v>118</v>
      </c>
      <c r="E89" s="189" t="s">
        <v>81</v>
      </c>
      <c r="F89" s="189" t="s">
        <v>63</v>
      </c>
      <c r="G89" s="88" t="s">
        <v>134</v>
      </c>
      <c r="H89" s="88" t="s">
        <v>209</v>
      </c>
      <c r="I89" s="190" t="s">
        <v>150</v>
      </c>
      <c r="J89" s="180">
        <v>36000</v>
      </c>
      <c r="K89" s="79">
        <v>2</v>
      </c>
      <c r="L89" s="79">
        <v>0</v>
      </c>
      <c r="M89" s="79">
        <v>19</v>
      </c>
      <c r="N89" s="89">
        <v>1</v>
      </c>
      <c r="O89" s="90">
        <v>0</v>
      </c>
      <c r="P89" s="91">
        <f>N89+O89</f>
        <v>1</v>
      </c>
      <c r="Q89" s="80">
        <f>IFERROR(P89/M89,"-")</f>
        <v>0.052631578947368</v>
      </c>
      <c r="R89" s="79">
        <v>1</v>
      </c>
      <c r="S89" s="79">
        <v>0</v>
      </c>
      <c r="T89" s="80">
        <f>IFERROR(R89/(P89),"-")</f>
        <v>1</v>
      </c>
      <c r="U89" s="186">
        <f>IFERROR(J89/SUM(N89:O90),"-")</f>
        <v>36000</v>
      </c>
      <c r="V89" s="82">
        <v>1</v>
      </c>
      <c r="W89" s="80">
        <f>IF(P89=0,"-",V89/P89)</f>
        <v>1</v>
      </c>
      <c r="X89" s="185">
        <v>3000</v>
      </c>
      <c r="Y89" s="186">
        <f>IFERROR(X89/P89,"-")</f>
        <v>3000</v>
      </c>
      <c r="Z89" s="186">
        <f>IFERROR(X89/V89,"-")</f>
        <v>3000</v>
      </c>
      <c r="AA89" s="180">
        <f>SUM(X89:X90)-SUM(J89:J90)</f>
        <v>-33000</v>
      </c>
      <c r="AB89" s="83">
        <f>SUM(X89:X90)/SUM(J89:J90)</f>
        <v>0.083333333333333</v>
      </c>
      <c r="AC89" s="77"/>
      <c r="AD89" s="92"/>
      <c r="AE89" s="93">
        <f>IF(P89=0,"",IF(AD89=0,"",(AD89/P89)))</f>
        <v>0</v>
      </c>
      <c r="AF89" s="92"/>
      <c r="AG89" s="94" t="str">
        <f>IFERROR(AF89/AD89,"-")</f>
        <v>-</v>
      </c>
      <c r="AH89" s="95"/>
      <c r="AI89" s="96" t="str">
        <f>IFERROR(AH89/AD89,"-")</f>
        <v>-</v>
      </c>
      <c r="AJ89" s="97"/>
      <c r="AK89" s="97"/>
      <c r="AL89" s="97"/>
      <c r="AM89" s="98"/>
      <c r="AN89" s="99">
        <f>IF(P89=0,"",IF(AM89=0,"",(AM89/P89)))</f>
        <v>0</v>
      </c>
      <c r="AO89" s="98"/>
      <c r="AP89" s="100" t="str">
        <f>IFERROR(AO89/AM89,"-")</f>
        <v>-</v>
      </c>
      <c r="AQ89" s="101"/>
      <c r="AR89" s="102" t="str">
        <f>IFERROR(AQ89/AM89,"-")</f>
        <v>-</v>
      </c>
      <c r="AS89" s="103"/>
      <c r="AT89" s="103"/>
      <c r="AU89" s="103"/>
      <c r="AV89" s="104"/>
      <c r="AW89" s="105">
        <f>IF(P89=0,"",IF(AV89=0,"",(AV89/P89)))</f>
        <v>0</v>
      </c>
      <c r="AX89" s="104"/>
      <c r="AY89" s="106" t="str">
        <f>IFERROR(AX89/AV89,"-")</f>
        <v>-</v>
      </c>
      <c r="AZ89" s="107"/>
      <c r="BA89" s="108" t="str">
        <f>IFERROR(AZ89/AV89,"-")</f>
        <v>-</v>
      </c>
      <c r="BB89" s="109"/>
      <c r="BC89" s="109"/>
      <c r="BD89" s="109"/>
      <c r="BE89" s="110"/>
      <c r="BF89" s="111">
        <f>IF(P89=0,"",IF(BE89=0,"",(BE89/P89)))</f>
        <v>0</v>
      </c>
      <c r="BG89" s="110"/>
      <c r="BH89" s="112" t="str">
        <f>IFERROR(BG89/BE89,"-")</f>
        <v>-</v>
      </c>
      <c r="BI89" s="113"/>
      <c r="BJ89" s="114" t="str">
        <f>IFERROR(BI89/BE89,"-")</f>
        <v>-</v>
      </c>
      <c r="BK89" s="115"/>
      <c r="BL89" s="115"/>
      <c r="BM89" s="115"/>
      <c r="BN89" s="117">
        <v>1</v>
      </c>
      <c r="BO89" s="118">
        <f>IF(P89=0,"",IF(BN89=0,"",(BN89/P89)))</f>
        <v>1</v>
      </c>
      <c r="BP89" s="119">
        <v>1</v>
      </c>
      <c r="BQ89" s="120">
        <f>IFERROR(BP89/BN89,"-")</f>
        <v>1</v>
      </c>
      <c r="BR89" s="121">
        <v>3000</v>
      </c>
      <c r="BS89" s="122">
        <f>IFERROR(BR89/BN89,"-")</f>
        <v>3000</v>
      </c>
      <c r="BT89" s="123">
        <v>1</v>
      </c>
      <c r="BU89" s="123"/>
      <c r="BV89" s="123"/>
      <c r="BW89" s="124"/>
      <c r="BX89" s="125">
        <f>IF(P89=0,"",IF(BW89=0,"",(BW89/P89)))</f>
        <v>0</v>
      </c>
      <c r="BY89" s="126"/>
      <c r="BZ89" s="127" t="str">
        <f>IFERROR(BY89/BW89,"-")</f>
        <v>-</v>
      </c>
      <c r="CA89" s="128"/>
      <c r="CB89" s="129" t="str">
        <f>IFERROR(CA89/BW89,"-")</f>
        <v>-</v>
      </c>
      <c r="CC89" s="130"/>
      <c r="CD89" s="130"/>
      <c r="CE89" s="130"/>
      <c r="CF89" s="131"/>
      <c r="CG89" s="132">
        <f>IF(P89=0,"",IF(CF89=0,"",(CF89/P89)))</f>
        <v>0</v>
      </c>
      <c r="CH89" s="133"/>
      <c r="CI89" s="134" t="str">
        <f>IFERROR(CH89/CF89,"-")</f>
        <v>-</v>
      </c>
      <c r="CJ89" s="135"/>
      <c r="CK89" s="136" t="str">
        <f>IFERROR(CJ89/CF89,"-")</f>
        <v>-</v>
      </c>
      <c r="CL89" s="137"/>
      <c r="CM89" s="137"/>
      <c r="CN89" s="137"/>
      <c r="CO89" s="138">
        <v>1</v>
      </c>
      <c r="CP89" s="139">
        <v>3000</v>
      </c>
      <c r="CQ89" s="139">
        <v>3000</v>
      </c>
      <c r="CR89" s="139"/>
      <c r="CS89" s="140" t="str">
        <f>IF(AND(CQ89=0,CR89=0),"",IF(AND(CQ89&lt;=100000,CR89&lt;=100000),"",IF(CQ89/CP89&gt;0.7,"男高",IF(CR89/CP89&gt;0.7,"女高",""))))</f>
        <v/>
      </c>
    </row>
    <row r="90" spans="1:98">
      <c r="A90" s="78"/>
      <c r="B90" s="189" t="s">
        <v>224</v>
      </c>
      <c r="C90" s="189"/>
      <c r="D90" s="189" t="s">
        <v>118</v>
      </c>
      <c r="E90" s="189" t="s">
        <v>81</v>
      </c>
      <c r="F90" s="189" t="s">
        <v>68</v>
      </c>
      <c r="G90" s="88"/>
      <c r="H90" s="88"/>
      <c r="I90" s="88"/>
      <c r="J90" s="180"/>
      <c r="K90" s="79">
        <v>5</v>
      </c>
      <c r="L90" s="79">
        <v>4</v>
      </c>
      <c r="M90" s="79">
        <v>0</v>
      </c>
      <c r="N90" s="89">
        <v>0</v>
      </c>
      <c r="O90" s="90">
        <v>0</v>
      </c>
      <c r="P90" s="91">
        <f>N90+O90</f>
        <v>0</v>
      </c>
      <c r="Q90" s="80" t="str">
        <f>IFERROR(P90/M90,"-")</f>
        <v>-</v>
      </c>
      <c r="R90" s="79">
        <v>0</v>
      </c>
      <c r="S90" s="79">
        <v>0</v>
      </c>
      <c r="T90" s="80" t="str">
        <f>IFERROR(R90/(P90),"-")</f>
        <v>-</v>
      </c>
      <c r="U90" s="186"/>
      <c r="V90" s="82">
        <v>0</v>
      </c>
      <c r="W90" s="80" t="str">
        <f>IF(P90=0,"-",V90/P90)</f>
        <v>-</v>
      </c>
      <c r="X90" s="185">
        <v>0</v>
      </c>
      <c r="Y90" s="186" t="str">
        <f>IFERROR(X90/P90,"-")</f>
        <v>-</v>
      </c>
      <c r="Z90" s="186" t="str">
        <f>IFERROR(X90/V90,"-")</f>
        <v>-</v>
      </c>
      <c r="AA90" s="180"/>
      <c r="AB90" s="83"/>
      <c r="AC90" s="77"/>
      <c r="AD90" s="92"/>
      <c r="AE90" s="93" t="str">
        <f>IF(P90=0,"",IF(AD90=0,"",(AD90/P90)))</f>
        <v/>
      </c>
      <c r="AF90" s="92"/>
      <c r="AG90" s="94" t="str">
        <f>IFERROR(AF90/AD90,"-")</f>
        <v>-</v>
      </c>
      <c r="AH90" s="95"/>
      <c r="AI90" s="96" t="str">
        <f>IFERROR(AH90/AD90,"-")</f>
        <v>-</v>
      </c>
      <c r="AJ90" s="97"/>
      <c r="AK90" s="97"/>
      <c r="AL90" s="97"/>
      <c r="AM90" s="98"/>
      <c r="AN90" s="99" t="str">
        <f>IF(P90=0,"",IF(AM90=0,"",(AM90/P90)))</f>
        <v/>
      </c>
      <c r="AO90" s="98"/>
      <c r="AP90" s="100" t="str">
        <f>IFERROR(AO90/AM90,"-")</f>
        <v>-</v>
      </c>
      <c r="AQ90" s="101"/>
      <c r="AR90" s="102" t="str">
        <f>IFERROR(AQ90/AM90,"-")</f>
        <v>-</v>
      </c>
      <c r="AS90" s="103"/>
      <c r="AT90" s="103"/>
      <c r="AU90" s="103"/>
      <c r="AV90" s="104"/>
      <c r="AW90" s="105" t="str">
        <f>IF(P90=0,"",IF(AV90=0,"",(AV90/P90)))</f>
        <v/>
      </c>
      <c r="AX90" s="104"/>
      <c r="AY90" s="106" t="str">
        <f>IFERROR(AX90/AV90,"-")</f>
        <v>-</v>
      </c>
      <c r="AZ90" s="107"/>
      <c r="BA90" s="108" t="str">
        <f>IFERROR(AZ90/AV90,"-")</f>
        <v>-</v>
      </c>
      <c r="BB90" s="109"/>
      <c r="BC90" s="109"/>
      <c r="BD90" s="109"/>
      <c r="BE90" s="110"/>
      <c r="BF90" s="111" t="str">
        <f>IF(P90=0,"",IF(BE90=0,"",(BE90/P90)))</f>
        <v/>
      </c>
      <c r="BG90" s="110"/>
      <c r="BH90" s="112" t="str">
        <f>IFERROR(BG90/BE90,"-")</f>
        <v>-</v>
      </c>
      <c r="BI90" s="113"/>
      <c r="BJ90" s="114" t="str">
        <f>IFERROR(BI90/BE90,"-")</f>
        <v>-</v>
      </c>
      <c r="BK90" s="115"/>
      <c r="BL90" s="115"/>
      <c r="BM90" s="115"/>
      <c r="BN90" s="117"/>
      <c r="BO90" s="118" t="str">
        <f>IF(P90=0,"",IF(BN90=0,"",(BN90/P90)))</f>
        <v/>
      </c>
      <c r="BP90" s="119"/>
      <c r="BQ90" s="120" t="str">
        <f>IFERROR(BP90/BN90,"-")</f>
        <v>-</v>
      </c>
      <c r="BR90" s="121"/>
      <c r="BS90" s="122" t="str">
        <f>IFERROR(BR90/BN90,"-")</f>
        <v>-</v>
      </c>
      <c r="BT90" s="123"/>
      <c r="BU90" s="123"/>
      <c r="BV90" s="123"/>
      <c r="BW90" s="124"/>
      <c r="BX90" s="125" t="str">
        <f>IF(P90=0,"",IF(BW90=0,"",(BW90/P90)))</f>
        <v/>
      </c>
      <c r="BY90" s="126"/>
      <c r="BZ90" s="127" t="str">
        <f>IFERROR(BY90/BW90,"-")</f>
        <v>-</v>
      </c>
      <c r="CA90" s="128"/>
      <c r="CB90" s="129" t="str">
        <f>IFERROR(CA90/BW90,"-")</f>
        <v>-</v>
      </c>
      <c r="CC90" s="130"/>
      <c r="CD90" s="130"/>
      <c r="CE90" s="130"/>
      <c r="CF90" s="131"/>
      <c r="CG90" s="132" t="str">
        <f>IF(P90=0,"",IF(CF90=0,"",(CF90/P90)))</f>
        <v/>
      </c>
      <c r="CH90" s="133"/>
      <c r="CI90" s="134" t="str">
        <f>IFERROR(CH90/CF90,"-")</f>
        <v>-</v>
      </c>
      <c r="CJ90" s="135"/>
      <c r="CK90" s="136" t="str">
        <f>IFERROR(CJ90/CF90,"-")</f>
        <v>-</v>
      </c>
      <c r="CL90" s="137"/>
      <c r="CM90" s="137"/>
      <c r="CN90" s="137"/>
      <c r="CO90" s="138">
        <v>0</v>
      </c>
      <c r="CP90" s="139">
        <v>0</v>
      </c>
      <c r="CQ90" s="139"/>
      <c r="CR90" s="139"/>
      <c r="CS90" s="140" t="str">
        <f>IF(AND(CQ90=0,CR90=0),"",IF(AND(CQ90&lt;=100000,CR90&lt;=100000),"",IF(CQ90/CP90&gt;0.7,"男高",IF(CR90/CP90&gt;0.7,"女高",""))))</f>
        <v/>
      </c>
    </row>
    <row r="91" spans="1:98">
      <c r="A91" s="78">
        <f>AB91</f>
        <v>0.22666666666667</v>
      </c>
      <c r="B91" s="189" t="s">
        <v>225</v>
      </c>
      <c r="C91" s="189"/>
      <c r="D91" s="189" t="s">
        <v>70</v>
      </c>
      <c r="E91" s="189" t="s">
        <v>81</v>
      </c>
      <c r="F91" s="189" t="s">
        <v>63</v>
      </c>
      <c r="G91" s="88" t="s">
        <v>185</v>
      </c>
      <c r="H91" s="88" t="s">
        <v>226</v>
      </c>
      <c r="I91" s="190" t="s">
        <v>154</v>
      </c>
      <c r="J91" s="180">
        <v>150000</v>
      </c>
      <c r="K91" s="79">
        <v>6</v>
      </c>
      <c r="L91" s="79">
        <v>0</v>
      </c>
      <c r="M91" s="79">
        <v>39</v>
      </c>
      <c r="N91" s="89">
        <v>2</v>
      </c>
      <c r="O91" s="90">
        <v>0</v>
      </c>
      <c r="P91" s="91">
        <f>N91+O91</f>
        <v>2</v>
      </c>
      <c r="Q91" s="80">
        <f>IFERROR(P91/M91,"-")</f>
        <v>0.051282051282051</v>
      </c>
      <c r="R91" s="79">
        <v>0</v>
      </c>
      <c r="S91" s="79">
        <v>0</v>
      </c>
      <c r="T91" s="80">
        <f>IFERROR(R91/(P91),"-")</f>
        <v>0</v>
      </c>
      <c r="U91" s="186">
        <f>IFERROR(J91/SUM(N91:O96),"-")</f>
        <v>8823.5294117647</v>
      </c>
      <c r="V91" s="82">
        <v>0</v>
      </c>
      <c r="W91" s="80">
        <f>IF(P91=0,"-",V91/P91)</f>
        <v>0</v>
      </c>
      <c r="X91" s="185">
        <v>0</v>
      </c>
      <c r="Y91" s="186">
        <f>IFERROR(X91/P91,"-")</f>
        <v>0</v>
      </c>
      <c r="Z91" s="186" t="str">
        <f>IFERROR(X91/V91,"-")</f>
        <v>-</v>
      </c>
      <c r="AA91" s="180">
        <f>SUM(X91:X96)-SUM(J91:J96)</f>
        <v>-116000</v>
      </c>
      <c r="AB91" s="83">
        <f>SUM(X91:X96)/SUM(J91:J96)</f>
        <v>0.22666666666667</v>
      </c>
      <c r="AC91" s="77"/>
      <c r="AD91" s="92"/>
      <c r="AE91" s="93">
        <f>IF(P91=0,"",IF(AD91=0,"",(AD91/P91)))</f>
        <v>0</v>
      </c>
      <c r="AF91" s="92"/>
      <c r="AG91" s="94" t="str">
        <f>IFERROR(AF91/AD91,"-")</f>
        <v>-</v>
      </c>
      <c r="AH91" s="95"/>
      <c r="AI91" s="96" t="str">
        <f>IFERROR(AH91/AD91,"-")</f>
        <v>-</v>
      </c>
      <c r="AJ91" s="97"/>
      <c r="AK91" s="97"/>
      <c r="AL91" s="97"/>
      <c r="AM91" s="98"/>
      <c r="AN91" s="99">
        <f>IF(P91=0,"",IF(AM91=0,"",(AM91/P91)))</f>
        <v>0</v>
      </c>
      <c r="AO91" s="98"/>
      <c r="AP91" s="100" t="str">
        <f>IFERROR(AO91/AM91,"-")</f>
        <v>-</v>
      </c>
      <c r="AQ91" s="101"/>
      <c r="AR91" s="102" t="str">
        <f>IFERROR(AQ91/AM91,"-")</f>
        <v>-</v>
      </c>
      <c r="AS91" s="103"/>
      <c r="AT91" s="103"/>
      <c r="AU91" s="103"/>
      <c r="AV91" s="104"/>
      <c r="AW91" s="105">
        <f>IF(P91=0,"",IF(AV91=0,"",(AV91/P91)))</f>
        <v>0</v>
      </c>
      <c r="AX91" s="104"/>
      <c r="AY91" s="106" t="str">
        <f>IFERROR(AX91/AV91,"-")</f>
        <v>-</v>
      </c>
      <c r="AZ91" s="107"/>
      <c r="BA91" s="108" t="str">
        <f>IFERROR(AZ91/AV91,"-")</f>
        <v>-</v>
      </c>
      <c r="BB91" s="109"/>
      <c r="BC91" s="109"/>
      <c r="BD91" s="109"/>
      <c r="BE91" s="110">
        <v>1</v>
      </c>
      <c r="BF91" s="111">
        <f>IF(P91=0,"",IF(BE91=0,"",(BE91/P91)))</f>
        <v>0.5</v>
      </c>
      <c r="BG91" s="110"/>
      <c r="BH91" s="112">
        <f>IFERROR(BG91/BE91,"-")</f>
        <v>0</v>
      </c>
      <c r="BI91" s="113"/>
      <c r="BJ91" s="114">
        <f>IFERROR(BI91/BE91,"-")</f>
        <v>0</v>
      </c>
      <c r="BK91" s="115"/>
      <c r="BL91" s="115"/>
      <c r="BM91" s="115"/>
      <c r="BN91" s="117">
        <v>1</v>
      </c>
      <c r="BO91" s="118">
        <f>IF(P91=0,"",IF(BN91=0,"",(BN91/P91)))</f>
        <v>0.5</v>
      </c>
      <c r="BP91" s="119"/>
      <c r="BQ91" s="120">
        <f>IFERROR(BP91/BN91,"-")</f>
        <v>0</v>
      </c>
      <c r="BR91" s="121"/>
      <c r="BS91" s="122">
        <f>IFERROR(BR91/BN91,"-")</f>
        <v>0</v>
      </c>
      <c r="BT91" s="123"/>
      <c r="BU91" s="123"/>
      <c r="BV91" s="123"/>
      <c r="BW91" s="124"/>
      <c r="BX91" s="125">
        <f>IF(P91=0,"",IF(BW91=0,"",(BW91/P91)))</f>
        <v>0</v>
      </c>
      <c r="BY91" s="126"/>
      <c r="BZ91" s="127" t="str">
        <f>IFERROR(BY91/BW91,"-")</f>
        <v>-</v>
      </c>
      <c r="CA91" s="128"/>
      <c r="CB91" s="129" t="str">
        <f>IFERROR(CA91/BW91,"-")</f>
        <v>-</v>
      </c>
      <c r="CC91" s="130"/>
      <c r="CD91" s="130"/>
      <c r="CE91" s="130"/>
      <c r="CF91" s="131"/>
      <c r="CG91" s="132">
        <f>IF(P91=0,"",IF(CF91=0,"",(CF91/P91)))</f>
        <v>0</v>
      </c>
      <c r="CH91" s="133"/>
      <c r="CI91" s="134" t="str">
        <f>IFERROR(CH91/CF91,"-")</f>
        <v>-</v>
      </c>
      <c r="CJ91" s="135"/>
      <c r="CK91" s="136" t="str">
        <f>IFERROR(CJ91/CF91,"-")</f>
        <v>-</v>
      </c>
      <c r="CL91" s="137"/>
      <c r="CM91" s="137"/>
      <c r="CN91" s="137"/>
      <c r="CO91" s="138">
        <v>0</v>
      </c>
      <c r="CP91" s="139">
        <v>0</v>
      </c>
      <c r="CQ91" s="139"/>
      <c r="CR91" s="139"/>
      <c r="CS91" s="140" t="str">
        <f>IF(AND(CQ91=0,CR91=0),"",IF(AND(CQ91&lt;=100000,CR91&lt;=100000),"",IF(CQ91/CP91&gt;0.7,"男高",IF(CR91/CP91&gt;0.7,"女高",""))))</f>
        <v/>
      </c>
    </row>
    <row r="92" spans="1:98">
      <c r="A92" s="78"/>
      <c r="B92" s="189" t="s">
        <v>227</v>
      </c>
      <c r="C92" s="189"/>
      <c r="D92" s="189" t="s">
        <v>70</v>
      </c>
      <c r="E92" s="189" t="s">
        <v>78</v>
      </c>
      <c r="F92" s="189" t="s">
        <v>63</v>
      </c>
      <c r="G92" s="88" t="s">
        <v>185</v>
      </c>
      <c r="H92" s="88" t="s">
        <v>226</v>
      </c>
      <c r="I92" s="191" t="s">
        <v>203</v>
      </c>
      <c r="J92" s="180"/>
      <c r="K92" s="79">
        <v>6</v>
      </c>
      <c r="L92" s="79">
        <v>0</v>
      </c>
      <c r="M92" s="79">
        <v>47</v>
      </c>
      <c r="N92" s="89">
        <v>3</v>
      </c>
      <c r="O92" s="90">
        <v>0</v>
      </c>
      <c r="P92" s="91">
        <f>N92+O92</f>
        <v>3</v>
      </c>
      <c r="Q92" s="80">
        <f>IFERROR(P92/M92,"-")</f>
        <v>0.063829787234043</v>
      </c>
      <c r="R92" s="79">
        <v>0</v>
      </c>
      <c r="S92" s="79">
        <v>0</v>
      </c>
      <c r="T92" s="80">
        <f>IFERROR(R92/(P92),"-")</f>
        <v>0</v>
      </c>
      <c r="U92" s="186"/>
      <c r="V92" s="82">
        <v>0</v>
      </c>
      <c r="W92" s="80">
        <f>IF(P92=0,"-",V92/P92)</f>
        <v>0</v>
      </c>
      <c r="X92" s="185">
        <v>0</v>
      </c>
      <c r="Y92" s="186">
        <f>IFERROR(X92/P92,"-")</f>
        <v>0</v>
      </c>
      <c r="Z92" s="186" t="str">
        <f>IFERROR(X92/V92,"-")</f>
        <v>-</v>
      </c>
      <c r="AA92" s="180"/>
      <c r="AB92" s="83"/>
      <c r="AC92" s="77"/>
      <c r="AD92" s="92"/>
      <c r="AE92" s="93">
        <f>IF(P92=0,"",IF(AD92=0,"",(AD92/P92)))</f>
        <v>0</v>
      </c>
      <c r="AF92" s="92"/>
      <c r="AG92" s="94" t="str">
        <f>IFERROR(AF92/AD92,"-")</f>
        <v>-</v>
      </c>
      <c r="AH92" s="95"/>
      <c r="AI92" s="96" t="str">
        <f>IFERROR(AH92/AD92,"-")</f>
        <v>-</v>
      </c>
      <c r="AJ92" s="97"/>
      <c r="AK92" s="97"/>
      <c r="AL92" s="97"/>
      <c r="AM92" s="98"/>
      <c r="AN92" s="99">
        <f>IF(P92=0,"",IF(AM92=0,"",(AM92/P92)))</f>
        <v>0</v>
      </c>
      <c r="AO92" s="98"/>
      <c r="AP92" s="100" t="str">
        <f>IFERROR(AO92/AM92,"-")</f>
        <v>-</v>
      </c>
      <c r="AQ92" s="101"/>
      <c r="AR92" s="102" t="str">
        <f>IFERROR(AQ92/AM92,"-")</f>
        <v>-</v>
      </c>
      <c r="AS92" s="103"/>
      <c r="AT92" s="103"/>
      <c r="AU92" s="103"/>
      <c r="AV92" s="104">
        <v>1</v>
      </c>
      <c r="AW92" s="105">
        <f>IF(P92=0,"",IF(AV92=0,"",(AV92/P92)))</f>
        <v>0.33333333333333</v>
      </c>
      <c r="AX92" s="104"/>
      <c r="AY92" s="106">
        <f>IFERROR(AX92/AV92,"-")</f>
        <v>0</v>
      </c>
      <c r="AZ92" s="107"/>
      <c r="BA92" s="108">
        <f>IFERROR(AZ92/AV92,"-")</f>
        <v>0</v>
      </c>
      <c r="BB92" s="109"/>
      <c r="BC92" s="109"/>
      <c r="BD92" s="109"/>
      <c r="BE92" s="110"/>
      <c r="BF92" s="111">
        <f>IF(P92=0,"",IF(BE92=0,"",(BE92/P92)))</f>
        <v>0</v>
      </c>
      <c r="BG92" s="110"/>
      <c r="BH92" s="112" t="str">
        <f>IFERROR(BG92/BE92,"-")</f>
        <v>-</v>
      </c>
      <c r="BI92" s="113"/>
      <c r="BJ92" s="114" t="str">
        <f>IFERROR(BI92/BE92,"-")</f>
        <v>-</v>
      </c>
      <c r="BK92" s="115"/>
      <c r="BL92" s="115"/>
      <c r="BM92" s="115"/>
      <c r="BN92" s="117">
        <v>1</v>
      </c>
      <c r="BO92" s="118">
        <f>IF(P92=0,"",IF(BN92=0,"",(BN92/P92)))</f>
        <v>0.33333333333333</v>
      </c>
      <c r="BP92" s="119"/>
      <c r="BQ92" s="120">
        <f>IFERROR(BP92/BN92,"-")</f>
        <v>0</v>
      </c>
      <c r="BR92" s="121"/>
      <c r="BS92" s="122">
        <f>IFERROR(BR92/BN92,"-")</f>
        <v>0</v>
      </c>
      <c r="BT92" s="123"/>
      <c r="BU92" s="123"/>
      <c r="BV92" s="123"/>
      <c r="BW92" s="124"/>
      <c r="BX92" s="125">
        <f>IF(P92=0,"",IF(BW92=0,"",(BW92/P92)))</f>
        <v>0</v>
      </c>
      <c r="BY92" s="126"/>
      <c r="BZ92" s="127" t="str">
        <f>IFERROR(BY92/BW92,"-")</f>
        <v>-</v>
      </c>
      <c r="CA92" s="128"/>
      <c r="CB92" s="129" t="str">
        <f>IFERROR(CA92/BW92,"-")</f>
        <v>-</v>
      </c>
      <c r="CC92" s="130"/>
      <c r="CD92" s="130"/>
      <c r="CE92" s="130"/>
      <c r="CF92" s="131">
        <v>1</v>
      </c>
      <c r="CG92" s="132">
        <f>IF(P92=0,"",IF(CF92=0,"",(CF92/P92)))</f>
        <v>0.33333333333333</v>
      </c>
      <c r="CH92" s="133"/>
      <c r="CI92" s="134">
        <f>IFERROR(CH92/CF92,"-")</f>
        <v>0</v>
      </c>
      <c r="CJ92" s="135"/>
      <c r="CK92" s="136">
        <f>IFERROR(CJ92/CF92,"-")</f>
        <v>0</v>
      </c>
      <c r="CL92" s="137"/>
      <c r="CM92" s="137"/>
      <c r="CN92" s="137"/>
      <c r="CO92" s="138">
        <v>0</v>
      </c>
      <c r="CP92" s="139">
        <v>0</v>
      </c>
      <c r="CQ92" s="139"/>
      <c r="CR92" s="139"/>
      <c r="CS92" s="140" t="str">
        <f>IF(AND(CQ92=0,CR92=0),"",IF(AND(CQ92&lt;=100000,CR92&lt;=100000),"",IF(CQ92/CP92&gt;0.7,"男高",IF(CR92/CP92&gt;0.7,"女高",""))))</f>
        <v/>
      </c>
    </row>
    <row r="93" spans="1:98">
      <c r="A93" s="78"/>
      <c r="B93" s="189" t="s">
        <v>228</v>
      </c>
      <c r="C93" s="189"/>
      <c r="D93" s="189" t="s">
        <v>70</v>
      </c>
      <c r="E93" s="189" t="s">
        <v>75</v>
      </c>
      <c r="F93" s="189" t="s">
        <v>63</v>
      </c>
      <c r="G93" s="88" t="s">
        <v>185</v>
      </c>
      <c r="H93" s="88" t="s">
        <v>226</v>
      </c>
      <c r="I93" s="190" t="s">
        <v>146</v>
      </c>
      <c r="J93" s="180"/>
      <c r="K93" s="79">
        <v>4</v>
      </c>
      <c r="L93" s="79">
        <v>0</v>
      </c>
      <c r="M93" s="79">
        <v>45</v>
      </c>
      <c r="N93" s="89">
        <v>2</v>
      </c>
      <c r="O93" s="90">
        <v>0</v>
      </c>
      <c r="P93" s="91">
        <f>N93+O93</f>
        <v>2</v>
      </c>
      <c r="Q93" s="80">
        <f>IFERROR(P93/M93,"-")</f>
        <v>0.044444444444444</v>
      </c>
      <c r="R93" s="79">
        <v>0</v>
      </c>
      <c r="S93" s="79">
        <v>2</v>
      </c>
      <c r="T93" s="80">
        <f>IFERROR(R93/(P93),"-")</f>
        <v>0</v>
      </c>
      <c r="U93" s="186"/>
      <c r="V93" s="82">
        <v>0</v>
      </c>
      <c r="W93" s="80">
        <f>IF(P93=0,"-",V93/P93)</f>
        <v>0</v>
      </c>
      <c r="X93" s="185">
        <v>0</v>
      </c>
      <c r="Y93" s="186">
        <f>IFERROR(X93/P93,"-")</f>
        <v>0</v>
      </c>
      <c r="Z93" s="186" t="str">
        <f>IFERROR(X93/V93,"-")</f>
        <v>-</v>
      </c>
      <c r="AA93" s="180"/>
      <c r="AB93" s="83"/>
      <c r="AC93" s="77"/>
      <c r="AD93" s="92"/>
      <c r="AE93" s="93">
        <f>IF(P93=0,"",IF(AD93=0,"",(AD93/P93)))</f>
        <v>0</v>
      </c>
      <c r="AF93" s="92"/>
      <c r="AG93" s="94" t="str">
        <f>IFERROR(AF93/AD93,"-")</f>
        <v>-</v>
      </c>
      <c r="AH93" s="95"/>
      <c r="AI93" s="96" t="str">
        <f>IFERROR(AH93/AD93,"-")</f>
        <v>-</v>
      </c>
      <c r="AJ93" s="97"/>
      <c r="AK93" s="97"/>
      <c r="AL93" s="97"/>
      <c r="AM93" s="98"/>
      <c r="AN93" s="99">
        <f>IF(P93=0,"",IF(AM93=0,"",(AM93/P93)))</f>
        <v>0</v>
      </c>
      <c r="AO93" s="98"/>
      <c r="AP93" s="100" t="str">
        <f>IFERROR(AO93/AM93,"-")</f>
        <v>-</v>
      </c>
      <c r="AQ93" s="101"/>
      <c r="AR93" s="102" t="str">
        <f>IFERROR(AQ93/AM93,"-")</f>
        <v>-</v>
      </c>
      <c r="AS93" s="103"/>
      <c r="AT93" s="103"/>
      <c r="AU93" s="103"/>
      <c r="AV93" s="104"/>
      <c r="AW93" s="105">
        <f>IF(P93=0,"",IF(AV93=0,"",(AV93/P93)))</f>
        <v>0</v>
      </c>
      <c r="AX93" s="104"/>
      <c r="AY93" s="106" t="str">
        <f>IFERROR(AX93/AV93,"-")</f>
        <v>-</v>
      </c>
      <c r="AZ93" s="107"/>
      <c r="BA93" s="108" t="str">
        <f>IFERROR(AZ93/AV93,"-")</f>
        <v>-</v>
      </c>
      <c r="BB93" s="109"/>
      <c r="BC93" s="109"/>
      <c r="BD93" s="109"/>
      <c r="BE93" s="110"/>
      <c r="BF93" s="111">
        <f>IF(P93=0,"",IF(BE93=0,"",(BE93/P93)))</f>
        <v>0</v>
      </c>
      <c r="BG93" s="110"/>
      <c r="BH93" s="112" t="str">
        <f>IFERROR(BG93/BE93,"-")</f>
        <v>-</v>
      </c>
      <c r="BI93" s="113"/>
      <c r="BJ93" s="114" t="str">
        <f>IFERROR(BI93/BE93,"-")</f>
        <v>-</v>
      </c>
      <c r="BK93" s="115"/>
      <c r="BL93" s="115"/>
      <c r="BM93" s="115"/>
      <c r="BN93" s="117">
        <v>1</v>
      </c>
      <c r="BO93" s="118">
        <f>IF(P93=0,"",IF(BN93=0,"",(BN93/P93)))</f>
        <v>0.5</v>
      </c>
      <c r="BP93" s="119"/>
      <c r="BQ93" s="120">
        <f>IFERROR(BP93/BN93,"-")</f>
        <v>0</v>
      </c>
      <c r="BR93" s="121"/>
      <c r="BS93" s="122">
        <f>IFERROR(BR93/BN93,"-")</f>
        <v>0</v>
      </c>
      <c r="BT93" s="123"/>
      <c r="BU93" s="123"/>
      <c r="BV93" s="123"/>
      <c r="BW93" s="124">
        <v>1</v>
      </c>
      <c r="BX93" s="125">
        <f>IF(P93=0,"",IF(BW93=0,"",(BW93/P93)))</f>
        <v>0.5</v>
      </c>
      <c r="BY93" s="126"/>
      <c r="BZ93" s="127">
        <f>IFERROR(BY93/BW93,"-")</f>
        <v>0</v>
      </c>
      <c r="CA93" s="128"/>
      <c r="CB93" s="129">
        <f>IFERROR(CA93/BW93,"-")</f>
        <v>0</v>
      </c>
      <c r="CC93" s="130"/>
      <c r="CD93" s="130"/>
      <c r="CE93" s="130"/>
      <c r="CF93" s="131"/>
      <c r="CG93" s="132">
        <f>IF(P93=0,"",IF(CF93=0,"",(CF93/P93)))</f>
        <v>0</v>
      </c>
      <c r="CH93" s="133"/>
      <c r="CI93" s="134" t="str">
        <f>IFERROR(CH93/CF93,"-")</f>
        <v>-</v>
      </c>
      <c r="CJ93" s="135"/>
      <c r="CK93" s="136" t="str">
        <f>IFERROR(CJ93/CF93,"-")</f>
        <v>-</v>
      </c>
      <c r="CL93" s="137"/>
      <c r="CM93" s="137"/>
      <c r="CN93" s="137"/>
      <c r="CO93" s="138">
        <v>0</v>
      </c>
      <c r="CP93" s="139">
        <v>0</v>
      </c>
      <c r="CQ93" s="139"/>
      <c r="CR93" s="139"/>
      <c r="CS93" s="140" t="str">
        <f>IF(AND(CQ93=0,CR93=0),"",IF(AND(CQ93&lt;=100000,CR93&lt;=100000),"",IF(CQ93/CP93&gt;0.7,"男高",IF(CR93/CP93&gt;0.7,"女高",""))))</f>
        <v/>
      </c>
    </row>
    <row r="94" spans="1:98">
      <c r="A94" s="78"/>
      <c r="B94" s="189" t="s">
        <v>229</v>
      </c>
      <c r="C94" s="189"/>
      <c r="D94" s="189" t="s">
        <v>70</v>
      </c>
      <c r="E94" s="189" t="s">
        <v>71</v>
      </c>
      <c r="F94" s="189" t="s">
        <v>63</v>
      </c>
      <c r="G94" s="88" t="s">
        <v>185</v>
      </c>
      <c r="H94" s="88" t="s">
        <v>226</v>
      </c>
      <c r="I94" s="191" t="s">
        <v>158</v>
      </c>
      <c r="J94" s="180"/>
      <c r="K94" s="79">
        <v>15</v>
      </c>
      <c r="L94" s="79">
        <v>0</v>
      </c>
      <c r="M94" s="79">
        <v>27</v>
      </c>
      <c r="N94" s="89">
        <v>4</v>
      </c>
      <c r="O94" s="90">
        <v>0</v>
      </c>
      <c r="P94" s="91">
        <f>N94+O94</f>
        <v>4</v>
      </c>
      <c r="Q94" s="80">
        <f>IFERROR(P94/M94,"-")</f>
        <v>0.14814814814815</v>
      </c>
      <c r="R94" s="79">
        <v>1</v>
      </c>
      <c r="S94" s="79">
        <v>1</v>
      </c>
      <c r="T94" s="80">
        <f>IFERROR(R94/(P94),"-")</f>
        <v>0.25</v>
      </c>
      <c r="U94" s="186"/>
      <c r="V94" s="82">
        <v>2</v>
      </c>
      <c r="W94" s="80">
        <f>IF(P94=0,"-",V94/P94)</f>
        <v>0.5</v>
      </c>
      <c r="X94" s="185">
        <v>8000</v>
      </c>
      <c r="Y94" s="186">
        <f>IFERROR(X94/P94,"-")</f>
        <v>2000</v>
      </c>
      <c r="Z94" s="186">
        <f>IFERROR(X94/V94,"-")</f>
        <v>4000</v>
      </c>
      <c r="AA94" s="180"/>
      <c r="AB94" s="83"/>
      <c r="AC94" s="77"/>
      <c r="AD94" s="92"/>
      <c r="AE94" s="93">
        <f>IF(P94=0,"",IF(AD94=0,"",(AD94/P94)))</f>
        <v>0</v>
      </c>
      <c r="AF94" s="92"/>
      <c r="AG94" s="94" t="str">
        <f>IFERROR(AF94/AD94,"-")</f>
        <v>-</v>
      </c>
      <c r="AH94" s="95"/>
      <c r="AI94" s="96" t="str">
        <f>IFERROR(AH94/AD94,"-")</f>
        <v>-</v>
      </c>
      <c r="AJ94" s="97"/>
      <c r="AK94" s="97"/>
      <c r="AL94" s="97"/>
      <c r="AM94" s="98"/>
      <c r="AN94" s="99">
        <f>IF(P94=0,"",IF(AM94=0,"",(AM94/P94)))</f>
        <v>0</v>
      </c>
      <c r="AO94" s="98"/>
      <c r="AP94" s="100" t="str">
        <f>IFERROR(AO94/AM94,"-")</f>
        <v>-</v>
      </c>
      <c r="AQ94" s="101"/>
      <c r="AR94" s="102" t="str">
        <f>IFERROR(AQ94/AM94,"-")</f>
        <v>-</v>
      </c>
      <c r="AS94" s="103"/>
      <c r="AT94" s="103"/>
      <c r="AU94" s="103"/>
      <c r="AV94" s="104">
        <v>1</v>
      </c>
      <c r="AW94" s="105">
        <f>IF(P94=0,"",IF(AV94=0,"",(AV94/P94)))</f>
        <v>0.25</v>
      </c>
      <c r="AX94" s="104">
        <v>1</v>
      </c>
      <c r="AY94" s="106">
        <f>IFERROR(AX94/AV94,"-")</f>
        <v>1</v>
      </c>
      <c r="AZ94" s="107">
        <v>5000</v>
      </c>
      <c r="BA94" s="108">
        <f>IFERROR(AZ94/AV94,"-")</f>
        <v>5000</v>
      </c>
      <c r="BB94" s="109">
        <v>1</v>
      </c>
      <c r="BC94" s="109"/>
      <c r="BD94" s="109"/>
      <c r="BE94" s="110">
        <v>1</v>
      </c>
      <c r="BF94" s="111">
        <f>IF(P94=0,"",IF(BE94=0,"",(BE94/P94)))</f>
        <v>0.25</v>
      </c>
      <c r="BG94" s="110"/>
      <c r="BH94" s="112">
        <f>IFERROR(BG94/BE94,"-")</f>
        <v>0</v>
      </c>
      <c r="BI94" s="113"/>
      <c r="BJ94" s="114">
        <f>IFERROR(BI94/BE94,"-")</f>
        <v>0</v>
      </c>
      <c r="BK94" s="115"/>
      <c r="BL94" s="115"/>
      <c r="BM94" s="115"/>
      <c r="BN94" s="117">
        <v>1</v>
      </c>
      <c r="BO94" s="118">
        <f>IF(P94=0,"",IF(BN94=0,"",(BN94/P94)))</f>
        <v>0.25</v>
      </c>
      <c r="BP94" s="119">
        <v>1</v>
      </c>
      <c r="BQ94" s="120">
        <f>IFERROR(BP94/BN94,"-")</f>
        <v>1</v>
      </c>
      <c r="BR94" s="121">
        <v>3000</v>
      </c>
      <c r="BS94" s="122">
        <f>IFERROR(BR94/BN94,"-")</f>
        <v>3000</v>
      </c>
      <c r="BT94" s="123">
        <v>1</v>
      </c>
      <c r="BU94" s="123"/>
      <c r="BV94" s="123"/>
      <c r="BW94" s="124">
        <v>1</v>
      </c>
      <c r="BX94" s="125">
        <f>IF(P94=0,"",IF(BW94=0,"",(BW94/P94)))</f>
        <v>0.25</v>
      </c>
      <c r="BY94" s="126"/>
      <c r="BZ94" s="127">
        <f>IFERROR(BY94/BW94,"-")</f>
        <v>0</v>
      </c>
      <c r="CA94" s="128"/>
      <c r="CB94" s="129">
        <f>IFERROR(CA94/BW94,"-")</f>
        <v>0</v>
      </c>
      <c r="CC94" s="130"/>
      <c r="CD94" s="130"/>
      <c r="CE94" s="130"/>
      <c r="CF94" s="131"/>
      <c r="CG94" s="132">
        <f>IF(P94=0,"",IF(CF94=0,"",(CF94/P94)))</f>
        <v>0</v>
      </c>
      <c r="CH94" s="133"/>
      <c r="CI94" s="134" t="str">
        <f>IFERROR(CH94/CF94,"-")</f>
        <v>-</v>
      </c>
      <c r="CJ94" s="135"/>
      <c r="CK94" s="136" t="str">
        <f>IFERROR(CJ94/CF94,"-")</f>
        <v>-</v>
      </c>
      <c r="CL94" s="137"/>
      <c r="CM94" s="137"/>
      <c r="CN94" s="137"/>
      <c r="CO94" s="138">
        <v>2</v>
      </c>
      <c r="CP94" s="139">
        <v>8000</v>
      </c>
      <c r="CQ94" s="139">
        <v>5000</v>
      </c>
      <c r="CR94" s="139"/>
      <c r="CS94" s="140" t="str">
        <f>IF(AND(CQ94=0,CR94=0),"",IF(AND(CQ94&lt;=100000,CR94&lt;=100000),"",IF(CQ94/CP94&gt;0.7,"男高",IF(CR94/CP94&gt;0.7,"女高",""))))</f>
        <v/>
      </c>
    </row>
    <row r="95" spans="1:98">
      <c r="A95" s="78"/>
      <c r="B95" s="189" t="s">
        <v>230</v>
      </c>
      <c r="C95" s="189"/>
      <c r="D95" s="189" t="s">
        <v>70</v>
      </c>
      <c r="E95" s="189" t="s">
        <v>231</v>
      </c>
      <c r="F95" s="189" t="s">
        <v>63</v>
      </c>
      <c r="G95" s="88" t="s">
        <v>185</v>
      </c>
      <c r="H95" s="88" t="s">
        <v>226</v>
      </c>
      <c r="I95" s="190" t="s">
        <v>150</v>
      </c>
      <c r="J95" s="180"/>
      <c r="K95" s="79">
        <v>2</v>
      </c>
      <c r="L95" s="79">
        <v>0</v>
      </c>
      <c r="M95" s="79">
        <v>17</v>
      </c>
      <c r="N95" s="89">
        <v>1</v>
      </c>
      <c r="O95" s="90">
        <v>0</v>
      </c>
      <c r="P95" s="91">
        <f>N95+O95</f>
        <v>1</v>
      </c>
      <c r="Q95" s="80">
        <f>IFERROR(P95/M95,"-")</f>
        <v>0.058823529411765</v>
      </c>
      <c r="R95" s="79">
        <v>0</v>
      </c>
      <c r="S95" s="79">
        <v>0</v>
      </c>
      <c r="T95" s="80">
        <f>IFERROR(R95/(P95),"-")</f>
        <v>0</v>
      </c>
      <c r="U95" s="186"/>
      <c r="V95" s="82">
        <v>0</v>
      </c>
      <c r="W95" s="80">
        <f>IF(P95=0,"-",V95/P95)</f>
        <v>0</v>
      </c>
      <c r="X95" s="185">
        <v>0</v>
      </c>
      <c r="Y95" s="186">
        <f>IFERROR(X95/P95,"-")</f>
        <v>0</v>
      </c>
      <c r="Z95" s="186" t="str">
        <f>IFERROR(X95/V95,"-")</f>
        <v>-</v>
      </c>
      <c r="AA95" s="180"/>
      <c r="AB95" s="83"/>
      <c r="AC95" s="77"/>
      <c r="AD95" s="92"/>
      <c r="AE95" s="93">
        <f>IF(P95=0,"",IF(AD95=0,"",(AD95/P95)))</f>
        <v>0</v>
      </c>
      <c r="AF95" s="92"/>
      <c r="AG95" s="94" t="str">
        <f>IFERROR(AF95/AD95,"-")</f>
        <v>-</v>
      </c>
      <c r="AH95" s="95"/>
      <c r="AI95" s="96" t="str">
        <f>IFERROR(AH95/AD95,"-")</f>
        <v>-</v>
      </c>
      <c r="AJ95" s="97"/>
      <c r="AK95" s="97"/>
      <c r="AL95" s="97"/>
      <c r="AM95" s="98"/>
      <c r="AN95" s="99">
        <f>IF(P95=0,"",IF(AM95=0,"",(AM95/P95)))</f>
        <v>0</v>
      </c>
      <c r="AO95" s="98"/>
      <c r="AP95" s="100" t="str">
        <f>IFERROR(AO95/AM95,"-")</f>
        <v>-</v>
      </c>
      <c r="AQ95" s="101"/>
      <c r="AR95" s="102" t="str">
        <f>IFERROR(AQ95/AM95,"-")</f>
        <v>-</v>
      </c>
      <c r="AS95" s="103"/>
      <c r="AT95" s="103"/>
      <c r="AU95" s="103"/>
      <c r="AV95" s="104"/>
      <c r="AW95" s="105">
        <f>IF(P95=0,"",IF(AV95=0,"",(AV95/P95)))</f>
        <v>0</v>
      </c>
      <c r="AX95" s="104"/>
      <c r="AY95" s="106" t="str">
        <f>IFERROR(AX95/AV95,"-")</f>
        <v>-</v>
      </c>
      <c r="AZ95" s="107"/>
      <c r="BA95" s="108" t="str">
        <f>IFERROR(AZ95/AV95,"-")</f>
        <v>-</v>
      </c>
      <c r="BB95" s="109"/>
      <c r="BC95" s="109"/>
      <c r="BD95" s="109"/>
      <c r="BE95" s="110">
        <v>1</v>
      </c>
      <c r="BF95" s="111">
        <f>IF(P95=0,"",IF(BE95=0,"",(BE95/P95)))</f>
        <v>1</v>
      </c>
      <c r="BG95" s="110"/>
      <c r="BH95" s="112">
        <f>IFERROR(BG95/BE95,"-")</f>
        <v>0</v>
      </c>
      <c r="BI95" s="113"/>
      <c r="BJ95" s="114">
        <f>IFERROR(BI95/BE95,"-")</f>
        <v>0</v>
      </c>
      <c r="BK95" s="115"/>
      <c r="BL95" s="115"/>
      <c r="BM95" s="115"/>
      <c r="BN95" s="117"/>
      <c r="BO95" s="118">
        <f>IF(P95=0,"",IF(BN95=0,"",(BN95/P95)))</f>
        <v>0</v>
      </c>
      <c r="BP95" s="119"/>
      <c r="BQ95" s="120" t="str">
        <f>IFERROR(BP95/BN95,"-")</f>
        <v>-</v>
      </c>
      <c r="BR95" s="121"/>
      <c r="BS95" s="122" t="str">
        <f>IFERROR(BR95/BN95,"-")</f>
        <v>-</v>
      </c>
      <c r="BT95" s="123"/>
      <c r="BU95" s="123"/>
      <c r="BV95" s="123"/>
      <c r="BW95" s="124"/>
      <c r="BX95" s="125">
        <f>IF(P95=0,"",IF(BW95=0,"",(BW95/P95)))</f>
        <v>0</v>
      </c>
      <c r="BY95" s="126"/>
      <c r="BZ95" s="127" t="str">
        <f>IFERROR(BY95/BW95,"-")</f>
        <v>-</v>
      </c>
      <c r="CA95" s="128"/>
      <c r="CB95" s="129" t="str">
        <f>IFERROR(CA95/BW95,"-")</f>
        <v>-</v>
      </c>
      <c r="CC95" s="130"/>
      <c r="CD95" s="130"/>
      <c r="CE95" s="130"/>
      <c r="CF95" s="131"/>
      <c r="CG95" s="132">
        <f>IF(P95=0,"",IF(CF95=0,"",(CF95/P95)))</f>
        <v>0</v>
      </c>
      <c r="CH95" s="133"/>
      <c r="CI95" s="134" t="str">
        <f>IFERROR(CH95/CF95,"-")</f>
        <v>-</v>
      </c>
      <c r="CJ95" s="135"/>
      <c r="CK95" s="136" t="str">
        <f>IFERROR(CJ95/CF95,"-")</f>
        <v>-</v>
      </c>
      <c r="CL95" s="137"/>
      <c r="CM95" s="137"/>
      <c r="CN95" s="137"/>
      <c r="CO95" s="138">
        <v>0</v>
      </c>
      <c r="CP95" s="139">
        <v>0</v>
      </c>
      <c r="CQ95" s="139"/>
      <c r="CR95" s="139"/>
      <c r="CS95" s="140" t="str">
        <f>IF(AND(CQ95=0,CR95=0),"",IF(AND(CQ95&lt;=100000,CR95&lt;=100000),"",IF(CQ95/CP95&gt;0.7,"男高",IF(CR95/CP95&gt;0.7,"女高",""))))</f>
        <v/>
      </c>
    </row>
    <row r="96" spans="1:98">
      <c r="A96" s="78"/>
      <c r="B96" s="189" t="s">
        <v>232</v>
      </c>
      <c r="C96" s="189"/>
      <c r="D96" s="189" t="s">
        <v>102</v>
      </c>
      <c r="E96" s="189" t="s">
        <v>102</v>
      </c>
      <c r="F96" s="189" t="s">
        <v>68</v>
      </c>
      <c r="G96" s="88" t="s">
        <v>103</v>
      </c>
      <c r="H96" s="88"/>
      <c r="I96" s="88"/>
      <c r="J96" s="180"/>
      <c r="K96" s="79">
        <v>58</v>
      </c>
      <c r="L96" s="79">
        <v>41</v>
      </c>
      <c r="M96" s="79">
        <v>8</v>
      </c>
      <c r="N96" s="89">
        <v>5</v>
      </c>
      <c r="O96" s="90">
        <v>0</v>
      </c>
      <c r="P96" s="91">
        <f>N96+O96</f>
        <v>5</v>
      </c>
      <c r="Q96" s="80">
        <f>IFERROR(P96/M96,"-")</f>
        <v>0.625</v>
      </c>
      <c r="R96" s="79">
        <v>0</v>
      </c>
      <c r="S96" s="79">
        <v>2</v>
      </c>
      <c r="T96" s="80">
        <f>IFERROR(R96/(P96),"-")</f>
        <v>0</v>
      </c>
      <c r="U96" s="186"/>
      <c r="V96" s="82">
        <v>1</v>
      </c>
      <c r="W96" s="80">
        <f>IF(P96=0,"-",V96/P96)</f>
        <v>0.2</v>
      </c>
      <c r="X96" s="185">
        <v>26000</v>
      </c>
      <c r="Y96" s="186">
        <f>IFERROR(X96/P96,"-")</f>
        <v>5200</v>
      </c>
      <c r="Z96" s="186">
        <f>IFERROR(X96/V96,"-")</f>
        <v>26000</v>
      </c>
      <c r="AA96" s="180"/>
      <c r="AB96" s="83"/>
      <c r="AC96" s="77"/>
      <c r="AD96" s="92"/>
      <c r="AE96" s="93">
        <f>IF(P96=0,"",IF(AD96=0,"",(AD96/P96)))</f>
        <v>0</v>
      </c>
      <c r="AF96" s="92"/>
      <c r="AG96" s="94" t="str">
        <f>IFERROR(AF96/AD96,"-")</f>
        <v>-</v>
      </c>
      <c r="AH96" s="95"/>
      <c r="AI96" s="96" t="str">
        <f>IFERROR(AH96/AD96,"-")</f>
        <v>-</v>
      </c>
      <c r="AJ96" s="97"/>
      <c r="AK96" s="97"/>
      <c r="AL96" s="97"/>
      <c r="AM96" s="98"/>
      <c r="AN96" s="99">
        <f>IF(P96=0,"",IF(AM96=0,"",(AM96/P96)))</f>
        <v>0</v>
      </c>
      <c r="AO96" s="98"/>
      <c r="AP96" s="100" t="str">
        <f>IFERROR(AO96/AM96,"-")</f>
        <v>-</v>
      </c>
      <c r="AQ96" s="101"/>
      <c r="AR96" s="102" t="str">
        <f>IFERROR(AQ96/AM96,"-")</f>
        <v>-</v>
      </c>
      <c r="AS96" s="103"/>
      <c r="AT96" s="103"/>
      <c r="AU96" s="103"/>
      <c r="AV96" s="104"/>
      <c r="AW96" s="105">
        <f>IF(P96=0,"",IF(AV96=0,"",(AV96/P96)))</f>
        <v>0</v>
      </c>
      <c r="AX96" s="104"/>
      <c r="AY96" s="106" t="str">
        <f>IFERROR(AX96/AV96,"-")</f>
        <v>-</v>
      </c>
      <c r="AZ96" s="107"/>
      <c r="BA96" s="108" t="str">
        <f>IFERROR(AZ96/AV96,"-")</f>
        <v>-</v>
      </c>
      <c r="BB96" s="109"/>
      <c r="BC96" s="109"/>
      <c r="BD96" s="109"/>
      <c r="BE96" s="110">
        <v>2</v>
      </c>
      <c r="BF96" s="111">
        <f>IF(P96=0,"",IF(BE96=0,"",(BE96/P96)))</f>
        <v>0.4</v>
      </c>
      <c r="BG96" s="110"/>
      <c r="BH96" s="112">
        <f>IFERROR(BG96/BE96,"-")</f>
        <v>0</v>
      </c>
      <c r="BI96" s="113"/>
      <c r="BJ96" s="114">
        <f>IFERROR(BI96/BE96,"-")</f>
        <v>0</v>
      </c>
      <c r="BK96" s="115"/>
      <c r="BL96" s="115"/>
      <c r="BM96" s="115"/>
      <c r="BN96" s="117">
        <v>1</v>
      </c>
      <c r="BO96" s="118">
        <f>IF(P96=0,"",IF(BN96=0,"",(BN96/P96)))</f>
        <v>0.2</v>
      </c>
      <c r="BP96" s="119"/>
      <c r="BQ96" s="120">
        <f>IFERROR(BP96/BN96,"-")</f>
        <v>0</v>
      </c>
      <c r="BR96" s="121"/>
      <c r="BS96" s="122">
        <f>IFERROR(BR96/BN96,"-")</f>
        <v>0</v>
      </c>
      <c r="BT96" s="123"/>
      <c r="BU96" s="123"/>
      <c r="BV96" s="123"/>
      <c r="BW96" s="124">
        <v>2</v>
      </c>
      <c r="BX96" s="125">
        <f>IF(P96=0,"",IF(BW96=0,"",(BW96/P96)))</f>
        <v>0.4</v>
      </c>
      <c r="BY96" s="126">
        <v>1</v>
      </c>
      <c r="BZ96" s="127">
        <f>IFERROR(BY96/BW96,"-")</f>
        <v>0.5</v>
      </c>
      <c r="CA96" s="128">
        <v>26000</v>
      </c>
      <c r="CB96" s="129">
        <f>IFERROR(CA96/BW96,"-")</f>
        <v>13000</v>
      </c>
      <c r="CC96" s="130"/>
      <c r="CD96" s="130"/>
      <c r="CE96" s="130">
        <v>1</v>
      </c>
      <c r="CF96" s="131"/>
      <c r="CG96" s="132">
        <f>IF(P96=0,"",IF(CF96=0,"",(CF96/P96)))</f>
        <v>0</v>
      </c>
      <c r="CH96" s="133"/>
      <c r="CI96" s="134" t="str">
        <f>IFERROR(CH96/CF96,"-")</f>
        <v>-</v>
      </c>
      <c r="CJ96" s="135"/>
      <c r="CK96" s="136" t="str">
        <f>IFERROR(CJ96/CF96,"-")</f>
        <v>-</v>
      </c>
      <c r="CL96" s="137"/>
      <c r="CM96" s="137"/>
      <c r="CN96" s="137"/>
      <c r="CO96" s="138">
        <v>1</v>
      </c>
      <c r="CP96" s="139">
        <v>26000</v>
      </c>
      <c r="CQ96" s="139">
        <v>26000</v>
      </c>
      <c r="CR96" s="139"/>
      <c r="CS96" s="140" t="str">
        <f>IF(AND(CQ96=0,CR96=0),"",IF(AND(CQ96&lt;=100000,CR96&lt;=100000),"",IF(CQ96/CP96&gt;0.7,"男高",IF(CR96/CP96&gt;0.7,"女高",""))))</f>
        <v/>
      </c>
    </row>
    <row r="97" spans="1:98">
      <c r="A97" s="78">
        <f>AB97</f>
        <v>1.6666666666667</v>
      </c>
      <c r="B97" s="189" t="s">
        <v>233</v>
      </c>
      <c r="C97" s="189"/>
      <c r="D97" s="189" t="s">
        <v>184</v>
      </c>
      <c r="E97" s="189" t="s">
        <v>62</v>
      </c>
      <c r="F97" s="189" t="s">
        <v>63</v>
      </c>
      <c r="G97" s="88" t="s">
        <v>234</v>
      </c>
      <c r="H97" s="88" t="s">
        <v>186</v>
      </c>
      <c r="I97" s="191" t="s">
        <v>203</v>
      </c>
      <c r="J97" s="180">
        <v>180000</v>
      </c>
      <c r="K97" s="79">
        <v>18</v>
      </c>
      <c r="L97" s="79">
        <v>0</v>
      </c>
      <c r="M97" s="79">
        <v>78</v>
      </c>
      <c r="N97" s="89">
        <v>5</v>
      </c>
      <c r="O97" s="90">
        <v>0</v>
      </c>
      <c r="P97" s="91">
        <f>N97+O97</f>
        <v>5</v>
      </c>
      <c r="Q97" s="80">
        <f>IFERROR(P97/M97,"-")</f>
        <v>0.064102564102564</v>
      </c>
      <c r="R97" s="79">
        <v>1</v>
      </c>
      <c r="S97" s="79">
        <v>1</v>
      </c>
      <c r="T97" s="80">
        <f>IFERROR(R97/(P97),"-")</f>
        <v>0.2</v>
      </c>
      <c r="U97" s="186">
        <f>IFERROR(J97/SUM(N97:O98),"-")</f>
        <v>18000</v>
      </c>
      <c r="V97" s="82">
        <v>1</v>
      </c>
      <c r="W97" s="80">
        <f>IF(P97=0,"-",V97/P97)</f>
        <v>0.2</v>
      </c>
      <c r="X97" s="185">
        <v>300000</v>
      </c>
      <c r="Y97" s="186">
        <f>IFERROR(X97/P97,"-")</f>
        <v>60000</v>
      </c>
      <c r="Z97" s="186">
        <f>IFERROR(X97/V97,"-")</f>
        <v>300000</v>
      </c>
      <c r="AA97" s="180">
        <f>SUM(X97:X98)-SUM(J97:J98)</f>
        <v>120000</v>
      </c>
      <c r="AB97" s="83">
        <f>SUM(X97:X98)/SUM(J97:J98)</f>
        <v>1.6666666666667</v>
      </c>
      <c r="AC97" s="77"/>
      <c r="AD97" s="92"/>
      <c r="AE97" s="93">
        <f>IF(P97=0,"",IF(AD97=0,"",(AD97/P97)))</f>
        <v>0</v>
      </c>
      <c r="AF97" s="92"/>
      <c r="AG97" s="94" t="str">
        <f>IFERROR(AF97/AD97,"-")</f>
        <v>-</v>
      </c>
      <c r="AH97" s="95"/>
      <c r="AI97" s="96" t="str">
        <f>IFERROR(AH97/AD97,"-")</f>
        <v>-</v>
      </c>
      <c r="AJ97" s="97"/>
      <c r="AK97" s="97"/>
      <c r="AL97" s="97"/>
      <c r="AM97" s="98"/>
      <c r="AN97" s="99">
        <f>IF(P97=0,"",IF(AM97=0,"",(AM97/P97)))</f>
        <v>0</v>
      </c>
      <c r="AO97" s="98"/>
      <c r="AP97" s="100" t="str">
        <f>IFERROR(AO97/AM97,"-")</f>
        <v>-</v>
      </c>
      <c r="AQ97" s="101"/>
      <c r="AR97" s="102" t="str">
        <f>IFERROR(AQ97/AM97,"-")</f>
        <v>-</v>
      </c>
      <c r="AS97" s="103"/>
      <c r="AT97" s="103"/>
      <c r="AU97" s="103"/>
      <c r="AV97" s="104"/>
      <c r="AW97" s="105">
        <f>IF(P97=0,"",IF(AV97=0,"",(AV97/P97)))</f>
        <v>0</v>
      </c>
      <c r="AX97" s="104"/>
      <c r="AY97" s="106" t="str">
        <f>IFERROR(AX97/AV97,"-")</f>
        <v>-</v>
      </c>
      <c r="AZ97" s="107"/>
      <c r="BA97" s="108" t="str">
        <f>IFERROR(AZ97/AV97,"-")</f>
        <v>-</v>
      </c>
      <c r="BB97" s="109"/>
      <c r="BC97" s="109"/>
      <c r="BD97" s="109"/>
      <c r="BE97" s="110">
        <v>3</v>
      </c>
      <c r="BF97" s="111">
        <f>IF(P97=0,"",IF(BE97=0,"",(BE97/P97)))</f>
        <v>0.6</v>
      </c>
      <c r="BG97" s="110"/>
      <c r="BH97" s="112">
        <f>IFERROR(BG97/BE97,"-")</f>
        <v>0</v>
      </c>
      <c r="BI97" s="113"/>
      <c r="BJ97" s="114">
        <f>IFERROR(BI97/BE97,"-")</f>
        <v>0</v>
      </c>
      <c r="BK97" s="115"/>
      <c r="BL97" s="115"/>
      <c r="BM97" s="115"/>
      <c r="BN97" s="117">
        <v>1</v>
      </c>
      <c r="BO97" s="118">
        <f>IF(P97=0,"",IF(BN97=0,"",(BN97/P97)))</f>
        <v>0.2</v>
      </c>
      <c r="BP97" s="119">
        <v>1</v>
      </c>
      <c r="BQ97" s="120">
        <f>IFERROR(BP97/BN97,"-")</f>
        <v>1</v>
      </c>
      <c r="BR97" s="121">
        <v>300000</v>
      </c>
      <c r="BS97" s="122">
        <f>IFERROR(BR97/BN97,"-")</f>
        <v>300000</v>
      </c>
      <c r="BT97" s="123"/>
      <c r="BU97" s="123"/>
      <c r="BV97" s="123">
        <v>1</v>
      </c>
      <c r="BW97" s="124">
        <v>1</v>
      </c>
      <c r="BX97" s="125">
        <f>IF(P97=0,"",IF(BW97=0,"",(BW97/P97)))</f>
        <v>0.2</v>
      </c>
      <c r="BY97" s="126"/>
      <c r="BZ97" s="127">
        <f>IFERROR(BY97/BW97,"-")</f>
        <v>0</v>
      </c>
      <c r="CA97" s="128"/>
      <c r="CB97" s="129">
        <f>IFERROR(CA97/BW97,"-")</f>
        <v>0</v>
      </c>
      <c r="CC97" s="130"/>
      <c r="CD97" s="130"/>
      <c r="CE97" s="130"/>
      <c r="CF97" s="131"/>
      <c r="CG97" s="132">
        <f>IF(P97=0,"",IF(CF97=0,"",(CF97/P97)))</f>
        <v>0</v>
      </c>
      <c r="CH97" s="133"/>
      <c r="CI97" s="134" t="str">
        <f>IFERROR(CH97/CF97,"-")</f>
        <v>-</v>
      </c>
      <c r="CJ97" s="135"/>
      <c r="CK97" s="136" t="str">
        <f>IFERROR(CJ97/CF97,"-")</f>
        <v>-</v>
      </c>
      <c r="CL97" s="137"/>
      <c r="CM97" s="137"/>
      <c r="CN97" s="137"/>
      <c r="CO97" s="138">
        <v>1</v>
      </c>
      <c r="CP97" s="139">
        <v>300000</v>
      </c>
      <c r="CQ97" s="139">
        <v>300000</v>
      </c>
      <c r="CR97" s="139"/>
      <c r="CS97" s="140" t="str">
        <f>IF(AND(CQ97=0,CR97=0),"",IF(AND(CQ97&lt;=100000,CR97&lt;=100000),"",IF(CQ97/CP97&gt;0.7,"男高",IF(CR97/CP97&gt;0.7,"女高",""))))</f>
        <v>男高</v>
      </c>
    </row>
    <row r="98" spans="1:98">
      <c r="A98" s="78"/>
      <c r="B98" s="189" t="s">
        <v>235</v>
      </c>
      <c r="C98" s="189"/>
      <c r="D98" s="189" t="s">
        <v>184</v>
      </c>
      <c r="E98" s="189" t="s">
        <v>62</v>
      </c>
      <c r="F98" s="189" t="s">
        <v>68</v>
      </c>
      <c r="G98" s="88"/>
      <c r="H98" s="88"/>
      <c r="I98" s="88"/>
      <c r="J98" s="180"/>
      <c r="K98" s="79">
        <v>168</v>
      </c>
      <c r="L98" s="79">
        <v>28</v>
      </c>
      <c r="M98" s="79">
        <v>12</v>
      </c>
      <c r="N98" s="89">
        <v>5</v>
      </c>
      <c r="O98" s="90">
        <v>0</v>
      </c>
      <c r="P98" s="91">
        <f>N98+O98</f>
        <v>5</v>
      </c>
      <c r="Q98" s="80">
        <f>IFERROR(P98/M98,"-")</f>
        <v>0.41666666666667</v>
      </c>
      <c r="R98" s="79">
        <v>0</v>
      </c>
      <c r="S98" s="79">
        <v>0</v>
      </c>
      <c r="T98" s="80">
        <f>IFERROR(R98/(P98),"-")</f>
        <v>0</v>
      </c>
      <c r="U98" s="186"/>
      <c r="V98" s="82">
        <v>0</v>
      </c>
      <c r="W98" s="80">
        <f>IF(P98=0,"-",V98/P98)</f>
        <v>0</v>
      </c>
      <c r="X98" s="185">
        <v>0</v>
      </c>
      <c r="Y98" s="186">
        <f>IFERROR(X98/P98,"-")</f>
        <v>0</v>
      </c>
      <c r="Z98" s="186" t="str">
        <f>IFERROR(X98/V98,"-")</f>
        <v>-</v>
      </c>
      <c r="AA98" s="180"/>
      <c r="AB98" s="83"/>
      <c r="AC98" s="77"/>
      <c r="AD98" s="92"/>
      <c r="AE98" s="93">
        <f>IF(P98=0,"",IF(AD98=0,"",(AD98/P98)))</f>
        <v>0</v>
      </c>
      <c r="AF98" s="92"/>
      <c r="AG98" s="94" t="str">
        <f>IFERROR(AF98/AD98,"-")</f>
        <v>-</v>
      </c>
      <c r="AH98" s="95"/>
      <c r="AI98" s="96" t="str">
        <f>IFERROR(AH98/AD98,"-")</f>
        <v>-</v>
      </c>
      <c r="AJ98" s="97"/>
      <c r="AK98" s="97"/>
      <c r="AL98" s="97"/>
      <c r="AM98" s="98"/>
      <c r="AN98" s="99">
        <f>IF(P98=0,"",IF(AM98=0,"",(AM98/P98)))</f>
        <v>0</v>
      </c>
      <c r="AO98" s="98"/>
      <c r="AP98" s="100" t="str">
        <f>IFERROR(AO98/AM98,"-")</f>
        <v>-</v>
      </c>
      <c r="AQ98" s="101"/>
      <c r="AR98" s="102" t="str">
        <f>IFERROR(AQ98/AM98,"-")</f>
        <v>-</v>
      </c>
      <c r="AS98" s="103"/>
      <c r="AT98" s="103"/>
      <c r="AU98" s="103"/>
      <c r="AV98" s="104"/>
      <c r="AW98" s="105">
        <f>IF(P98=0,"",IF(AV98=0,"",(AV98/P98)))</f>
        <v>0</v>
      </c>
      <c r="AX98" s="104"/>
      <c r="AY98" s="106" t="str">
        <f>IFERROR(AX98/AV98,"-")</f>
        <v>-</v>
      </c>
      <c r="AZ98" s="107"/>
      <c r="BA98" s="108" t="str">
        <f>IFERROR(AZ98/AV98,"-")</f>
        <v>-</v>
      </c>
      <c r="BB98" s="109"/>
      <c r="BC98" s="109"/>
      <c r="BD98" s="109"/>
      <c r="BE98" s="110">
        <v>1</v>
      </c>
      <c r="BF98" s="111">
        <f>IF(P98=0,"",IF(BE98=0,"",(BE98/P98)))</f>
        <v>0.2</v>
      </c>
      <c r="BG98" s="110"/>
      <c r="BH98" s="112">
        <f>IFERROR(BG98/BE98,"-")</f>
        <v>0</v>
      </c>
      <c r="BI98" s="113"/>
      <c r="BJ98" s="114">
        <f>IFERROR(BI98/BE98,"-")</f>
        <v>0</v>
      </c>
      <c r="BK98" s="115"/>
      <c r="BL98" s="115"/>
      <c r="BM98" s="115"/>
      <c r="BN98" s="117">
        <v>2</v>
      </c>
      <c r="BO98" s="118">
        <f>IF(P98=0,"",IF(BN98=0,"",(BN98/P98)))</f>
        <v>0.4</v>
      </c>
      <c r="BP98" s="119"/>
      <c r="BQ98" s="120">
        <f>IFERROR(BP98/BN98,"-")</f>
        <v>0</v>
      </c>
      <c r="BR98" s="121"/>
      <c r="BS98" s="122">
        <f>IFERROR(BR98/BN98,"-")</f>
        <v>0</v>
      </c>
      <c r="BT98" s="123"/>
      <c r="BU98" s="123"/>
      <c r="BV98" s="123"/>
      <c r="BW98" s="124">
        <v>1</v>
      </c>
      <c r="BX98" s="125">
        <f>IF(P98=0,"",IF(BW98=0,"",(BW98/P98)))</f>
        <v>0.2</v>
      </c>
      <c r="BY98" s="126"/>
      <c r="BZ98" s="127">
        <f>IFERROR(BY98/BW98,"-")</f>
        <v>0</v>
      </c>
      <c r="CA98" s="128"/>
      <c r="CB98" s="129">
        <f>IFERROR(CA98/BW98,"-")</f>
        <v>0</v>
      </c>
      <c r="CC98" s="130"/>
      <c r="CD98" s="130"/>
      <c r="CE98" s="130"/>
      <c r="CF98" s="131">
        <v>1</v>
      </c>
      <c r="CG98" s="132">
        <f>IF(P98=0,"",IF(CF98=0,"",(CF98/P98)))</f>
        <v>0.2</v>
      </c>
      <c r="CH98" s="133"/>
      <c r="CI98" s="134">
        <f>IFERROR(CH98/CF98,"-")</f>
        <v>0</v>
      </c>
      <c r="CJ98" s="135"/>
      <c r="CK98" s="136">
        <f>IFERROR(CJ98/CF98,"-")</f>
        <v>0</v>
      </c>
      <c r="CL98" s="137"/>
      <c r="CM98" s="137"/>
      <c r="CN98" s="137"/>
      <c r="CO98" s="138">
        <v>0</v>
      </c>
      <c r="CP98" s="139">
        <v>0</v>
      </c>
      <c r="CQ98" s="139"/>
      <c r="CR98" s="139"/>
      <c r="CS98" s="140" t="str">
        <f>IF(AND(CQ98=0,CR98=0),"",IF(AND(CQ98&lt;=100000,CR98&lt;=100000),"",IF(CQ98/CP98&gt;0.7,"男高",IF(CR98/CP98&gt;0.7,"女高",""))))</f>
        <v/>
      </c>
    </row>
    <row r="99" spans="1:98">
      <c r="A99" s="78">
        <f>AB99</f>
        <v>0.50925925925926</v>
      </c>
      <c r="B99" s="189" t="s">
        <v>236</v>
      </c>
      <c r="C99" s="189"/>
      <c r="D99" s="189" t="s">
        <v>139</v>
      </c>
      <c r="E99" s="189" t="s">
        <v>140</v>
      </c>
      <c r="F99" s="189" t="s">
        <v>63</v>
      </c>
      <c r="G99" s="88" t="s">
        <v>234</v>
      </c>
      <c r="H99" s="88" t="s">
        <v>135</v>
      </c>
      <c r="I99" s="88" t="s">
        <v>237</v>
      </c>
      <c r="J99" s="180">
        <v>108000</v>
      </c>
      <c r="K99" s="79">
        <v>4</v>
      </c>
      <c r="L99" s="79">
        <v>0</v>
      </c>
      <c r="M99" s="79">
        <v>31</v>
      </c>
      <c r="N99" s="89">
        <v>1</v>
      </c>
      <c r="O99" s="90">
        <v>0</v>
      </c>
      <c r="P99" s="91">
        <f>N99+O99</f>
        <v>1</v>
      </c>
      <c r="Q99" s="80">
        <f>IFERROR(P99/M99,"-")</f>
        <v>0.032258064516129</v>
      </c>
      <c r="R99" s="79">
        <v>0</v>
      </c>
      <c r="S99" s="79">
        <v>0</v>
      </c>
      <c r="T99" s="80">
        <f>IFERROR(R99/(P99),"-")</f>
        <v>0</v>
      </c>
      <c r="U99" s="186">
        <f>IFERROR(J99/SUM(N99:O100),"-")</f>
        <v>36000</v>
      </c>
      <c r="V99" s="82">
        <v>0</v>
      </c>
      <c r="W99" s="80">
        <f>IF(P99=0,"-",V99/P99)</f>
        <v>0</v>
      </c>
      <c r="X99" s="185">
        <v>0</v>
      </c>
      <c r="Y99" s="186">
        <f>IFERROR(X99/P99,"-")</f>
        <v>0</v>
      </c>
      <c r="Z99" s="186" t="str">
        <f>IFERROR(X99/V99,"-")</f>
        <v>-</v>
      </c>
      <c r="AA99" s="180">
        <f>SUM(X99:X100)-SUM(J99:J100)</f>
        <v>-53000</v>
      </c>
      <c r="AB99" s="83">
        <f>SUM(X99:X100)/SUM(J99:J100)</f>
        <v>0.50925925925926</v>
      </c>
      <c r="AC99" s="77"/>
      <c r="AD99" s="92"/>
      <c r="AE99" s="93">
        <f>IF(P99=0,"",IF(AD99=0,"",(AD99/P99)))</f>
        <v>0</v>
      </c>
      <c r="AF99" s="92"/>
      <c r="AG99" s="94" t="str">
        <f>IFERROR(AF99/AD99,"-")</f>
        <v>-</v>
      </c>
      <c r="AH99" s="95"/>
      <c r="AI99" s="96" t="str">
        <f>IFERROR(AH99/AD99,"-")</f>
        <v>-</v>
      </c>
      <c r="AJ99" s="97"/>
      <c r="AK99" s="97"/>
      <c r="AL99" s="97"/>
      <c r="AM99" s="98"/>
      <c r="AN99" s="99">
        <f>IF(P99=0,"",IF(AM99=0,"",(AM99/P99)))</f>
        <v>0</v>
      </c>
      <c r="AO99" s="98"/>
      <c r="AP99" s="100" t="str">
        <f>IFERROR(AO99/AM99,"-")</f>
        <v>-</v>
      </c>
      <c r="AQ99" s="101"/>
      <c r="AR99" s="102" t="str">
        <f>IFERROR(AQ99/AM99,"-")</f>
        <v>-</v>
      </c>
      <c r="AS99" s="103"/>
      <c r="AT99" s="103"/>
      <c r="AU99" s="103"/>
      <c r="AV99" s="104"/>
      <c r="AW99" s="105">
        <f>IF(P99=0,"",IF(AV99=0,"",(AV99/P99)))</f>
        <v>0</v>
      </c>
      <c r="AX99" s="104"/>
      <c r="AY99" s="106" t="str">
        <f>IFERROR(AX99/AV99,"-")</f>
        <v>-</v>
      </c>
      <c r="AZ99" s="107"/>
      <c r="BA99" s="108" t="str">
        <f>IFERROR(AZ99/AV99,"-")</f>
        <v>-</v>
      </c>
      <c r="BB99" s="109"/>
      <c r="BC99" s="109"/>
      <c r="BD99" s="109"/>
      <c r="BE99" s="110"/>
      <c r="BF99" s="111">
        <f>IF(P99=0,"",IF(BE99=0,"",(BE99/P99)))</f>
        <v>0</v>
      </c>
      <c r="BG99" s="110"/>
      <c r="BH99" s="112" t="str">
        <f>IFERROR(BG99/BE99,"-")</f>
        <v>-</v>
      </c>
      <c r="BI99" s="113"/>
      <c r="BJ99" s="114" t="str">
        <f>IFERROR(BI99/BE99,"-")</f>
        <v>-</v>
      </c>
      <c r="BK99" s="115"/>
      <c r="BL99" s="115"/>
      <c r="BM99" s="115"/>
      <c r="BN99" s="117"/>
      <c r="BO99" s="118">
        <f>IF(P99=0,"",IF(BN99=0,"",(BN99/P99)))</f>
        <v>0</v>
      </c>
      <c r="BP99" s="119"/>
      <c r="BQ99" s="120" t="str">
        <f>IFERROR(BP99/BN99,"-")</f>
        <v>-</v>
      </c>
      <c r="BR99" s="121"/>
      <c r="BS99" s="122" t="str">
        <f>IFERROR(BR99/BN99,"-")</f>
        <v>-</v>
      </c>
      <c r="BT99" s="123"/>
      <c r="BU99" s="123"/>
      <c r="BV99" s="123"/>
      <c r="BW99" s="124">
        <v>1</v>
      </c>
      <c r="BX99" s="125">
        <f>IF(P99=0,"",IF(BW99=0,"",(BW99/P99)))</f>
        <v>1</v>
      </c>
      <c r="BY99" s="126"/>
      <c r="BZ99" s="127">
        <f>IFERROR(BY99/BW99,"-")</f>
        <v>0</v>
      </c>
      <c r="CA99" s="128"/>
      <c r="CB99" s="129">
        <f>IFERROR(CA99/BW99,"-")</f>
        <v>0</v>
      </c>
      <c r="CC99" s="130"/>
      <c r="CD99" s="130"/>
      <c r="CE99" s="130"/>
      <c r="CF99" s="131"/>
      <c r="CG99" s="132">
        <f>IF(P99=0,"",IF(CF99=0,"",(CF99/P99)))</f>
        <v>0</v>
      </c>
      <c r="CH99" s="133"/>
      <c r="CI99" s="134" t="str">
        <f>IFERROR(CH99/CF99,"-")</f>
        <v>-</v>
      </c>
      <c r="CJ99" s="135"/>
      <c r="CK99" s="136" t="str">
        <f>IFERROR(CJ99/CF99,"-")</f>
        <v>-</v>
      </c>
      <c r="CL99" s="137"/>
      <c r="CM99" s="137"/>
      <c r="CN99" s="137"/>
      <c r="CO99" s="138">
        <v>0</v>
      </c>
      <c r="CP99" s="139">
        <v>0</v>
      </c>
      <c r="CQ99" s="139"/>
      <c r="CR99" s="139"/>
      <c r="CS99" s="140" t="str">
        <f>IF(AND(CQ99=0,CR99=0),"",IF(AND(CQ99&lt;=100000,CR99&lt;=100000),"",IF(CQ99/CP99&gt;0.7,"男高",IF(CR99/CP99&gt;0.7,"女高",""))))</f>
        <v/>
      </c>
    </row>
    <row r="100" spans="1:98">
      <c r="A100" s="78"/>
      <c r="B100" s="189" t="s">
        <v>238</v>
      </c>
      <c r="C100" s="189"/>
      <c r="D100" s="189" t="s">
        <v>139</v>
      </c>
      <c r="E100" s="189" t="s">
        <v>140</v>
      </c>
      <c r="F100" s="189" t="s">
        <v>68</v>
      </c>
      <c r="G100" s="88"/>
      <c r="H100" s="88"/>
      <c r="I100" s="88"/>
      <c r="J100" s="180"/>
      <c r="K100" s="79">
        <v>42</v>
      </c>
      <c r="L100" s="79">
        <v>9</v>
      </c>
      <c r="M100" s="79">
        <v>7</v>
      </c>
      <c r="N100" s="89">
        <v>2</v>
      </c>
      <c r="O100" s="90">
        <v>0</v>
      </c>
      <c r="P100" s="91">
        <f>N100+O100</f>
        <v>2</v>
      </c>
      <c r="Q100" s="80">
        <f>IFERROR(P100/M100,"-")</f>
        <v>0.28571428571429</v>
      </c>
      <c r="R100" s="79">
        <v>1</v>
      </c>
      <c r="S100" s="79">
        <v>0</v>
      </c>
      <c r="T100" s="80">
        <f>IFERROR(R100/(P100),"-")</f>
        <v>0.5</v>
      </c>
      <c r="U100" s="186"/>
      <c r="V100" s="82">
        <v>1</v>
      </c>
      <c r="W100" s="80">
        <f>IF(P100=0,"-",V100/P100)</f>
        <v>0.5</v>
      </c>
      <c r="X100" s="185">
        <v>55000</v>
      </c>
      <c r="Y100" s="186">
        <f>IFERROR(X100/P100,"-")</f>
        <v>27500</v>
      </c>
      <c r="Z100" s="186">
        <f>IFERROR(X100/V100,"-")</f>
        <v>55000</v>
      </c>
      <c r="AA100" s="180"/>
      <c r="AB100" s="83"/>
      <c r="AC100" s="77"/>
      <c r="AD100" s="92"/>
      <c r="AE100" s="93">
        <f>IF(P100=0,"",IF(AD100=0,"",(AD100/P100)))</f>
        <v>0</v>
      </c>
      <c r="AF100" s="92"/>
      <c r="AG100" s="94" t="str">
        <f>IFERROR(AF100/AD100,"-")</f>
        <v>-</v>
      </c>
      <c r="AH100" s="95"/>
      <c r="AI100" s="96" t="str">
        <f>IFERROR(AH100/AD100,"-")</f>
        <v>-</v>
      </c>
      <c r="AJ100" s="97"/>
      <c r="AK100" s="97"/>
      <c r="AL100" s="97"/>
      <c r="AM100" s="98"/>
      <c r="AN100" s="99">
        <f>IF(P100=0,"",IF(AM100=0,"",(AM100/P100)))</f>
        <v>0</v>
      </c>
      <c r="AO100" s="98"/>
      <c r="AP100" s="100" t="str">
        <f>IFERROR(AO100/AM100,"-")</f>
        <v>-</v>
      </c>
      <c r="AQ100" s="101"/>
      <c r="AR100" s="102" t="str">
        <f>IFERROR(AQ100/AM100,"-")</f>
        <v>-</v>
      </c>
      <c r="AS100" s="103"/>
      <c r="AT100" s="103"/>
      <c r="AU100" s="103"/>
      <c r="AV100" s="104"/>
      <c r="AW100" s="105">
        <f>IF(P100=0,"",IF(AV100=0,"",(AV100/P100)))</f>
        <v>0</v>
      </c>
      <c r="AX100" s="104"/>
      <c r="AY100" s="106" t="str">
        <f>IFERROR(AX100/AV100,"-")</f>
        <v>-</v>
      </c>
      <c r="AZ100" s="107"/>
      <c r="BA100" s="108" t="str">
        <f>IFERROR(AZ100/AV100,"-")</f>
        <v>-</v>
      </c>
      <c r="BB100" s="109"/>
      <c r="BC100" s="109"/>
      <c r="BD100" s="109"/>
      <c r="BE100" s="110">
        <v>1</v>
      </c>
      <c r="BF100" s="111">
        <f>IF(P100=0,"",IF(BE100=0,"",(BE100/P100)))</f>
        <v>0.5</v>
      </c>
      <c r="BG100" s="110"/>
      <c r="BH100" s="112">
        <f>IFERROR(BG100/BE100,"-")</f>
        <v>0</v>
      </c>
      <c r="BI100" s="113"/>
      <c r="BJ100" s="114">
        <f>IFERROR(BI100/BE100,"-")</f>
        <v>0</v>
      </c>
      <c r="BK100" s="115"/>
      <c r="BL100" s="115"/>
      <c r="BM100" s="115"/>
      <c r="BN100" s="117"/>
      <c r="BO100" s="118">
        <f>IF(P100=0,"",IF(BN100=0,"",(BN100/P100)))</f>
        <v>0</v>
      </c>
      <c r="BP100" s="119"/>
      <c r="BQ100" s="120" t="str">
        <f>IFERROR(BP100/BN100,"-")</f>
        <v>-</v>
      </c>
      <c r="BR100" s="121"/>
      <c r="BS100" s="122" t="str">
        <f>IFERROR(BR100/BN100,"-")</f>
        <v>-</v>
      </c>
      <c r="BT100" s="123"/>
      <c r="BU100" s="123"/>
      <c r="BV100" s="123"/>
      <c r="BW100" s="124">
        <v>1</v>
      </c>
      <c r="BX100" s="125">
        <f>IF(P100=0,"",IF(BW100=0,"",(BW100/P100)))</f>
        <v>0.5</v>
      </c>
      <c r="BY100" s="126">
        <v>1</v>
      </c>
      <c r="BZ100" s="127">
        <f>IFERROR(BY100/BW100,"-")</f>
        <v>1</v>
      </c>
      <c r="CA100" s="128">
        <v>55000</v>
      </c>
      <c r="CB100" s="129">
        <f>IFERROR(CA100/BW100,"-")</f>
        <v>55000</v>
      </c>
      <c r="CC100" s="130"/>
      <c r="CD100" s="130"/>
      <c r="CE100" s="130">
        <v>1</v>
      </c>
      <c r="CF100" s="131"/>
      <c r="CG100" s="132">
        <f>IF(P100=0,"",IF(CF100=0,"",(CF100/P100)))</f>
        <v>0</v>
      </c>
      <c r="CH100" s="133"/>
      <c r="CI100" s="134" t="str">
        <f>IFERROR(CH100/CF100,"-")</f>
        <v>-</v>
      </c>
      <c r="CJ100" s="135"/>
      <c r="CK100" s="136" t="str">
        <f>IFERROR(CJ100/CF100,"-")</f>
        <v>-</v>
      </c>
      <c r="CL100" s="137"/>
      <c r="CM100" s="137"/>
      <c r="CN100" s="137"/>
      <c r="CO100" s="138">
        <v>1</v>
      </c>
      <c r="CP100" s="139">
        <v>55000</v>
      </c>
      <c r="CQ100" s="139">
        <v>55000</v>
      </c>
      <c r="CR100" s="139"/>
      <c r="CS100" s="140" t="str">
        <f>IF(AND(CQ100=0,CR100=0),"",IF(AND(CQ100&lt;=100000,CR100&lt;=100000),"",IF(CQ100/CP100&gt;0.7,"男高",IF(CR100/CP100&gt;0.7,"女高",""))))</f>
        <v/>
      </c>
    </row>
    <row r="101" spans="1:98">
      <c r="A101" s="78">
        <f>AB101</f>
        <v>1.0394736842105</v>
      </c>
      <c r="B101" s="189" t="s">
        <v>239</v>
      </c>
      <c r="C101" s="189"/>
      <c r="D101" s="189" t="s">
        <v>189</v>
      </c>
      <c r="E101" s="189" t="s">
        <v>62</v>
      </c>
      <c r="F101" s="189" t="s">
        <v>63</v>
      </c>
      <c r="G101" s="88" t="s">
        <v>240</v>
      </c>
      <c r="H101" s="88" t="s">
        <v>186</v>
      </c>
      <c r="I101" s="88"/>
      <c r="J101" s="180">
        <v>228000</v>
      </c>
      <c r="K101" s="79">
        <v>13</v>
      </c>
      <c r="L101" s="79">
        <v>0</v>
      </c>
      <c r="M101" s="79">
        <v>42</v>
      </c>
      <c r="N101" s="89">
        <v>6</v>
      </c>
      <c r="O101" s="90">
        <v>0</v>
      </c>
      <c r="P101" s="91">
        <f>N101+O101</f>
        <v>6</v>
      </c>
      <c r="Q101" s="80">
        <f>IFERROR(P101/M101,"-")</f>
        <v>0.14285714285714</v>
      </c>
      <c r="R101" s="79">
        <v>0</v>
      </c>
      <c r="S101" s="79">
        <v>2</v>
      </c>
      <c r="T101" s="80">
        <f>IFERROR(R101/(P101),"-")</f>
        <v>0</v>
      </c>
      <c r="U101" s="186">
        <f>IFERROR(J101/SUM(N101:O102),"-")</f>
        <v>17538.461538462</v>
      </c>
      <c r="V101" s="82">
        <v>1</v>
      </c>
      <c r="W101" s="80">
        <f>IF(P101=0,"-",V101/P101)</f>
        <v>0.16666666666667</v>
      </c>
      <c r="X101" s="185">
        <v>5000</v>
      </c>
      <c r="Y101" s="186">
        <f>IFERROR(X101/P101,"-")</f>
        <v>833.33333333333</v>
      </c>
      <c r="Z101" s="186">
        <f>IFERROR(X101/V101,"-")</f>
        <v>5000</v>
      </c>
      <c r="AA101" s="180">
        <f>SUM(X101:X102)-SUM(J101:J102)</f>
        <v>9000</v>
      </c>
      <c r="AB101" s="83">
        <f>SUM(X101:X102)/SUM(J101:J102)</f>
        <v>1.0394736842105</v>
      </c>
      <c r="AC101" s="77"/>
      <c r="AD101" s="92"/>
      <c r="AE101" s="93">
        <f>IF(P101=0,"",IF(AD101=0,"",(AD101/P101)))</f>
        <v>0</v>
      </c>
      <c r="AF101" s="92"/>
      <c r="AG101" s="94" t="str">
        <f>IFERROR(AF101/AD101,"-")</f>
        <v>-</v>
      </c>
      <c r="AH101" s="95"/>
      <c r="AI101" s="96" t="str">
        <f>IFERROR(AH101/AD101,"-")</f>
        <v>-</v>
      </c>
      <c r="AJ101" s="97"/>
      <c r="AK101" s="97"/>
      <c r="AL101" s="97"/>
      <c r="AM101" s="98"/>
      <c r="AN101" s="99">
        <f>IF(P101=0,"",IF(AM101=0,"",(AM101/P101)))</f>
        <v>0</v>
      </c>
      <c r="AO101" s="98"/>
      <c r="AP101" s="100" t="str">
        <f>IFERROR(AO101/AM101,"-")</f>
        <v>-</v>
      </c>
      <c r="AQ101" s="101"/>
      <c r="AR101" s="102" t="str">
        <f>IFERROR(AQ101/AM101,"-")</f>
        <v>-</v>
      </c>
      <c r="AS101" s="103"/>
      <c r="AT101" s="103"/>
      <c r="AU101" s="103"/>
      <c r="AV101" s="104"/>
      <c r="AW101" s="105">
        <f>IF(P101=0,"",IF(AV101=0,"",(AV101/P101)))</f>
        <v>0</v>
      </c>
      <c r="AX101" s="104"/>
      <c r="AY101" s="106" t="str">
        <f>IFERROR(AX101/AV101,"-")</f>
        <v>-</v>
      </c>
      <c r="AZ101" s="107"/>
      <c r="BA101" s="108" t="str">
        <f>IFERROR(AZ101/AV101,"-")</f>
        <v>-</v>
      </c>
      <c r="BB101" s="109"/>
      <c r="BC101" s="109"/>
      <c r="BD101" s="109"/>
      <c r="BE101" s="110">
        <v>2</v>
      </c>
      <c r="BF101" s="111">
        <f>IF(P101=0,"",IF(BE101=0,"",(BE101/P101)))</f>
        <v>0.33333333333333</v>
      </c>
      <c r="BG101" s="110"/>
      <c r="BH101" s="112">
        <f>IFERROR(BG101/BE101,"-")</f>
        <v>0</v>
      </c>
      <c r="BI101" s="113"/>
      <c r="BJ101" s="114">
        <f>IFERROR(BI101/BE101,"-")</f>
        <v>0</v>
      </c>
      <c r="BK101" s="115"/>
      <c r="BL101" s="115"/>
      <c r="BM101" s="115"/>
      <c r="BN101" s="117">
        <v>4</v>
      </c>
      <c r="BO101" s="118">
        <f>IF(P101=0,"",IF(BN101=0,"",(BN101/P101)))</f>
        <v>0.66666666666667</v>
      </c>
      <c r="BP101" s="119">
        <v>1</v>
      </c>
      <c r="BQ101" s="120">
        <f>IFERROR(BP101/BN101,"-")</f>
        <v>0.25</v>
      </c>
      <c r="BR101" s="121">
        <v>5000</v>
      </c>
      <c r="BS101" s="122">
        <f>IFERROR(BR101/BN101,"-")</f>
        <v>1250</v>
      </c>
      <c r="BT101" s="123">
        <v>1</v>
      </c>
      <c r="BU101" s="123"/>
      <c r="BV101" s="123"/>
      <c r="BW101" s="124"/>
      <c r="BX101" s="125">
        <f>IF(P101=0,"",IF(BW101=0,"",(BW101/P101)))</f>
        <v>0</v>
      </c>
      <c r="BY101" s="126"/>
      <c r="BZ101" s="127" t="str">
        <f>IFERROR(BY101/BW101,"-")</f>
        <v>-</v>
      </c>
      <c r="CA101" s="128"/>
      <c r="CB101" s="129" t="str">
        <f>IFERROR(CA101/BW101,"-")</f>
        <v>-</v>
      </c>
      <c r="CC101" s="130"/>
      <c r="CD101" s="130"/>
      <c r="CE101" s="130"/>
      <c r="CF101" s="131"/>
      <c r="CG101" s="132">
        <f>IF(P101=0,"",IF(CF101=0,"",(CF101/P101)))</f>
        <v>0</v>
      </c>
      <c r="CH101" s="133"/>
      <c r="CI101" s="134" t="str">
        <f>IFERROR(CH101/CF101,"-")</f>
        <v>-</v>
      </c>
      <c r="CJ101" s="135"/>
      <c r="CK101" s="136" t="str">
        <f>IFERROR(CJ101/CF101,"-")</f>
        <v>-</v>
      </c>
      <c r="CL101" s="137"/>
      <c r="CM101" s="137"/>
      <c r="CN101" s="137"/>
      <c r="CO101" s="138">
        <v>1</v>
      </c>
      <c r="CP101" s="139">
        <v>5000</v>
      </c>
      <c r="CQ101" s="139">
        <v>5000</v>
      </c>
      <c r="CR101" s="139"/>
      <c r="CS101" s="140" t="str">
        <f>IF(AND(CQ101=0,CR101=0),"",IF(AND(CQ101&lt;=100000,CR101&lt;=100000),"",IF(CQ101/CP101&gt;0.7,"男高",IF(CR101/CP101&gt;0.7,"女高",""))))</f>
        <v/>
      </c>
    </row>
    <row r="102" spans="1:98">
      <c r="A102" s="78"/>
      <c r="B102" s="189" t="s">
        <v>241</v>
      </c>
      <c r="C102" s="189"/>
      <c r="D102" s="189" t="s">
        <v>189</v>
      </c>
      <c r="E102" s="189" t="s">
        <v>62</v>
      </c>
      <c r="F102" s="189" t="s">
        <v>68</v>
      </c>
      <c r="G102" s="88"/>
      <c r="H102" s="88"/>
      <c r="I102" s="88"/>
      <c r="J102" s="180"/>
      <c r="K102" s="79">
        <v>56</v>
      </c>
      <c r="L102" s="79">
        <v>21</v>
      </c>
      <c r="M102" s="79">
        <v>33</v>
      </c>
      <c r="N102" s="89">
        <v>7</v>
      </c>
      <c r="O102" s="90">
        <v>0</v>
      </c>
      <c r="P102" s="91">
        <f>N102+O102</f>
        <v>7</v>
      </c>
      <c r="Q102" s="80">
        <f>IFERROR(P102/M102,"-")</f>
        <v>0.21212121212121</v>
      </c>
      <c r="R102" s="79">
        <v>1</v>
      </c>
      <c r="S102" s="79">
        <v>3</v>
      </c>
      <c r="T102" s="80">
        <f>IFERROR(R102/(P102),"-")</f>
        <v>0.14285714285714</v>
      </c>
      <c r="U102" s="186"/>
      <c r="V102" s="82">
        <v>3</v>
      </c>
      <c r="W102" s="80">
        <f>IF(P102=0,"-",V102/P102)</f>
        <v>0.42857142857143</v>
      </c>
      <c r="X102" s="185">
        <v>232000</v>
      </c>
      <c r="Y102" s="186">
        <f>IFERROR(X102/P102,"-")</f>
        <v>33142.857142857</v>
      </c>
      <c r="Z102" s="186">
        <f>IFERROR(X102/V102,"-")</f>
        <v>77333.333333333</v>
      </c>
      <c r="AA102" s="180"/>
      <c r="AB102" s="83"/>
      <c r="AC102" s="77"/>
      <c r="AD102" s="92"/>
      <c r="AE102" s="93">
        <f>IF(P102=0,"",IF(AD102=0,"",(AD102/P102)))</f>
        <v>0</v>
      </c>
      <c r="AF102" s="92"/>
      <c r="AG102" s="94" t="str">
        <f>IFERROR(AF102/AD102,"-")</f>
        <v>-</v>
      </c>
      <c r="AH102" s="95"/>
      <c r="AI102" s="96" t="str">
        <f>IFERROR(AH102/AD102,"-")</f>
        <v>-</v>
      </c>
      <c r="AJ102" s="97"/>
      <c r="AK102" s="97"/>
      <c r="AL102" s="97"/>
      <c r="AM102" s="98"/>
      <c r="AN102" s="99">
        <f>IF(P102=0,"",IF(AM102=0,"",(AM102/P102)))</f>
        <v>0</v>
      </c>
      <c r="AO102" s="98"/>
      <c r="AP102" s="100" t="str">
        <f>IFERROR(AO102/AM102,"-")</f>
        <v>-</v>
      </c>
      <c r="AQ102" s="101"/>
      <c r="AR102" s="102" t="str">
        <f>IFERROR(AQ102/AM102,"-")</f>
        <v>-</v>
      </c>
      <c r="AS102" s="103"/>
      <c r="AT102" s="103"/>
      <c r="AU102" s="103"/>
      <c r="AV102" s="104">
        <v>1</v>
      </c>
      <c r="AW102" s="105">
        <f>IF(P102=0,"",IF(AV102=0,"",(AV102/P102)))</f>
        <v>0.14285714285714</v>
      </c>
      <c r="AX102" s="104"/>
      <c r="AY102" s="106">
        <f>IFERROR(AX102/AV102,"-")</f>
        <v>0</v>
      </c>
      <c r="AZ102" s="107"/>
      <c r="BA102" s="108">
        <f>IFERROR(AZ102/AV102,"-")</f>
        <v>0</v>
      </c>
      <c r="BB102" s="109"/>
      <c r="BC102" s="109"/>
      <c r="BD102" s="109"/>
      <c r="BE102" s="110"/>
      <c r="BF102" s="111">
        <f>IF(P102=0,"",IF(BE102=0,"",(BE102/P102)))</f>
        <v>0</v>
      </c>
      <c r="BG102" s="110"/>
      <c r="BH102" s="112" t="str">
        <f>IFERROR(BG102/BE102,"-")</f>
        <v>-</v>
      </c>
      <c r="BI102" s="113"/>
      <c r="BJ102" s="114" t="str">
        <f>IFERROR(BI102/BE102,"-")</f>
        <v>-</v>
      </c>
      <c r="BK102" s="115"/>
      <c r="BL102" s="115"/>
      <c r="BM102" s="115"/>
      <c r="BN102" s="117">
        <v>3</v>
      </c>
      <c r="BO102" s="118">
        <f>IF(P102=0,"",IF(BN102=0,"",(BN102/P102)))</f>
        <v>0.42857142857143</v>
      </c>
      <c r="BP102" s="119">
        <v>1</v>
      </c>
      <c r="BQ102" s="120">
        <f>IFERROR(BP102/BN102,"-")</f>
        <v>0.33333333333333</v>
      </c>
      <c r="BR102" s="121">
        <v>18000</v>
      </c>
      <c r="BS102" s="122">
        <f>IFERROR(BR102/BN102,"-")</f>
        <v>6000</v>
      </c>
      <c r="BT102" s="123"/>
      <c r="BU102" s="123"/>
      <c r="BV102" s="123">
        <v>1</v>
      </c>
      <c r="BW102" s="124">
        <v>3</v>
      </c>
      <c r="BX102" s="125">
        <f>IF(P102=0,"",IF(BW102=0,"",(BW102/P102)))</f>
        <v>0.42857142857143</v>
      </c>
      <c r="BY102" s="126">
        <v>2</v>
      </c>
      <c r="BZ102" s="127">
        <f>IFERROR(BY102/BW102,"-")</f>
        <v>0.66666666666667</v>
      </c>
      <c r="CA102" s="128">
        <v>214000</v>
      </c>
      <c r="CB102" s="129">
        <f>IFERROR(CA102/BW102,"-")</f>
        <v>71333.333333333</v>
      </c>
      <c r="CC102" s="130"/>
      <c r="CD102" s="130"/>
      <c r="CE102" s="130">
        <v>2</v>
      </c>
      <c r="CF102" s="131"/>
      <c r="CG102" s="132">
        <f>IF(P102=0,"",IF(CF102=0,"",(CF102/P102)))</f>
        <v>0</v>
      </c>
      <c r="CH102" s="133"/>
      <c r="CI102" s="134" t="str">
        <f>IFERROR(CH102/CF102,"-")</f>
        <v>-</v>
      </c>
      <c r="CJ102" s="135"/>
      <c r="CK102" s="136" t="str">
        <f>IFERROR(CJ102/CF102,"-")</f>
        <v>-</v>
      </c>
      <c r="CL102" s="137"/>
      <c r="CM102" s="137"/>
      <c r="CN102" s="137"/>
      <c r="CO102" s="138">
        <v>3</v>
      </c>
      <c r="CP102" s="139">
        <v>232000</v>
      </c>
      <c r="CQ102" s="139">
        <v>159000</v>
      </c>
      <c r="CR102" s="139"/>
      <c r="CS102" s="140" t="str">
        <f>IF(AND(CQ102=0,CR102=0),"",IF(AND(CQ102&lt;=100000,CR102&lt;=100000),"",IF(CQ102/CP102&gt;0.7,"男高",IF(CR102/CP102&gt;0.7,"女高",""))))</f>
        <v/>
      </c>
    </row>
    <row r="103" spans="1:98">
      <c r="A103" s="78">
        <f>AB103</f>
        <v>1.5564102564103</v>
      </c>
      <c r="B103" s="189" t="s">
        <v>242</v>
      </c>
      <c r="C103" s="189"/>
      <c r="D103" s="189" t="s">
        <v>118</v>
      </c>
      <c r="E103" s="189" t="s">
        <v>71</v>
      </c>
      <c r="F103" s="189" t="s">
        <v>63</v>
      </c>
      <c r="G103" s="88" t="s">
        <v>167</v>
      </c>
      <c r="H103" s="88" t="s">
        <v>243</v>
      </c>
      <c r="I103" s="88" t="s">
        <v>244</v>
      </c>
      <c r="J103" s="180">
        <v>390000</v>
      </c>
      <c r="K103" s="79">
        <v>3</v>
      </c>
      <c r="L103" s="79">
        <v>0</v>
      </c>
      <c r="M103" s="79">
        <v>20</v>
      </c>
      <c r="N103" s="89">
        <v>0</v>
      </c>
      <c r="O103" s="90">
        <v>0</v>
      </c>
      <c r="P103" s="91">
        <f>N103+O103</f>
        <v>0</v>
      </c>
      <c r="Q103" s="80">
        <f>IFERROR(P103/M103,"-")</f>
        <v>0</v>
      </c>
      <c r="R103" s="79">
        <v>0</v>
      </c>
      <c r="S103" s="79">
        <v>0</v>
      </c>
      <c r="T103" s="80" t="str">
        <f>IFERROR(R103/(P103),"-")</f>
        <v>-</v>
      </c>
      <c r="U103" s="186">
        <f>IFERROR(J103/SUM(N103:O106),"-")</f>
        <v>20526.315789474</v>
      </c>
      <c r="V103" s="82">
        <v>0</v>
      </c>
      <c r="W103" s="80" t="str">
        <f>IF(P103=0,"-",V103/P103)</f>
        <v>-</v>
      </c>
      <c r="X103" s="185">
        <v>0</v>
      </c>
      <c r="Y103" s="186" t="str">
        <f>IFERROR(X103/P103,"-")</f>
        <v>-</v>
      </c>
      <c r="Z103" s="186" t="str">
        <f>IFERROR(X103/V103,"-")</f>
        <v>-</v>
      </c>
      <c r="AA103" s="180">
        <f>SUM(X103:X106)-SUM(J103:J106)</f>
        <v>217000</v>
      </c>
      <c r="AB103" s="83">
        <f>SUM(X103:X106)/SUM(J103:J106)</f>
        <v>1.5564102564103</v>
      </c>
      <c r="AC103" s="77"/>
      <c r="AD103" s="92"/>
      <c r="AE103" s="93" t="str">
        <f>IF(P103=0,"",IF(AD103=0,"",(AD103/P103)))</f>
        <v/>
      </c>
      <c r="AF103" s="92"/>
      <c r="AG103" s="94" t="str">
        <f>IFERROR(AF103/AD103,"-")</f>
        <v>-</v>
      </c>
      <c r="AH103" s="95"/>
      <c r="AI103" s="96" t="str">
        <f>IFERROR(AH103/AD103,"-")</f>
        <v>-</v>
      </c>
      <c r="AJ103" s="97"/>
      <c r="AK103" s="97"/>
      <c r="AL103" s="97"/>
      <c r="AM103" s="98"/>
      <c r="AN103" s="99" t="str">
        <f>IF(P103=0,"",IF(AM103=0,"",(AM103/P103)))</f>
        <v/>
      </c>
      <c r="AO103" s="98"/>
      <c r="AP103" s="100" t="str">
        <f>IFERROR(AO103/AM103,"-")</f>
        <v>-</v>
      </c>
      <c r="AQ103" s="101"/>
      <c r="AR103" s="102" t="str">
        <f>IFERROR(AQ103/AM103,"-")</f>
        <v>-</v>
      </c>
      <c r="AS103" s="103"/>
      <c r="AT103" s="103"/>
      <c r="AU103" s="103"/>
      <c r="AV103" s="104"/>
      <c r="AW103" s="105" t="str">
        <f>IF(P103=0,"",IF(AV103=0,"",(AV103/P103)))</f>
        <v/>
      </c>
      <c r="AX103" s="104"/>
      <c r="AY103" s="106" t="str">
        <f>IFERROR(AX103/AV103,"-")</f>
        <v>-</v>
      </c>
      <c r="AZ103" s="107"/>
      <c r="BA103" s="108" t="str">
        <f>IFERROR(AZ103/AV103,"-")</f>
        <v>-</v>
      </c>
      <c r="BB103" s="109"/>
      <c r="BC103" s="109"/>
      <c r="BD103" s="109"/>
      <c r="BE103" s="110"/>
      <c r="BF103" s="111" t="str">
        <f>IF(P103=0,"",IF(BE103=0,"",(BE103/P103)))</f>
        <v/>
      </c>
      <c r="BG103" s="110"/>
      <c r="BH103" s="112" t="str">
        <f>IFERROR(BG103/BE103,"-")</f>
        <v>-</v>
      </c>
      <c r="BI103" s="113"/>
      <c r="BJ103" s="114" t="str">
        <f>IFERROR(BI103/BE103,"-")</f>
        <v>-</v>
      </c>
      <c r="BK103" s="115"/>
      <c r="BL103" s="115"/>
      <c r="BM103" s="115"/>
      <c r="BN103" s="117"/>
      <c r="BO103" s="118" t="str">
        <f>IF(P103=0,"",IF(BN103=0,"",(BN103/P103)))</f>
        <v/>
      </c>
      <c r="BP103" s="119"/>
      <c r="BQ103" s="120" t="str">
        <f>IFERROR(BP103/BN103,"-")</f>
        <v>-</v>
      </c>
      <c r="BR103" s="121"/>
      <c r="BS103" s="122" t="str">
        <f>IFERROR(BR103/BN103,"-")</f>
        <v>-</v>
      </c>
      <c r="BT103" s="123"/>
      <c r="BU103" s="123"/>
      <c r="BV103" s="123"/>
      <c r="BW103" s="124"/>
      <c r="BX103" s="125" t="str">
        <f>IF(P103=0,"",IF(BW103=0,"",(BW103/P103)))</f>
        <v/>
      </c>
      <c r="BY103" s="126"/>
      <c r="BZ103" s="127" t="str">
        <f>IFERROR(BY103/BW103,"-")</f>
        <v>-</v>
      </c>
      <c r="CA103" s="128"/>
      <c r="CB103" s="129" t="str">
        <f>IFERROR(CA103/BW103,"-")</f>
        <v>-</v>
      </c>
      <c r="CC103" s="130"/>
      <c r="CD103" s="130"/>
      <c r="CE103" s="130"/>
      <c r="CF103" s="131"/>
      <c r="CG103" s="132" t="str">
        <f>IF(P103=0,"",IF(CF103=0,"",(CF103/P103)))</f>
        <v/>
      </c>
      <c r="CH103" s="133"/>
      <c r="CI103" s="134" t="str">
        <f>IFERROR(CH103/CF103,"-")</f>
        <v>-</v>
      </c>
      <c r="CJ103" s="135"/>
      <c r="CK103" s="136" t="str">
        <f>IFERROR(CJ103/CF103,"-")</f>
        <v>-</v>
      </c>
      <c r="CL103" s="137"/>
      <c r="CM103" s="137"/>
      <c r="CN103" s="137"/>
      <c r="CO103" s="138">
        <v>0</v>
      </c>
      <c r="CP103" s="139">
        <v>0</v>
      </c>
      <c r="CQ103" s="139"/>
      <c r="CR103" s="139"/>
      <c r="CS103" s="140" t="str">
        <f>IF(AND(CQ103=0,CR103=0),"",IF(AND(CQ103&lt;=100000,CR103&lt;=100000),"",IF(CQ103/CP103&gt;0.7,"男高",IF(CR103/CP103&gt;0.7,"女高",""))))</f>
        <v/>
      </c>
    </row>
    <row r="104" spans="1:98">
      <c r="A104" s="78"/>
      <c r="B104" s="189" t="s">
        <v>245</v>
      </c>
      <c r="C104" s="189"/>
      <c r="D104" s="189" t="s">
        <v>118</v>
      </c>
      <c r="E104" s="189" t="s">
        <v>75</v>
      </c>
      <c r="F104" s="189" t="s">
        <v>63</v>
      </c>
      <c r="G104" s="88" t="s">
        <v>167</v>
      </c>
      <c r="H104" s="88" t="s">
        <v>246</v>
      </c>
      <c r="I104" s="88"/>
      <c r="J104" s="180"/>
      <c r="K104" s="79">
        <v>18</v>
      </c>
      <c r="L104" s="79">
        <v>0</v>
      </c>
      <c r="M104" s="79">
        <v>88</v>
      </c>
      <c r="N104" s="89">
        <v>6</v>
      </c>
      <c r="O104" s="90">
        <v>0</v>
      </c>
      <c r="P104" s="91">
        <f>N104+O104</f>
        <v>6</v>
      </c>
      <c r="Q104" s="80">
        <f>IFERROR(P104/M104,"-")</f>
        <v>0.068181818181818</v>
      </c>
      <c r="R104" s="79">
        <v>1</v>
      </c>
      <c r="S104" s="79">
        <v>2</v>
      </c>
      <c r="T104" s="80">
        <f>IFERROR(R104/(P104),"-")</f>
        <v>0.16666666666667</v>
      </c>
      <c r="U104" s="186"/>
      <c r="V104" s="82">
        <v>2</v>
      </c>
      <c r="W104" s="80">
        <f>IF(P104=0,"-",V104/P104)</f>
        <v>0.33333333333333</v>
      </c>
      <c r="X104" s="185">
        <v>18000</v>
      </c>
      <c r="Y104" s="186">
        <f>IFERROR(X104/P104,"-")</f>
        <v>3000</v>
      </c>
      <c r="Z104" s="186">
        <f>IFERROR(X104/V104,"-")</f>
        <v>9000</v>
      </c>
      <c r="AA104" s="180"/>
      <c r="AB104" s="83"/>
      <c r="AC104" s="77"/>
      <c r="AD104" s="92"/>
      <c r="AE104" s="93">
        <f>IF(P104=0,"",IF(AD104=0,"",(AD104/P104)))</f>
        <v>0</v>
      </c>
      <c r="AF104" s="92"/>
      <c r="AG104" s="94" t="str">
        <f>IFERROR(AF104/AD104,"-")</f>
        <v>-</v>
      </c>
      <c r="AH104" s="95"/>
      <c r="AI104" s="96" t="str">
        <f>IFERROR(AH104/AD104,"-")</f>
        <v>-</v>
      </c>
      <c r="AJ104" s="97"/>
      <c r="AK104" s="97"/>
      <c r="AL104" s="97"/>
      <c r="AM104" s="98"/>
      <c r="AN104" s="99">
        <f>IF(P104=0,"",IF(AM104=0,"",(AM104/P104)))</f>
        <v>0</v>
      </c>
      <c r="AO104" s="98"/>
      <c r="AP104" s="100" t="str">
        <f>IFERROR(AO104/AM104,"-")</f>
        <v>-</v>
      </c>
      <c r="AQ104" s="101"/>
      <c r="AR104" s="102" t="str">
        <f>IFERROR(AQ104/AM104,"-")</f>
        <v>-</v>
      </c>
      <c r="AS104" s="103"/>
      <c r="AT104" s="103"/>
      <c r="AU104" s="103"/>
      <c r="AV104" s="104"/>
      <c r="AW104" s="105">
        <f>IF(P104=0,"",IF(AV104=0,"",(AV104/P104)))</f>
        <v>0</v>
      </c>
      <c r="AX104" s="104"/>
      <c r="AY104" s="106" t="str">
        <f>IFERROR(AX104/AV104,"-")</f>
        <v>-</v>
      </c>
      <c r="AZ104" s="107"/>
      <c r="BA104" s="108" t="str">
        <f>IFERROR(AZ104/AV104,"-")</f>
        <v>-</v>
      </c>
      <c r="BB104" s="109"/>
      <c r="BC104" s="109"/>
      <c r="BD104" s="109"/>
      <c r="BE104" s="110"/>
      <c r="BF104" s="111">
        <f>IF(P104=0,"",IF(BE104=0,"",(BE104/P104)))</f>
        <v>0</v>
      </c>
      <c r="BG104" s="110"/>
      <c r="BH104" s="112" t="str">
        <f>IFERROR(BG104/BE104,"-")</f>
        <v>-</v>
      </c>
      <c r="BI104" s="113"/>
      <c r="BJ104" s="114" t="str">
        <f>IFERROR(BI104/BE104,"-")</f>
        <v>-</v>
      </c>
      <c r="BK104" s="115"/>
      <c r="BL104" s="115"/>
      <c r="BM104" s="115"/>
      <c r="BN104" s="117">
        <v>5</v>
      </c>
      <c r="BO104" s="118">
        <f>IF(P104=0,"",IF(BN104=0,"",(BN104/P104)))</f>
        <v>0.83333333333333</v>
      </c>
      <c r="BP104" s="119">
        <v>2</v>
      </c>
      <c r="BQ104" s="120">
        <f>IFERROR(BP104/BN104,"-")</f>
        <v>0.4</v>
      </c>
      <c r="BR104" s="121">
        <v>18000</v>
      </c>
      <c r="BS104" s="122">
        <f>IFERROR(BR104/BN104,"-")</f>
        <v>3600</v>
      </c>
      <c r="BT104" s="123">
        <v>1</v>
      </c>
      <c r="BU104" s="123"/>
      <c r="BV104" s="123">
        <v>1</v>
      </c>
      <c r="BW104" s="124">
        <v>1</v>
      </c>
      <c r="BX104" s="125">
        <f>IF(P104=0,"",IF(BW104=0,"",(BW104/P104)))</f>
        <v>0.16666666666667</v>
      </c>
      <c r="BY104" s="126"/>
      <c r="BZ104" s="127">
        <f>IFERROR(BY104/BW104,"-")</f>
        <v>0</v>
      </c>
      <c r="CA104" s="128"/>
      <c r="CB104" s="129">
        <f>IFERROR(CA104/BW104,"-")</f>
        <v>0</v>
      </c>
      <c r="CC104" s="130"/>
      <c r="CD104" s="130"/>
      <c r="CE104" s="130"/>
      <c r="CF104" s="131"/>
      <c r="CG104" s="132">
        <f>IF(P104=0,"",IF(CF104=0,"",(CF104/P104)))</f>
        <v>0</v>
      </c>
      <c r="CH104" s="133"/>
      <c r="CI104" s="134" t="str">
        <f>IFERROR(CH104/CF104,"-")</f>
        <v>-</v>
      </c>
      <c r="CJ104" s="135"/>
      <c r="CK104" s="136" t="str">
        <f>IFERROR(CJ104/CF104,"-")</f>
        <v>-</v>
      </c>
      <c r="CL104" s="137"/>
      <c r="CM104" s="137"/>
      <c r="CN104" s="137"/>
      <c r="CO104" s="138">
        <v>2</v>
      </c>
      <c r="CP104" s="139">
        <v>18000</v>
      </c>
      <c r="CQ104" s="139">
        <v>15000</v>
      </c>
      <c r="CR104" s="139"/>
      <c r="CS104" s="140" t="str">
        <f>IF(AND(CQ104=0,CR104=0),"",IF(AND(CQ104&lt;=100000,CR104&lt;=100000),"",IF(CQ104/CP104&gt;0.7,"男高",IF(CR104/CP104&gt;0.7,"女高",""))))</f>
        <v/>
      </c>
    </row>
    <row r="105" spans="1:98">
      <c r="A105" s="78"/>
      <c r="B105" s="189" t="s">
        <v>247</v>
      </c>
      <c r="C105" s="189"/>
      <c r="D105" s="189" t="s">
        <v>118</v>
      </c>
      <c r="E105" s="189" t="s">
        <v>81</v>
      </c>
      <c r="F105" s="189" t="s">
        <v>63</v>
      </c>
      <c r="G105" s="88" t="s">
        <v>167</v>
      </c>
      <c r="H105" s="88" t="s">
        <v>248</v>
      </c>
      <c r="I105" s="88"/>
      <c r="J105" s="180"/>
      <c r="K105" s="79">
        <v>2</v>
      </c>
      <c r="L105" s="79">
        <v>0</v>
      </c>
      <c r="M105" s="79">
        <v>27</v>
      </c>
      <c r="N105" s="89">
        <v>2</v>
      </c>
      <c r="O105" s="90">
        <v>0</v>
      </c>
      <c r="P105" s="91">
        <f>N105+O105</f>
        <v>2</v>
      </c>
      <c r="Q105" s="80">
        <f>IFERROR(P105/M105,"-")</f>
        <v>0.074074074074074</v>
      </c>
      <c r="R105" s="79">
        <v>1</v>
      </c>
      <c r="S105" s="79">
        <v>1</v>
      </c>
      <c r="T105" s="80">
        <f>IFERROR(R105/(P105),"-")</f>
        <v>0.5</v>
      </c>
      <c r="U105" s="186"/>
      <c r="V105" s="82">
        <v>2</v>
      </c>
      <c r="W105" s="80">
        <f>IF(P105=0,"-",V105/P105)</f>
        <v>1</v>
      </c>
      <c r="X105" s="185">
        <v>30000</v>
      </c>
      <c r="Y105" s="186">
        <f>IFERROR(X105/P105,"-")</f>
        <v>15000</v>
      </c>
      <c r="Z105" s="186">
        <f>IFERROR(X105/V105,"-")</f>
        <v>15000</v>
      </c>
      <c r="AA105" s="180"/>
      <c r="AB105" s="83"/>
      <c r="AC105" s="77"/>
      <c r="AD105" s="92"/>
      <c r="AE105" s="93">
        <f>IF(P105=0,"",IF(AD105=0,"",(AD105/P105)))</f>
        <v>0</v>
      </c>
      <c r="AF105" s="92"/>
      <c r="AG105" s="94" t="str">
        <f>IFERROR(AF105/AD105,"-")</f>
        <v>-</v>
      </c>
      <c r="AH105" s="95"/>
      <c r="AI105" s="96" t="str">
        <f>IFERROR(AH105/AD105,"-")</f>
        <v>-</v>
      </c>
      <c r="AJ105" s="97"/>
      <c r="AK105" s="97"/>
      <c r="AL105" s="97"/>
      <c r="AM105" s="98"/>
      <c r="AN105" s="99">
        <f>IF(P105=0,"",IF(AM105=0,"",(AM105/P105)))</f>
        <v>0</v>
      </c>
      <c r="AO105" s="98"/>
      <c r="AP105" s="100" t="str">
        <f>IFERROR(AO105/AM105,"-")</f>
        <v>-</v>
      </c>
      <c r="AQ105" s="101"/>
      <c r="AR105" s="102" t="str">
        <f>IFERROR(AQ105/AM105,"-")</f>
        <v>-</v>
      </c>
      <c r="AS105" s="103"/>
      <c r="AT105" s="103"/>
      <c r="AU105" s="103"/>
      <c r="AV105" s="104"/>
      <c r="AW105" s="105">
        <f>IF(P105=0,"",IF(AV105=0,"",(AV105/P105)))</f>
        <v>0</v>
      </c>
      <c r="AX105" s="104"/>
      <c r="AY105" s="106" t="str">
        <f>IFERROR(AX105/AV105,"-")</f>
        <v>-</v>
      </c>
      <c r="AZ105" s="107"/>
      <c r="BA105" s="108" t="str">
        <f>IFERROR(AZ105/AV105,"-")</f>
        <v>-</v>
      </c>
      <c r="BB105" s="109"/>
      <c r="BC105" s="109"/>
      <c r="BD105" s="109"/>
      <c r="BE105" s="110"/>
      <c r="BF105" s="111">
        <f>IF(P105=0,"",IF(BE105=0,"",(BE105/P105)))</f>
        <v>0</v>
      </c>
      <c r="BG105" s="110"/>
      <c r="BH105" s="112" t="str">
        <f>IFERROR(BG105/BE105,"-")</f>
        <v>-</v>
      </c>
      <c r="BI105" s="113"/>
      <c r="BJ105" s="114" t="str">
        <f>IFERROR(BI105/BE105,"-")</f>
        <v>-</v>
      </c>
      <c r="BK105" s="115"/>
      <c r="BL105" s="115"/>
      <c r="BM105" s="115"/>
      <c r="BN105" s="117">
        <v>1</v>
      </c>
      <c r="BO105" s="118">
        <f>IF(P105=0,"",IF(BN105=0,"",(BN105/P105)))</f>
        <v>0.5</v>
      </c>
      <c r="BP105" s="119">
        <v>1</v>
      </c>
      <c r="BQ105" s="120">
        <f>IFERROR(BP105/BN105,"-")</f>
        <v>1</v>
      </c>
      <c r="BR105" s="121">
        <v>22000</v>
      </c>
      <c r="BS105" s="122">
        <f>IFERROR(BR105/BN105,"-")</f>
        <v>22000</v>
      </c>
      <c r="BT105" s="123"/>
      <c r="BU105" s="123"/>
      <c r="BV105" s="123">
        <v>1</v>
      </c>
      <c r="BW105" s="124">
        <v>1</v>
      </c>
      <c r="BX105" s="125">
        <f>IF(P105=0,"",IF(BW105=0,"",(BW105/P105)))</f>
        <v>0.5</v>
      </c>
      <c r="BY105" s="126">
        <v>1</v>
      </c>
      <c r="BZ105" s="127">
        <f>IFERROR(BY105/BW105,"-")</f>
        <v>1</v>
      </c>
      <c r="CA105" s="128">
        <v>8000</v>
      </c>
      <c r="CB105" s="129">
        <f>IFERROR(CA105/BW105,"-")</f>
        <v>8000</v>
      </c>
      <c r="CC105" s="130"/>
      <c r="CD105" s="130">
        <v>1</v>
      </c>
      <c r="CE105" s="130"/>
      <c r="CF105" s="131"/>
      <c r="CG105" s="132">
        <f>IF(P105=0,"",IF(CF105=0,"",(CF105/P105)))</f>
        <v>0</v>
      </c>
      <c r="CH105" s="133"/>
      <c r="CI105" s="134" t="str">
        <f>IFERROR(CH105/CF105,"-")</f>
        <v>-</v>
      </c>
      <c r="CJ105" s="135"/>
      <c r="CK105" s="136" t="str">
        <f>IFERROR(CJ105/CF105,"-")</f>
        <v>-</v>
      </c>
      <c r="CL105" s="137"/>
      <c r="CM105" s="137"/>
      <c r="CN105" s="137"/>
      <c r="CO105" s="138">
        <v>2</v>
      </c>
      <c r="CP105" s="139">
        <v>30000</v>
      </c>
      <c r="CQ105" s="139">
        <v>22000</v>
      </c>
      <c r="CR105" s="139"/>
      <c r="CS105" s="140" t="str">
        <f>IF(AND(CQ105=0,CR105=0),"",IF(AND(CQ105&lt;=100000,CR105&lt;=100000),"",IF(CQ105/CP105&gt;0.7,"男高",IF(CR105/CP105&gt;0.7,"女高",""))))</f>
        <v/>
      </c>
    </row>
    <row r="106" spans="1:98">
      <c r="A106" s="78"/>
      <c r="B106" s="189" t="s">
        <v>249</v>
      </c>
      <c r="C106" s="189"/>
      <c r="D106" s="189" t="s">
        <v>102</v>
      </c>
      <c r="E106" s="189" t="s">
        <v>102</v>
      </c>
      <c r="F106" s="189" t="s">
        <v>68</v>
      </c>
      <c r="G106" s="88" t="s">
        <v>103</v>
      </c>
      <c r="H106" s="88"/>
      <c r="I106" s="88"/>
      <c r="J106" s="180"/>
      <c r="K106" s="79">
        <v>105</v>
      </c>
      <c r="L106" s="79">
        <v>53</v>
      </c>
      <c r="M106" s="79">
        <v>13</v>
      </c>
      <c r="N106" s="89">
        <v>11</v>
      </c>
      <c r="O106" s="90">
        <v>0</v>
      </c>
      <c r="P106" s="91">
        <f>N106+O106</f>
        <v>11</v>
      </c>
      <c r="Q106" s="80">
        <f>IFERROR(P106/M106,"-")</f>
        <v>0.84615384615385</v>
      </c>
      <c r="R106" s="79">
        <v>3</v>
      </c>
      <c r="S106" s="79">
        <v>1</v>
      </c>
      <c r="T106" s="80">
        <f>IFERROR(R106/(P106),"-")</f>
        <v>0.27272727272727</v>
      </c>
      <c r="U106" s="186"/>
      <c r="V106" s="82">
        <v>4</v>
      </c>
      <c r="W106" s="80">
        <f>IF(P106=0,"-",V106/P106)</f>
        <v>0.36363636363636</v>
      </c>
      <c r="X106" s="185">
        <v>559000</v>
      </c>
      <c r="Y106" s="186">
        <f>IFERROR(X106/P106,"-")</f>
        <v>50818.181818182</v>
      </c>
      <c r="Z106" s="186">
        <f>IFERROR(X106/V106,"-")</f>
        <v>139750</v>
      </c>
      <c r="AA106" s="180"/>
      <c r="AB106" s="83"/>
      <c r="AC106" s="77"/>
      <c r="AD106" s="92"/>
      <c r="AE106" s="93">
        <f>IF(P106=0,"",IF(AD106=0,"",(AD106/P106)))</f>
        <v>0</v>
      </c>
      <c r="AF106" s="92"/>
      <c r="AG106" s="94" t="str">
        <f>IFERROR(AF106/AD106,"-")</f>
        <v>-</v>
      </c>
      <c r="AH106" s="95"/>
      <c r="AI106" s="96" t="str">
        <f>IFERROR(AH106/AD106,"-")</f>
        <v>-</v>
      </c>
      <c r="AJ106" s="97"/>
      <c r="AK106" s="97"/>
      <c r="AL106" s="97"/>
      <c r="AM106" s="98"/>
      <c r="AN106" s="99">
        <f>IF(P106=0,"",IF(AM106=0,"",(AM106/P106)))</f>
        <v>0</v>
      </c>
      <c r="AO106" s="98"/>
      <c r="AP106" s="100" t="str">
        <f>IFERROR(AO106/AM106,"-")</f>
        <v>-</v>
      </c>
      <c r="AQ106" s="101"/>
      <c r="AR106" s="102" t="str">
        <f>IFERROR(AQ106/AM106,"-")</f>
        <v>-</v>
      </c>
      <c r="AS106" s="103"/>
      <c r="AT106" s="103"/>
      <c r="AU106" s="103"/>
      <c r="AV106" s="104">
        <v>1</v>
      </c>
      <c r="AW106" s="105">
        <f>IF(P106=0,"",IF(AV106=0,"",(AV106/P106)))</f>
        <v>0.090909090909091</v>
      </c>
      <c r="AX106" s="104"/>
      <c r="AY106" s="106">
        <f>IFERROR(AX106/AV106,"-")</f>
        <v>0</v>
      </c>
      <c r="AZ106" s="107"/>
      <c r="BA106" s="108">
        <f>IFERROR(AZ106/AV106,"-")</f>
        <v>0</v>
      </c>
      <c r="BB106" s="109"/>
      <c r="BC106" s="109"/>
      <c r="BD106" s="109"/>
      <c r="BE106" s="110">
        <v>1</v>
      </c>
      <c r="BF106" s="111">
        <f>IF(P106=0,"",IF(BE106=0,"",(BE106/P106)))</f>
        <v>0.090909090909091</v>
      </c>
      <c r="BG106" s="110"/>
      <c r="BH106" s="112">
        <f>IFERROR(BG106/BE106,"-")</f>
        <v>0</v>
      </c>
      <c r="BI106" s="113"/>
      <c r="BJ106" s="114">
        <f>IFERROR(BI106/BE106,"-")</f>
        <v>0</v>
      </c>
      <c r="BK106" s="115"/>
      <c r="BL106" s="115"/>
      <c r="BM106" s="115"/>
      <c r="BN106" s="117">
        <v>3</v>
      </c>
      <c r="BO106" s="118">
        <f>IF(P106=0,"",IF(BN106=0,"",(BN106/P106)))</f>
        <v>0.27272727272727</v>
      </c>
      <c r="BP106" s="119">
        <v>2</v>
      </c>
      <c r="BQ106" s="120">
        <f>IFERROR(BP106/BN106,"-")</f>
        <v>0.66666666666667</v>
      </c>
      <c r="BR106" s="121">
        <v>44000</v>
      </c>
      <c r="BS106" s="122">
        <f>IFERROR(BR106/BN106,"-")</f>
        <v>14666.666666667</v>
      </c>
      <c r="BT106" s="123"/>
      <c r="BU106" s="123"/>
      <c r="BV106" s="123">
        <v>2</v>
      </c>
      <c r="BW106" s="124">
        <v>4</v>
      </c>
      <c r="BX106" s="125">
        <f>IF(P106=0,"",IF(BW106=0,"",(BW106/P106)))</f>
        <v>0.36363636363636</v>
      </c>
      <c r="BY106" s="126">
        <v>2</v>
      </c>
      <c r="BZ106" s="127">
        <f>IFERROR(BY106/BW106,"-")</f>
        <v>0.5</v>
      </c>
      <c r="CA106" s="128">
        <v>515000</v>
      </c>
      <c r="CB106" s="129">
        <f>IFERROR(CA106/BW106,"-")</f>
        <v>128750</v>
      </c>
      <c r="CC106" s="130"/>
      <c r="CD106" s="130"/>
      <c r="CE106" s="130">
        <v>2</v>
      </c>
      <c r="CF106" s="131">
        <v>2</v>
      </c>
      <c r="CG106" s="132">
        <f>IF(P106=0,"",IF(CF106=0,"",(CF106/P106)))</f>
        <v>0.18181818181818</v>
      </c>
      <c r="CH106" s="133"/>
      <c r="CI106" s="134">
        <f>IFERROR(CH106/CF106,"-")</f>
        <v>0</v>
      </c>
      <c r="CJ106" s="135"/>
      <c r="CK106" s="136">
        <f>IFERROR(CJ106/CF106,"-")</f>
        <v>0</v>
      </c>
      <c r="CL106" s="137"/>
      <c r="CM106" s="137"/>
      <c r="CN106" s="137"/>
      <c r="CO106" s="138">
        <v>4</v>
      </c>
      <c r="CP106" s="139">
        <v>559000</v>
      </c>
      <c r="CQ106" s="139">
        <v>410000</v>
      </c>
      <c r="CR106" s="139"/>
      <c r="CS106" s="140" t="str">
        <f>IF(AND(CQ106=0,CR106=0),"",IF(AND(CQ106&lt;=100000,CR106&lt;=100000),"",IF(CQ106/CP106&gt;0.7,"男高",IF(CR106/CP106&gt;0.7,"女高",""))))</f>
        <v>男高</v>
      </c>
    </row>
    <row r="107" spans="1:98">
      <c r="A107" s="30"/>
      <c r="B107" s="85"/>
      <c r="C107" s="86"/>
      <c r="D107" s="86"/>
      <c r="E107" s="86"/>
      <c r="F107" s="87"/>
      <c r="G107" s="88"/>
      <c r="H107" s="88"/>
      <c r="I107" s="88"/>
      <c r="J107" s="181"/>
      <c r="K107" s="34"/>
      <c r="L107" s="34"/>
      <c r="M107" s="31"/>
      <c r="N107" s="23"/>
      <c r="O107" s="23"/>
      <c r="P107" s="23"/>
      <c r="Q107" s="32"/>
      <c r="R107" s="32"/>
      <c r="S107" s="23"/>
      <c r="T107" s="32"/>
      <c r="U107" s="187"/>
      <c r="V107" s="25"/>
      <c r="W107" s="25"/>
      <c r="X107" s="187"/>
      <c r="Y107" s="187"/>
      <c r="Z107" s="187"/>
      <c r="AA107" s="187"/>
      <c r="AB107" s="33"/>
      <c r="AC107" s="57"/>
      <c r="AD107" s="61"/>
      <c r="AE107" s="62"/>
      <c r="AF107" s="61"/>
      <c r="AG107" s="65"/>
      <c r="AH107" s="66"/>
      <c r="AI107" s="67"/>
      <c r="AJ107" s="68"/>
      <c r="AK107" s="68"/>
      <c r="AL107" s="68"/>
      <c r="AM107" s="61"/>
      <c r="AN107" s="62"/>
      <c r="AO107" s="61"/>
      <c r="AP107" s="65"/>
      <c r="AQ107" s="66"/>
      <c r="AR107" s="67"/>
      <c r="AS107" s="68"/>
      <c r="AT107" s="68"/>
      <c r="AU107" s="68"/>
      <c r="AV107" s="61"/>
      <c r="AW107" s="62"/>
      <c r="AX107" s="61"/>
      <c r="AY107" s="65"/>
      <c r="AZ107" s="66"/>
      <c r="BA107" s="67"/>
      <c r="BB107" s="68"/>
      <c r="BC107" s="68"/>
      <c r="BD107" s="68"/>
      <c r="BE107" s="61"/>
      <c r="BF107" s="62"/>
      <c r="BG107" s="61"/>
      <c r="BH107" s="65"/>
      <c r="BI107" s="66"/>
      <c r="BJ107" s="67"/>
      <c r="BK107" s="68"/>
      <c r="BL107" s="68"/>
      <c r="BM107" s="68"/>
      <c r="BN107" s="63"/>
      <c r="BO107" s="64"/>
      <c r="BP107" s="61"/>
      <c r="BQ107" s="65"/>
      <c r="BR107" s="66"/>
      <c r="BS107" s="67"/>
      <c r="BT107" s="68"/>
      <c r="BU107" s="68"/>
      <c r="BV107" s="68"/>
      <c r="BW107" s="63"/>
      <c r="BX107" s="64"/>
      <c r="BY107" s="61"/>
      <c r="BZ107" s="65"/>
      <c r="CA107" s="66"/>
      <c r="CB107" s="67"/>
      <c r="CC107" s="68"/>
      <c r="CD107" s="68"/>
      <c r="CE107" s="68"/>
      <c r="CF107" s="63"/>
      <c r="CG107" s="64"/>
      <c r="CH107" s="61"/>
      <c r="CI107" s="65"/>
      <c r="CJ107" s="66"/>
      <c r="CK107" s="67"/>
      <c r="CL107" s="68"/>
      <c r="CM107" s="68"/>
      <c r="CN107" s="68"/>
      <c r="CO107" s="69"/>
      <c r="CP107" s="66"/>
      <c r="CQ107" s="66"/>
      <c r="CR107" s="66"/>
      <c r="CS107" s="70"/>
    </row>
    <row r="108" spans="1:98">
      <c r="A108" s="30"/>
      <c r="B108" s="37"/>
      <c r="C108" s="21"/>
      <c r="D108" s="21"/>
      <c r="E108" s="21"/>
      <c r="F108" s="22"/>
      <c r="G108" s="36"/>
      <c r="H108" s="36"/>
      <c r="I108" s="73"/>
      <c r="J108" s="182"/>
      <c r="K108" s="34"/>
      <c r="L108" s="34"/>
      <c r="M108" s="31"/>
      <c r="N108" s="23"/>
      <c r="O108" s="23"/>
      <c r="P108" s="23"/>
      <c r="Q108" s="32"/>
      <c r="R108" s="32"/>
      <c r="S108" s="23"/>
      <c r="T108" s="32"/>
      <c r="U108" s="187"/>
      <c r="V108" s="25"/>
      <c r="W108" s="25"/>
      <c r="X108" s="187"/>
      <c r="Y108" s="187"/>
      <c r="Z108" s="187"/>
      <c r="AA108" s="187"/>
      <c r="AB108" s="33"/>
      <c r="AC108" s="59"/>
      <c r="AD108" s="61"/>
      <c r="AE108" s="62"/>
      <c r="AF108" s="61"/>
      <c r="AG108" s="65"/>
      <c r="AH108" s="66"/>
      <c r="AI108" s="67"/>
      <c r="AJ108" s="68"/>
      <c r="AK108" s="68"/>
      <c r="AL108" s="68"/>
      <c r="AM108" s="61"/>
      <c r="AN108" s="62"/>
      <c r="AO108" s="61"/>
      <c r="AP108" s="65"/>
      <c r="AQ108" s="66"/>
      <c r="AR108" s="67"/>
      <c r="AS108" s="68"/>
      <c r="AT108" s="68"/>
      <c r="AU108" s="68"/>
      <c r="AV108" s="61"/>
      <c r="AW108" s="62"/>
      <c r="AX108" s="61"/>
      <c r="AY108" s="65"/>
      <c r="AZ108" s="66"/>
      <c r="BA108" s="67"/>
      <c r="BB108" s="68"/>
      <c r="BC108" s="68"/>
      <c r="BD108" s="68"/>
      <c r="BE108" s="61"/>
      <c r="BF108" s="62"/>
      <c r="BG108" s="61"/>
      <c r="BH108" s="65"/>
      <c r="BI108" s="66"/>
      <c r="BJ108" s="67"/>
      <c r="BK108" s="68"/>
      <c r="BL108" s="68"/>
      <c r="BM108" s="68"/>
      <c r="BN108" s="63"/>
      <c r="BO108" s="64"/>
      <c r="BP108" s="61"/>
      <c r="BQ108" s="65"/>
      <c r="BR108" s="66"/>
      <c r="BS108" s="67"/>
      <c r="BT108" s="68"/>
      <c r="BU108" s="68"/>
      <c r="BV108" s="68"/>
      <c r="BW108" s="63"/>
      <c r="BX108" s="64"/>
      <c r="BY108" s="61"/>
      <c r="BZ108" s="65"/>
      <c r="CA108" s="66"/>
      <c r="CB108" s="67"/>
      <c r="CC108" s="68"/>
      <c r="CD108" s="68"/>
      <c r="CE108" s="68"/>
      <c r="CF108" s="63"/>
      <c r="CG108" s="64"/>
      <c r="CH108" s="61"/>
      <c r="CI108" s="65"/>
      <c r="CJ108" s="66"/>
      <c r="CK108" s="67"/>
      <c r="CL108" s="68"/>
      <c r="CM108" s="68"/>
      <c r="CN108" s="68"/>
      <c r="CO108" s="69"/>
      <c r="CP108" s="66"/>
      <c r="CQ108" s="66"/>
      <c r="CR108" s="66"/>
      <c r="CS108" s="70"/>
    </row>
    <row r="109" spans="1:98">
      <c r="A109" s="19">
        <f>AB109</f>
        <v>1.0344995140914</v>
      </c>
      <c r="B109" s="39"/>
      <c r="C109" s="39"/>
      <c r="D109" s="39"/>
      <c r="E109" s="39"/>
      <c r="F109" s="39"/>
      <c r="G109" s="40" t="s">
        <v>250</v>
      </c>
      <c r="H109" s="40"/>
      <c r="I109" s="40"/>
      <c r="J109" s="183">
        <f>SUM(J6:J108)</f>
        <v>6174000</v>
      </c>
      <c r="K109" s="41">
        <f>SUM(K6:K108)</f>
        <v>2105</v>
      </c>
      <c r="L109" s="41">
        <f>SUM(L6:L108)</f>
        <v>824</v>
      </c>
      <c r="M109" s="41">
        <f>SUM(M6:M108)</f>
        <v>2178</v>
      </c>
      <c r="N109" s="41">
        <f>SUM(N6:N108)</f>
        <v>361</v>
      </c>
      <c r="O109" s="41">
        <f>SUM(O6:O108)</f>
        <v>3</v>
      </c>
      <c r="P109" s="41">
        <f>SUM(P6:P108)</f>
        <v>364</v>
      </c>
      <c r="Q109" s="42">
        <f>IFERROR(P109/M109,"-")</f>
        <v>0.16712580348944</v>
      </c>
      <c r="R109" s="76">
        <f>SUM(R6:R108)</f>
        <v>47</v>
      </c>
      <c r="S109" s="76">
        <f>SUM(S6:S108)</f>
        <v>75</v>
      </c>
      <c r="T109" s="42">
        <f>IFERROR(R109/P109,"-")</f>
        <v>0.12912087912088</v>
      </c>
      <c r="U109" s="188">
        <f>IFERROR(J109/P109,"-")</f>
        <v>16961.538461538</v>
      </c>
      <c r="V109" s="44">
        <f>SUM(V6:V108)</f>
        <v>77</v>
      </c>
      <c r="W109" s="42">
        <f>IFERROR(V109/P109,"-")</f>
        <v>0.21153846153846</v>
      </c>
      <c r="X109" s="183">
        <f>SUM(X6:X108)</f>
        <v>6387000</v>
      </c>
      <c r="Y109" s="183">
        <f>IFERROR(X109/P109,"-")</f>
        <v>17546.703296703</v>
      </c>
      <c r="Z109" s="183">
        <f>IFERROR(X109/V109,"-")</f>
        <v>82948.051948052</v>
      </c>
      <c r="AA109" s="183">
        <f>X109-J109</f>
        <v>213000</v>
      </c>
      <c r="AB109" s="45">
        <f>X109/J109</f>
        <v>1.0344995140914</v>
      </c>
      <c r="AC109" s="58"/>
      <c r="AD109" s="60"/>
      <c r="AE109" s="60"/>
      <c r="AF109" s="60"/>
      <c r="AG109" s="60"/>
      <c r="AH109" s="60"/>
      <c r="AI109" s="60"/>
      <c r="AJ109" s="60"/>
      <c r="AK109" s="60"/>
      <c r="AL109" s="60"/>
      <c r="AM109" s="60"/>
      <c r="AN109" s="60"/>
      <c r="AO109" s="60"/>
      <c r="AP109" s="60"/>
      <c r="AQ109" s="60"/>
      <c r="AR109" s="60"/>
      <c r="AS109" s="60"/>
      <c r="AT109" s="60"/>
      <c r="AU109" s="60"/>
      <c r="AV109" s="60"/>
      <c r="AW109" s="60"/>
      <c r="AX109" s="60"/>
      <c r="AY109" s="60"/>
      <c r="AZ109" s="60"/>
      <c r="BA109" s="60"/>
      <c r="BB109" s="60"/>
      <c r="BC109" s="60"/>
      <c r="BD109" s="60"/>
      <c r="BE109" s="60"/>
      <c r="BF109" s="60"/>
      <c r="BG109" s="60"/>
      <c r="BH109" s="60"/>
      <c r="BI109" s="60"/>
      <c r="BJ109" s="60"/>
      <c r="BK109" s="60"/>
      <c r="BL109" s="60"/>
      <c r="BM109" s="60"/>
      <c r="BN109" s="60"/>
      <c r="BO109" s="60"/>
      <c r="BP109" s="60"/>
      <c r="BQ109" s="60"/>
      <c r="BR109" s="60"/>
      <c r="BS109" s="60"/>
      <c r="BT109" s="60"/>
      <c r="BU109" s="60"/>
      <c r="BV109" s="60"/>
      <c r="BW109" s="60"/>
      <c r="BX109" s="60"/>
      <c r="BY109" s="60"/>
      <c r="BZ109" s="60"/>
      <c r="CA109" s="60"/>
      <c r="CB109" s="60"/>
      <c r="CC109" s="60"/>
      <c r="CD109" s="60"/>
      <c r="CE109" s="60"/>
      <c r="CF109" s="60"/>
      <c r="CG109" s="60"/>
      <c r="CH109" s="60"/>
      <c r="CI109" s="60"/>
      <c r="CJ109" s="60"/>
      <c r="CK109" s="60"/>
      <c r="CL109" s="60"/>
      <c r="CM109" s="60"/>
      <c r="CN109" s="60"/>
      <c r="CO109" s="60"/>
      <c r="CP109" s="60"/>
      <c r="CQ109" s="60"/>
      <c r="CR109" s="60"/>
      <c r="CS109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21"/>
    <mergeCell ref="J8:J21"/>
    <mergeCell ref="U8:U21"/>
    <mergeCell ref="AA8:AA21"/>
    <mergeCell ref="AB8:AB21"/>
    <mergeCell ref="A22:A25"/>
    <mergeCell ref="J22:J25"/>
    <mergeCell ref="U22:U25"/>
    <mergeCell ref="AA22:AA25"/>
    <mergeCell ref="AB22:AB25"/>
    <mergeCell ref="A26:A29"/>
    <mergeCell ref="J26:J29"/>
    <mergeCell ref="U26:U29"/>
    <mergeCell ref="AA26:AA29"/>
    <mergeCell ref="AB26:AB29"/>
    <mergeCell ref="A30:A32"/>
    <mergeCell ref="J30:J32"/>
    <mergeCell ref="U30:U32"/>
    <mergeCell ref="AA30:AA32"/>
    <mergeCell ref="AB30:AB32"/>
    <mergeCell ref="A33:A34"/>
    <mergeCell ref="J33:J34"/>
    <mergeCell ref="U33:U34"/>
    <mergeCell ref="AA33:AA34"/>
    <mergeCell ref="AB33:AB34"/>
    <mergeCell ref="A35:A36"/>
    <mergeCell ref="J35:J36"/>
    <mergeCell ref="U35:U36"/>
    <mergeCell ref="AA35:AA36"/>
    <mergeCell ref="AB35:AB36"/>
    <mergeCell ref="A37:A38"/>
    <mergeCell ref="J37:J38"/>
    <mergeCell ref="U37:U38"/>
    <mergeCell ref="AA37:AA38"/>
    <mergeCell ref="AB37:AB38"/>
    <mergeCell ref="A39:A40"/>
    <mergeCell ref="J39:J40"/>
    <mergeCell ref="U39:U40"/>
    <mergeCell ref="AA39:AA40"/>
    <mergeCell ref="AB39:AB40"/>
    <mergeCell ref="A41:A42"/>
    <mergeCell ref="J41:J42"/>
    <mergeCell ref="U41:U42"/>
    <mergeCell ref="AA41:AA42"/>
    <mergeCell ref="AB41:AB42"/>
    <mergeCell ref="A43:A44"/>
    <mergeCell ref="J43:J44"/>
    <mergeCell ref="U43:U44"/>
    <mergeCell ref="AA43:AA44"/>
    <mergeCell ref="AB43:AB44"/>
    <mergeCell ref="A45:A46"/>
    <mergeCell ref="J45:J46"/>
    <mergeCell ref="U45:U46"/>
    <mergeCell ref="AA45:AA46"/>
    <mergeCell ref="AB45:AB46"/>
    <mergeCell ref="A47:A48"/>
    <mergeCell ref="J47:J48"/>
    <mergeCell ref="U47:U48"/>
    <mergeCell ref="AA47:AA48"/>
    <mergeCell ref="AB47:AB48"/>
    <mergeCell ref="A49:A50"/>
    <mergeCell ref="J49:J50"/>
    <mergeCell ref="U49:U50"/>
    <mergeCell ref="AA49:AA50"/>
    <mergeCell ref="AB49:AB50"/>
    <mergeCell ref="A51:A52"/>
    <mergeCell ref="J51:J52"/>
    <mergeCell ref="U51:U52"/>
    <mergeCell ref="AA51:AA52"/>
    <mergeCell ref="AB51:AB52"/>
    <mergeCell ref="A53:A54"/>
    <mergeCell ref="J53:J54"/>
    <mergeCell ref="U53:U54"/>
    <mergeCell ref="AA53:AA54"/>
    <mergeCell ref="AB53:AB54"/>
    <mergeCell ref="A55:A56"/>
    <mergeCell ref="J55:J56"/>
    <mergeCell ref="U55:U56"/>
    <mergeCell ref="AA55:AA56"/>
    <mergeCell ref="AB55:AB56"/>
    <mergeCell ref="A57:A58"/>
    <mergeCell ref="J57:J58"/>
    <mergeCell ref="U57:U58"/>
    <mergeCell ref="AA57:AA58"/>
    <mergeCell ref="AB57:AB58"/>
    <mergeCell ref="A59:A60"/>
    <mergeCell ref="J59:J60"/>
    <mergeCell ref="U59:U60"/>
    <mergeCell ref="AA59:AA60"/>
    <mergeCell ref="AB59:AB60"/>
    <mergeCell ref="A61:A62"/>
    <mergeCell ref="J61:J62"/>
    <mergeCell ref="U61:U62"/>
    <mergeCell ref="AA61:AA62"/>
    <mergeCell ref="AB61:AB62"/>
    <mergeCell ref="A63:A64"/>
    <mergeCell ref="J63:J64"/>
    <mergeCell ref="U63:U64"/>
    <mergeCell ref="AA63:AA64"/>
    <mergeCell ref="AB63:AB64"/>
    <mergeCell ref="A65:A66"/>
    <mergeCell ref="J65:J66"/>
    <mergeCell ref="U65:U66"/>
    <mergeCell ref="AA65:AA66"/>
    <mergeCell ref="AB65:AB66"/>
    <mergeCell ref="A67:A68"/>
    <mergeCell ref="J67:J68"/>
    <mergeCell ref="U67:U68"/>
    <mergeCell ref="AA67:AA68"/>
    <mergeCell ref="AB67:AB68"/>
    <mergeCell ref="A69:A70"/>
    <mergeCell ref="J69:J70"/>
    <mergeCell ref="U69:U70"/>
    <mergeCell ref="AA69:AA70"/>
    <mergeCell ref="AB69:AB70"/>
    <mergeCell ref="A71:A72"/>
    <mergeCell ref="J71:J72"/>
    <mergeCell ref="U71:U72"/>
    <mergeCell ref="AA71:AA72"/>
    <mergeCell ref="AB71:AB72"/>
    <mergeCell ref="A73:A74"/>
    <mergeCell ref="J73:J74"/>
    <mergeCell ref="U73:U74"/>
    <mergeCell ref="AA73:AA74"/>
    <mergeCell ref="AB73:AB74"/>
    <mergeCell ref="A75:A76"/>
    <mergeCell ref="J75:J76"/>
    <mergeCell ref="U75:U76"/>
    <mergeCell ref="AA75:AA76"/>
    <mergeCell ref="AB75:AB76"/>
    <mergeCell ref="A77:A78"/>
    <mergeCell ref="J77:J78"/>
    <mergeCell ref="U77:U78"/>
    <mergeCell ref="AA77:AA78"/>
    <mergeCell ref="AB77:AB78"/>
    <mergeCell ref="A79:A80"/>
    <mergeCell ref="J79:J80"/>
    <mergeCell ref="U79:U80"/>
    <mergeCell ref="AA79:AA80"/>
    <mergeCell ref="AB79:AB80"/>
    <mergeCell ref="A81:A82"/>
    <mergeCell ref="J81:J82"/>
    <mergeCell ref="U81:U82"/>
    <mergeCell ref="AA81:AA82"/>
    <mergeCell ref="AB81:AB82"/>
    <mergeCell ref="A83:A84"/>
    <mergeCell ref="J83:J84"/>
    <mergeCell ref="U83:U84"/>
    <mergeCell ref="AA83:AA84"/>
    <mergeCell ref="AB83:AB84"/>
    <mergeCell ref="A85:A86"/>
    <mergeCell ref="J85:J86"/>
    <mergeCell ref="U85:U86"/>
    <mergeCell ref="AA85:AA86"/>
    <mergeCell ref="AB85:AB86"/>
    <mergeCell ref="A87:A88"/>
    <mergeCell ref="J87:J88"/>
    <mergeCell ref="U87:U88"/>
    <mergeCell ref="AA87:AA88"/>
    <mergeCell ref="AB87:AB88"/>
    <mergeCell ref="A89:A90"/>
    <mergeCell ref="J89:J90"/>
    <mergeCell ref="U89:U90"/>
    <mergeCell ref="AA89:AA90"/>
    <mergeCell ref="AB89:AB90"/>
    <mergeCell ref="A91:A96"/>
    <mergeCell ref="J91:J96"/>
    <mergeCell ref="U91:U96"/>
    <mergeCell ref="AA91:AA96"/>
    <mergeCell ref="AB91:AB96"/>
    <mergeCell ref="A97:A98"/>
    <mergeCell ref="J97:J98"/>
    <mergeCell ref="U97:U98"/>
    <mergeCell ref="AA97:AA98"/>
    <mergeCell ref="AB97:AB98"/>
    <mergeCell ref="A99:A100"/>
    <mergeCell ref="J99:J100"/>
    <mergeCell ref="U99:U100"/>
    <mergeCell ref="AA99:AA100"/>
    <mergeCell ref="AB99:AB100"/>
    <mergeCell ref="A101:A102"/>
    <mergeCell ref="J101:J102"/>
    <mergeCell ref="U101:U102"/>
    <mergeCell ref="AA101:AA102"/>
    <mergeCell ref="AB101:AB102"/>
    <mergeCell ref="A103:A106"/>
    <mergeCell ref="J103:J106"/>
    <mergeCell ref="U103:U106"/>
    <mergeCell ref="AA103:AA106"/>
    <mergeCell ref="AB103:AB106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