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4" autoFilterDateGrouping="true" firstSheet="0" minimized="false" showHorizontalScroll="true" showSheetTabs="true" showVerticalScroll="true" tabRatio="600" visibility="visible"/>
  </bookViews>
  <sheets>
    <sheet name="index" sheetId="1" r:id="rId4"/>
    <sheet name="新聞" sheetId="2" r:id="rId5"/>
    <sheet name="雑誌" sheetId="3" r:id="rId6"/>
    <sheet name="DVD" sheetId="4" r:id="rId7"/>
    <sheet name="アフィリエイト" sheetId="5" r:id="rId8"/>
    <sheet name="リスティング" sheetId="6" r:id="rId9"/>
  </sheets>
  <definedNames/>
  <calcPr calcId="999999" calcMode="auto" calcCompleted="1" fullCalcOnLoad="0" forceFullCalc="0"/>
</workbook>
</file>

<file path=xl/sharedStrings.xml><?xml version="1.0" encoding="utf-8"?>
<sst xmlns="http://schemas.openxmlformats.org/spreadsheetml/2006/main" uniqueCount="264">
  <si>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</si>
  <si>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</si>
  <si>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</si>
  <si>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</si>
  <si>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</si>
  <si>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</si>
  <si>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</si>
  <si>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</si>
  <si>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</si>
  <si>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</si>
  <si>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</si>
  <si>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</si>
  <si>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</si>
  <si>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</si>
  <si>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</si>
  <si>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</si>
  <si>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</si>
  <si>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</si>
  <si>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</si>
  <si>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</si>
  <si>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</si>
  <si>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</si>
  <si>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</si>
  <si>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</si>
  <si>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</si>
  <si>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DVD</t>
  </si>
  <si>
    <t>アフィリエイト</t>
  </si>
  <si>
    <t>リスティング</t>
  </si>
  <si>
    <t>07月</t>
  </si>
  <si>
    <t>ヘスティア</t>
  </si>
  <si>
    <t>最終更新日</t>
  </si>
  <si>
    <t>10月31日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</si>
  <si>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</si>
  <si>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</si>
  <si>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</si>
  <si>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</si>
  <si>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</si>
  <si>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</si>
  <si>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</si>
  <si>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</si>
  <si>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</si>
  <si>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</si>
  <si>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</si>
  <si>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</si>
  <si>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</si>
  <si>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</si>
  <si>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</si>
  <si>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</si>
  <si>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</si>
  <si>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</si>
  <si>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</si>
  <si>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</si>
  <si>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</si>
  <si>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</si>
  <si>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</si>
  <si>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</si>
  <si>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</si>
  <si>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</si>
  <si>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</si>
  <si>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</si>
  <si>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</si>
  <si>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</si>
  <si>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</si>
  <si>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</si>
  <si>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ln_ink423</t>
  </si>
  <si>
    <t>携帯版(LINEver)（高宮菜々子）</t>
  </si>
  <si>
    <t>手間いらずのオヤジ向け出会い場！(LINEver)</t>
  </si>
  <si>
    <t>line</t>
  </si>
  <si>
    <t>スポニチ関東</t>
  </si>
  <si>
    <t>4C終面全5段</t>
  </si>
  <si>
    <t>7月15日(土)</t>
  </si>
  <si>
    <t>ln_ink424</t>
  </si>
  <si>
    <t>スポニチ関西</t>
  </si>
  <si>
    <t>ln_ink425</t>
  </si>
  <si>
    <t>スポニチ西部</t>
  </si>
  <si>
    <t>ln_ink426</t>
  </si>
  <si>
    <t>スポニチ北海道</t>
  </si>
  <si>
    <t>ic3569</t>
  </si>
  <si>
    <t>(空電共通)</t>
  </si>
  <si>
    <t>空電</t>
  </si>
  <si>
    <t>空電 (共通)</t>
  </si>
  <si>
    <t>ln_ink427</t>
  </si>
  <si>
    <t>雑誌版SPA(LINEver)（晶エリー）</t>
  </si>
  <si>
    <t>え?LINEでこんなに出会えんのダメ元で始めたはずが</t>
  </si>
  <si>
    <t>全5段つかみ55段保証</t>
  </si>
  <si>
    <t>3.4.5.6.7.12.13.14.18</t>
  </si>
  <si>
    <t>ic3570</t>
  </si>
  <si>
    <t>ln_ink428</t>
  </si>
  <si>
    <t>LINE2ch版(LINEver)（高宮菜々子）</t>
  </si>
  <si>
    <t>冴えないオヤジが艶っぽい美熟女と付き合うにはどうしたらいいんだ</t>
  </si>
  <si>
    <t>半5段つかみ55段保証</t>
  </si>
  <si>
    <t>ic3571</t>
  </si>
  <si>
    <t>ln_ink429</t>
  </si>
  <si>
    <t>全3段つかみ55段保証</t>
  </si>
  <si>
    <t>ic3572</t>
  </si>
  <si>
    <t>ln_ink430</t>
  </si>
  <si>
    <t>直接LINE交換版（高宮菜々子）</t>
  </si>
  <si>
    <t>熟女とLINEで出会いができる</t>
  </si>
  <si>
    <t>スポーツ報知関東</t>
  </si>
  <si>
    <t>全5段つかみ4回</t>
  </si>
  <si>
    <t>7月17日(月)</t>
  </si>
  <si>
    <t>ln_ink431</t>
  </si>
  <si>
    <t>右女9版(ヘスティア)(LINEver)（藤井レイラ）</t>
  </si>
  <si>
    <t>学生いませんギャルもいません熟女熟女熟女熟女(LINEver)</t>
  </si>
  <si>
    <t>7月23日(日)</t>
  </si>
  <si>
    <t>ln_ink432</t>
  </si>
  <si>
    <t>老人ホーム版(LINEver)（晶エリー）</t>
  </si>
  <si>
    <t>お相手待ちの女性が出ました(LINEver)</t>
  </si>
  <si>
    <t>7月29日(土)</t>
  </si>
  <si>
    <t>ln_ink433</t>
  </si>
  <si>
    <t>デリヘル版3(LINEver)（高宮菜々子）</t>
  </si>
  <si>
    <t>LINEで出会いリクルート70歳まで応募可</t>
  </si>
  <si>
    <t>7月30日(日)</t>
  </si>
  <si>
    <t>ic3573</t>
  </si>
  <si>
    <t>ln_ink434</t>
  </si>
  <si>
    <t>スポーツ報知関西</t>
  </si>
  <si>
    <t>ln_ink435</t>
  </si>
  <si>
    <t>ln_ink436</t>
  </si>
  <si>
    <t>ln_ink437</t>
  </si>
  <si>
    <t>ic3574</t>
  </si>
  <si>
    <t>ln_ink438</t>
  </si>
  <si>
    <t>サンスポ関東</t>
  </si>
  <si>
    <t>全5段つかみ15段</t>
  </si>
  <si>
    <t>1～15日</t>
  </si>
  <si>
    <t>ic3575</t>
  </si>
  <si>
    <t>ln_ink439</t>
  </si>
  <si>
    <t>半5段つかみ15段</t>
  </si>
  <si>
    <t>ic3576</t>
  </si>
  <si>
    <t>ln_ink440</t>
  </si>
  <si>
    <t>ランキング版(LINEver)（複数）</t>
  </si>
  <si>
    <t>月間逆指名ランキング</t>
  </si>
  <si>
    <t>16～31日</t>
  </si>
  <si>
    <t>ic3577</t>
  </si>
  <si>
    <t>ln_ink441</t>
  </si>
  <si>
    <t>ic3578</t>
  </si>
  <si>
    <t>ln_ink442</t>
  </si>
  <si>
    <t>サンスポ関西</t>
  </si>
  <si>
    <t>ic3579</t>
  </si>
  <si>
    <t>ln_ink443</t>
  </si>
  <si>
    <t>ic3580</t>
  </si>
  <si>
    <t>ln_ink444</t>
  </si>
  <si>
    <t>ic3581</t>
  </si>
  <si>
    <t>ln_ink445</t>
  </si>
  <si>
    <t>ic3582</t>
  </si>
  <si>
    <t>ln_ink446</t>
  </si>
  <si>
    <t>雑誌版SPA(LINEver)（高宮菜々子）</t>
  </si>
  <si>
    <t>マカより効果的エロい熟女が誘ってくる魅力的なサイト</t>
  </si>
  <si>
    <t>デイリースポーツ関西</t>
  </si>
  <si>
    <t>全5段・半5段段つかみ10段保証</t>
  </si>
  <si>
    <t>10段保証</t>
  </si>
  <si>
    <t>ln_ink447</t>
  </si>
  <si>
    <t>写メ動画公開版(LINEver)（晶エリー）</t>
  </si>
  <si>
    <t>今の時代はLINEで交換が当たり前！！あなたも素人熟女と大人遊びを楽しめる！！</t>
  </si>
  <si>
    <t>ln_ink448</t>
  </si>
  <si>
    <t>ln_ink449</t>
  </si>
  <si>
    <t>ln_ink450</t>
  </si>
  <si>
    <t>ic3583</t>
  </si>
  <si>
    <t>ln_ink451</t>
  </si>
  <si>
    <t>アンケート版(LINEver)（高宮菜々子）</t>
  </si>
  <si>
    <t>マッチングアプリを利用しない理由</t>
  </si>
  <si>
    <t>東スポ</t>
  </si>
  <si>
    <t>ln_ink452</t>
  </si>
  <si>
    <t>中京スポーツ</t>
  </si>
  <si>
    <t>ln_ink453</t>
  </si>
  <si>
    <t>大スポ</t>
  </si>
  <si>
    <t>ln_ink454</t>
  </si>
  <si>
    <t>九スポ</t>
  </si>
  <si>
    <t>ic3584</t>
  </si>
  <si>
    <t>ln_ink455</t>
  </si>
  <si>
    <t>日刊ゲンダイ</t>
  </si>
  <si>
    <t>全3段つかみ</t>
  </si>
  <si>
    <t>ln_ink456</t>
  </si>
  <si>
    <t>全2段つかみ</t>
  </si>
  <si>
    <t>ic3585</t>
  </si>
  <si>
    <t>ln_ink459</t>
  </si>
  <si>
    <t>7月02日(日)</t>
  </si>
  <si>
    <t>ic3586</t>
  </si>
  <si>
    <t>ln_ink460</t>
  </si>
  <si>
    <t>全5段</t>
  </si>
  <si>
    <t>7月01日(土)</t>
  </si>
  <si>
    <t>ic3587</t>
  </si>
  <si>
    <t>ln_ink461</t>
  </si>
  <si>
    <t>写メ動画公開版(LINEver)（高宮菜々子）</t>
  </si>
  <si>
    <t>1C終面全5段</t>
  </si>
  <si>
    <t>7月07日(金)</t>
  </si>
  <si>
    <t>ic3588</t>
  </si>
  <si>
    <t>ln_ink462</t>
  </si>
  <si>
    <t>ランキング版(LINEver)（複複数）</t>
  </si>
  <si>
    <t>ic3589</t>
  </si>
  <si>
    <t>ln_ink463</t>
  </si>
  <si>
    <t>記事(ノーマル)（）</t>
  </si>
  <si>
    <t>デイリー34「ソフトもハードもお任せください。中年に合わせた出会いを無料でサポート」</t>
  </si>
  <si>
    <t>4C記事枠</t>
  </si>
  <si>
    <t>ln_ink464</t>
  </si>
  <si>
    <t>記事(黄)（）</t>
  </si>
  <si>
    <t>デイリー35「出会いがあればセックスが出来る！50歳以上なら出会いが出来る！」</t>
  </si>
  <si>
    <t>7月09日(日)</t>
  </si>
  <si>
    <t>ln_ink465</t>
  </si>
  <si>
    <t>記事(赤)（）</t>
  </si>
  <si>
    <t>デイリー36「溜まってる精子を全て吸い出すのが好きな淫乱熟女が待ってます」</t>
  </si>
  <si>
    <t>7月16日(日)</t>
  </si>
  <si>
    <t>ln_ink466</t>
  </si>
  <si>
    <t>記事(青)（）</t>
  </si>
  <si>
    <t>236「昭和世代の男女がLINEで繋がる。手間をかけない簡単な令和の出会い」</t>
  </si>
  <si>
    <t>ln_ink467</t>
  </si>
  <si>
    <t>記事(緑)（）</t>
  </si>
  <si>
    <t>237「「中高年の方と通話したいです」LINEから無料で登録できる熟女との出会い場」</t>
  </si>
  <si>
    <t>ic3590</t>
  </si>
  <si>
    <t>共通</t>
  </si>
  <si>
    <t>新聞 TOTAL</t>
  </si>
  <si>
    <t>●雑誌 広告</t>
  </si>
  <si>
    <t>ln_adn022</t>
  </si>
  <si>
    <t>徳間書店</t>
  </si>
  <si>
    <t>DVD漫画きよし_袋裏用セリフアレンジ_LINE版</t>
  </si>
  <si>
    <t>アサヒ芸能.2W火</t>
  </si>
  <si>
    <t>DVD袋裏4C</t>
  </si>
  <si>
    <t>7月11日(火)</t>
  </si>
  <si>
    <t>ad829</t>
  </si>
  <si>
    <t>ln_adn024</t>
  </si>
  <si>
    <t>文友舎</t>
  </si>
  <si>
    <t>5P風俗ヘスティア(高宮菜々子さん)_LINE版</t>
  </si>
  <si>
    <t>EXCITING MAX! DELUXE 2023真夏の特大号</t>
  </si>
  <si>
    <t>1C5P</t>
  </si>
  <si>
    <t>7月31日(月)</t>
  </si>
  <si>
    <t>ad831</t>
  </si>
  <si>
    <t>雑誌 TOTAL</t>
  </si>
  <si>
    <t>●DVD 広告</t>
  </si>
  <si>
    <t>pa614</t>
  </si>
  <si>
    <t>三和出版</t>
  </si>
  <si>
    <t>DVD漫画きよし</t>
  </si>
  <si>
    <t>A4変形、CVSフル、860円、10万部</t>
  </si>
  <si>
    <t>lp07</t>
  </si>
  <si>
    <t>MEN'S DVD</t>
  </si>
  <si>
    <t>DVD袋表4C</t>
  </si>
  <si>
    <t>7月28日(金)</t>
  </si>
  <si>
    <t>pa615</t>
  </si>
  <si>
    <t>pa616</t>
  </si>
  <si>
    <t>DVD4コマ-ヘスティア</t>
  </si>
  <si>
    <t>A4、CVS日版PB</t>
  </si>
  <si>
    <t>人妻日和</t>
  </si>
  <si>
    <t>pa617</t>
  </si>
  <si>
    <t>DVD TOTAL</t>
  </si>
  <si>
    <t>●アフィリエイト 広告</t>
  </si>
  <si>
    <t>UA</t>
  </si>
  <si>
    <t>AF単価</t>
  </si>
  <si>
    <t>20歳以上</t>
  </si>
  <si>
    <t>fr002</t>
  </si>
  <si>
    <t>おまたせ出会いNavi</t>
  </si>
  <si>
    <t>7/1～7/31</t>
  </si>
  <si>
    <t>fr003</t>
  </si>
  <si>
    <t>おまたせ出会いNavi（通常ランキング枠）</t>
  </si>
  <si>
    <t>アフィリエイト TOTAL</t>
  </si>
  <si>
    <t>●リスティング 広告</t>
  </si>
  <si>
    <t>a_ydi</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</si>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</sst>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6">
    <numFmt numFmtId="164" formatCode="&quot;¥&quot;#,##0;&quot;¥&quot;\-#,##0"/>
    <numFmt numFmtId="165" formatCode="0.0%"/>
    <numFmt numFmtId="166" formatCode="mm&quot;月&quot;"/>
    <numFmt numFmtId="167" formatCode="#,##0_ "/>
    <numFmt numFmtId="168" formatCode="m&quot;月&quot;d&quot;日(&quot;aaa&quot;)&quot;"/>
    <numFmt numFmtId="169" formatCode="yyyy-mm-dd"/>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351">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tru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1" numFmtId="9" fillId="2" borderId="1" applyFont="1" applyNumberFormat="1" applyFill="0" applyBorder="1" applyAlignment="1">
      <alignment horizontal="general" vertical="bottom" textRotation="0" wrapText="false" shrinkToFit="true"/>
    </xf>
    <xf xfId="0" fontId="1" numFmtId="0" fillId="2" borderId="1" applyFont="1" applyNumberFormat="0" applyFill="0" applyBorder="1" applyAlignment="1">
      <alignment horizontal="general" vertical="bottom" textRotation="0" wrapText="false" shrinkToFit="true"/>
    </xf>
    <xf xfId="0" fontId="1" numFmtId="0" fillId="2" borderId="4" applyFont="1" applyNumberFormat="0" applyFill="0" applyBorder="1" applyAlignment="0">
      <alignment horizontal="general" vertical="center" textRotation="0" wrapText="false" shrinkToFit="false"/>
    </xf>
    <xf xfId="0" fontId="1" numFmtId="164" fillId="2" borderId="1" applyFont="1" applyNumberFormat="1" applyFill="0" applyBorder="1" applyAlignment="0">
      <alignment horizontal="general" vertical="center"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0" numFmtId="0" fillId="2" borderId="1" applyFont="0" applyNumberFormat="0" applyFill="0" applyBorder="1"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1"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165" fillId="2" borderId="3" applyFont="1" applyNumberFormat="1" applyFill="0" applyBorder="1" applyAlignment="1">
      <alignment horizontal="general" vertical="bottom"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1" numFmtId="0" fillId="2" borderId="3" applyFont="1" applyNumberFormat="0" applyFill="0" applyBorder="1"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1" numFmtId="165" fillId="2" borderId="6" applyFont="1" applyNumberFormat="1" applyFill="0" applyBorder="1"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0" fillId="6" borderId="1" applyFont="1" applyNumberFormat="0"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xf xfId="0" fontId="1" numFmtId="169" fillId="2" borderId="1" applyFont="1" applyNumberFormat="1" applyFill="0"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7"/>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259" t="s">
        <v>1</v>
      </c>
      <c r="F3" s="260"/>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329"/>
      <c r="E5" s="29"/>
      <c r="F5" s="26"/>
      <c r="G5" s="26"/>
      <c r="H5" s="26"/>
      <c r="I5" s="26"/>
      <c r="J5" s="26"/>
      <c r="K5" s="10"/>
      <c r="L5" s="10"/>
      <c r="M5" s="26"/>
      <c r="N5" s="10"/>
      <c r="O5" s="2"/>
      <c r="P5" s="2"/>
      <c r="Q5" s="2"/>
      <c r="R5" s="334"/>
      <c r="S5" s="334"/>
      <c r="T5" s="334"/>
      <c r="U5" s="334"/>
      <c r="V5" s="10"/>
      <c r="W5" s="59"/>
      <c r="X5" s="142"/>
    </row>
    <row r="6" spans="1:24">
      <c r="A6" s="78"/>
      <c r="B6" s="84" t="s">
        <v>23</v>
      </c>
      <c r="C6" s="84">
        <v>65</v>
      </c>
      <c r="D6" s="330">
        <v>3790000</v>
      </c>
      <c r="E6" s="79">
        <v>439</v>
      </c>
      <c r="F6" s="79">
        <v>268</v>
      </c>
      <c r="G6" s="79">
        <v>117</v>
      </c>
      <c r="H6" s="89">
        <v>317</v>
      </c>
      <c r="I6" s="90">
        <v>1</v>
      </c>
      <c r="J6" s="143">
        <f>H6+I6</f>
        <v>318</v>
      </c>
      <c r="K6" s="80">
        <f>IFERROR(J6/G6,"-")</f>
        <v>2.7179487179487</v>
      </c>
      <c r="L6" s="79">
        <v>14</v>
      </c>
      <c r="M6" s="79">
        <v>37</v>
      </c>
      <c r="N6" s="80">
        <f>IFERROR(L6/J6,"-")</f>
        <v>0.044025157232704</v>
      </c>
      <c r="O6" s="81">
        <f>IFERROR(D6/J6,"-")</f>
        <v>11918.238993711</v>
      </c>
      <c r="P6" s="82">
        <v>46</v>
      </c>
      <c r="Q6" s="80">
        <f>IFERROR(P6/J6,"-")</f>
        <v>0.14465408805031</v>
      </c>
      <c r="R6" s="335">
        <v>1495000</v>
      </c>
      <c r="S6" s="336">
        <f>IFERROR(R6/J6,"-")</f>
        <v>4701.2578616352</v>
      </c>
      <c r="T6" s="336">
        <f>IFERROR(R6/P6,"-")</f>
        <v>32500</v>
      </c>
      <c r="U6" s="330">
        <f>IFERROR(R6-D6,"-")</f>
        <v>-2295000</v>
      </c>
      <c r="V6" s="83">
        <f>R6/D6</f>
        <v>0.39445910290237</v>
      </c>
      <c r="W6" s="77"/>
      <c r="X6" s="142"/>
    </row>
    <row r="7" spans="1:24">
      <c r="A7" s="78"/>
      <c r="B7" s="84" t="s">
        <v>24</v>
      </c>
      <c r="C7" s="84">
        <v>4</v>
      </c>
      <c r="D7" s="330">
        <v>140000</v>
      </c>
      <c r="E7" s="79">
        <v>351</v>
      </c>
      <c r="F7" s="79">
        <v>46</v>
      </c>
      <c r="G7" s="79">
        <v>9</v>
      </c>
      <c r="H7" s="89">
        <v>18</v>
      </c>
      <c r="I7" s="90">
        <v>0</v>
      </c>
      <c r="J7" s="143">
        <f>H7+I7</f>
        <v>18</v>
      </c>
      <c r="K7" s="80">
        <f>IFERROR(J7/G7,"-")</f>
        <v>2</v>
      </c>
      <c r="L7" s="79">
        <v>0</v>
      </c>
      <c r="M7" s="79">
        <v>1</v>
      </c>
      <c r="N7" s="80">
        <f>IFERROR(L7/J7,"-")</f>
        <v>0</v>
      </c>
      <c r="O7" s="81">
        <f>IFERROR(D7/J7,"-")</f>
        <v>7777.7777777778</v>
      </c>
      <c r="P7" s="82">
        <v>2</v>
      </c>
      <c r="Q7" s="80">
        <f>IFERROR(P7/J7,"-")</f>
        <v>0.11111111111111</v>
      </c>
      <c r="R7" s="335">
        <v>63000</v>
      </c>
      <c r="S7" s="336">
        <f>IFERROR(R7/J7,"-")</f>
        <v>3500</v>
      </c>
      <c r="T7" s="336">
        <f>IFERROR(R7/P7,"-")</f>
        <v>31500</v>
      </c>
      <c r="U7" s="330">
        <f>IFERROR(R7-D7,"-")</f>
        <v>-77000</v>
      </c>
      <c r="V7" s="83">
        <f>R7/D7</f>
        <v>0.45</v>
      </c>
      <c r="W7" s="77"/>
      <c r="X7" s="142"/>
    </row>
    <row r="8" spans="1:24">
      <c r="A8" s="78"/>
      <c r="B8" s="84" t="s">
        <v>25</v>
      </c>
      <c r="C8" s="84">
        <v>4</v>
      </c>
      <c r="D8" s="330">
        <v>250000</v>
      </c>
      <c r="E8" s="79">
        <v>460</v>
      </c>
      <c r="F8" s="79">
        <v>259</v>
      </c>
      <c r="G8" s="79">
        <v>686</v>
      </c>
      <c r="H8" s="89">
        <v>141</v>
      </c>
      <c r="I8" s="90">
        <v>3</v>
      </c>
      <c r="J8" s="143">
        <f>H8+I8</f>
        <v>144</v>
      </c>
      <c r="K8" s="80">
        <f>IFERROR(J8/G8,"-")</f>
        <v>0.20991253644315</v>
      </c>
      <c r="L8" s="79">
        <v>8</v>
      </c>
      <c r="M8" s="79">
        <v>24</v>
      </c>
      <c r="N8" s="80">
        <f>IFERROR(L8/J8,"-")</f>
        <v>0.055555555555556</v>
      </c>
      <c r="O8" s="81">
        <f>IFERROR(D8/J8,"-")</f>
        <v>1736.1111111111</v>
      </c>
      <c r="P8" s="82">
        <v>6</v>
      </c>
      <c r="Q8" s="80">
        <f>IFERROR(P8/J8,"-")</f>
        <v>0.041666666666667</v>
      </c>
      <c r="R8" s="335">
        <v>976020</v>
      </c>
      <c r="S8" s="336">
        <f>IFERROR(R8/J8,"-")</f>
        <v>6777.9166666667</v>
      </c>
      <c r="T8" s="336">
        <f>IFERROR(R8/P8,"-")</f>
        <v>162670</v>
      </c>
      <c r="U8" s="330">
        <f>IFERROR(R8-D8,"-")</f>
        <v>726020</v>
      </c>
      <c r="V8" s="83">
        <f>R8/D8</f>
        <v>3.90408</v>
      </c>
      <c r="W8" s="77"/>
      <c r="X8" s="142"/>
    </row>
    <row r="9" spans="1:24">
      <c r="A9" s="78"/>
      <c r="B9" s="84" t="s">
        <v>26</v>
      </c>
      <c r="C9" s="84">
        <v>2</v>
      </c>
      <c r="D9" s="330">
        <v>0</v>
      </c>
      <c r="E9" s="79">
        <v>0</v>
      </c>
      <c r="F9" s="79">
        <v>0</v>
      </c>
      <c r="G9" s="79">
        <v>5</v>
      </c>
      <c r="H9" s="89">
        <v>0</v>
      </c>
      <c r="I9" s="90">
        <v>0</v>
      </c>
      <c r="J9" s="143">
        <f>H9+I9</f>
        <v>0</v>
      </c>
      <c r="K9" s="80">
        <f>IFERROR(J9/G9,"-")</f>
        <v>0</v>
      </c>
      <c r="L9" s="79">
        <v>0</v>
      </c>
      <c r="M9" s="79">
        <v>0</v>
      </c>
      <c r="N9" s="80" t="str">
        <f>IFERROR(L9/J9,"-")</f>
        <v>-</v>
      </c>
      <c r="O9" s="81" t="str">
        <f>IFERROR(D9/J9,"-")</f>
        <v>-</v>
      </c>
      <c r="P9" s="82">
        <v>0</v>
      </c>
      <c r="Q9" s="80" t="str">
        <f>IFERROR(P9/J9,"-")</f>
        <v>-</v>
      </c>
      <c r="R9" s="335">
        <v>0</v>
      </c>
      <c r="S9" s="336" t="str">
        <f>IFERROR(R9/J9,"-")</f>
        <v>-</v>
      </c>
      <c r="T9" s="336" t="str">
        <f>IFERROR(R9/P9,"-")</f>
        <v>-</v>
      </c>
      <c r="U9" s="330">
        <f>IFERROR(R9-D9,"-")</f>
        <v>0</v>
      </c>
      <c r="V9" s="83" t="str">
        <f>R9/D9</f>
        <v>0</v>
      </c>
      <c r="W9" s="77"/>
      <c r="X9" s="142"/>
    </row>
    <row r="10" spans="1:24">
      <c r="A10" s="78"/>
      <c r="B10" s="84" t="s">
        <v>27</v>
      </c>
      <c r="C10" s="84">
        <v>4</v>
      </c>
      <c r="D10" s="330">
        <v>11437874</v>
      </c>
      <c r="E10" s="79">
        <v>10911</v>
      </c>
      <c r="F10" s="79">
        <v>0</v>
      </c>
      <c r="G10" s="79">
        <v>644396</v>
      </c>
      <c r="H10" s="89">
        <v>3838</v>
      </c>
      <c r="I10" s="90">
        <v>165</v>
      </c>
      <c r="J10" s="143">
        <f>H10+I10</f>
        <v>4003</v>
      </c>
      <c r="K10" s="80">
        <f>IFERROR(J10/G10,"-")</f>
        <v>0.0062120186965779</v>
      </c>
      <c r="L10" s="79">
        <v>173</v>
      </c>
      <c r="M10" s="79">
        <v>1334</v>
      </c>
      <c r="N10" s="80">
        <f>IFERROR(L10/J10,"-")</f>
        <v>0.043217586809893</v>
      </c>
      <c r="O10" s="81">
        <f>IFERROR(D10/J10,"-")</f>
        <v>2857.3255058706</v>
      </c>
      <c r="P10" s="82">
        <v>498</v>
      </c>
      <c r="Q10" s="80">
        <f>IFERROR(P10/J10,"-")</f>
        <v>0.12440669497877</v>
      </c>
      <c r="R10" s="335">
        <v>26588940</v>
      </c>
      <c r="S10" s="336">
        <f>IFERROR(R10/J10,"-")</f>
        <v>6642.2533100175</v>
      </c>
      <c r="T10" s="336">
        <f>IFERROR(R10/P10,"-")</f>
        <v>53391.445783133</v>
      </c>
      <c r="U10" s="330">
        <f>IFERROR(R10-D10,"-")</f>
        <v>15151066</v>
      </c>
      <c r="V10" s="83">
        <f>R10/D10</f>
        <v>2.3246400511144</v>
      </c>
      <c r="W10" s="77"/>
      <c r="X10" s="142"/>
    </row>
    <row r="11" spans="1:24">
      <c r="A11" s="30"/>
      <c r="B11" s="85"/>
      <c r="C11" s="85"/>
      <c r="D11" s="331"/>
      <c r="E11" s="34"/>
      <c r="F11" s="34"/>
      <c r="G11" s="31"/>
      <c r="H11" s="31"/>
      <c r="I11" s="31"/>
      <c r="J11" s="31"/>
      <c r="K11" s="33"/>
      <c r="L11" s="33"/>
      <c r="M11" s="31"/>
      <c r="N11" s="33"/>
      <c r="O11" s="25"/>
      <c r="P11" s="25"/>
      <c r="Q11" s="25"/>
      <c r="R11" s="337"/>
      <c r="S11" s="337"/>
      <c r="T11" s="337"/>
      <c r="U11" s="337"/>
      <c r="V11" s="33"/>
      <c r="W11" s="59"/>
      <c r="X11" s="142"/>
    </row>
    <row r="12" spans="1:24">
      <c r="A12" s="30"/>
      <c r="B12" s="37"/>
      <c r="C12" s="37"/>
      <c r="D12" s="332"/>
      <c r="E12" s="34"/>
      <c r="F12" s="34"/>
      <c r="G12" s="31"/>
      <c r="H12" s="31"/>
      <c r="I12" s="31"/>
      <c r="J12" s="31"/>
      <c r="K12" s="33"/>
      <c r="L12" s="33"/>
      <c r="M12" s="31"/>
      <c r="N12" s="33"/>
      <c r="O12" s="25"/>
      <c r="P12" s="25"/>
      <c r="Q12" s="25"/>
      <c r="R12" s="337"/>
      <c r="S12" s="337"/>
      <c r="T12" s="337"/>
      <c r="U12" s="337"/>
      <c r="V12" s="33"/>
      <c r="W12" s="59"/>
      <c r="X12" s="142"/>
    </row>
    <row r="13" spans="1:24">
      <c r="A13" s="19"/>
      <c r="B13" s="41"/>
      <c r="C13" s="41"/>
      <c r="D13" s="333">
        <f>SUM(D6:D11)</f>
        <v>15617874</v>
      </c>
      <c r="E13" s="41">
        <f>SUM(E6:E11)</f>
        <v>12161</v>
      </c>
      <c r="F13" s="41">
        <f>SUM(F6:F11)</f>
        <v>573</v>
      </c>
      <c r="G13" s="41">
        <f>SUM(G6:G11)</f>
        <v>645213</v>
      </c>
      <c r="H13" s="41">
        <f>SUM(H6:H11)</f>
        <v>4314</v>
      </c>
      <c r="I13" s="41">
        <f>SUM(I6:I11)</f>
        <v>169</v>
      </c>
      <c r="J13" s="41">
        <f>SUM(J6:J11)</f>
        <v>4483</v>
      </c>
      <c r="K13" s="42">
        <f>IFERROR(J13/G13,"-")</f>
        <v>0.0069480931103372</v>
      </c>
      <c r="L13" s="76">
        <f>SUM(L6:L11)</f>
        <v>195</v>
      </c>
      <c r="M13" s="76">
        <f>SUM(M6:M11)</f>
        <v>1396</v>
      </c>
      <c r="N13" s="42">
        <f>IFERROR(L13/J13,"-")</f>
        <v>0.043497657818425</v>
      </c>
      <c r="O13" s="43">
        <f>IFERROR(D13/J13,"-")</f>
        <v>3483.7996877091</v>
      </c>
      <c r="P13" s="44">
        <f>SUM(P6:P11)</f>
        <v>552</v>
      </c>
      <c r="Q13" s="42">
        <f>IFERROR(P13/J13,"-")</f>
        <v>0.12313183136293</v>
      </c>
      <c r="R13" s="333">
        <f>SUM(R6:R11)</f>
        <v>29122960</v>
      </c>
      <c r="S13" s="333">
        <f>IFERROR(R13/J13,"-")</f>
        <v>6496.3105063574</v>
      </c>
      <c r="T13" s="333">
        <f>IFERROR(R13/P13,"-")</f>
        <v>52758.985507246</v>
      </c>
      <c r="U13" s="333">
        <f>SUM(U6:U11)</f>
        <v>13505086</v>
      </c>
      <c r="V13" s="45">
        <f>IFERROR(R13/D13,"-")</f>
        <v>1.8647198716035</v>
      </c>
      <c r="W13" s="58"/>
      <c r="X13" s="142"/>
    </row>
    <row r="14" spans="1:24">
      <c r="X14" s="142"/>
    </row>
    <row r="15" spans="1:24">
      <c r="X15" s="142"/>
    </row>
    <row r="16" spans="1:24">
      <c r="X16" s="142"/>
    </row>
    <row r="17" spans="1:24">
      <c r="X17"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73"/>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36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0.19428571428571</v>
      </c>
      <c r="B6" s="347" t="s">
        <v>64</v>
      </c>
      <c r="C6" s="347"/>
      <c r="D6" s="347" t="s">
        <v>65</v>
      </c>
      <c r="E6" s="347" t="s">
        <v>66</v>
      </c>
      <c r="F6" s="347" t="s">
        <v>67</v>
      </c>
      <c r="G6" s="88" t="s">
        <v>68</v>
      </c>
      <c r="H6" s="88" t="s">
        <v>69</v>
      </c>
      <c r="I6" s="348" t="s">
        <v>70</v>
      </c>
      <c r="J6" s="330">
        <v>700000</v>
      </c>
      <c r="K6" s="79">
        <v>0</v>
      </c>
      <c r="L6" s="79">
        <v>0</v>
      </c>
      <c r="M6" s="79">
        <v>0</v>
      </c>
      <c r="N6" s="89">
        <v>10</v>
      </c>
      <c r="O6" s="90">
        <v>0</v>
      </c>
      <c r="P6" s="91">
        <f>N6+O6</f>
        <v>10</v>
      </c>
      <c r="Q6" s="80" t="str">
        <f>IFERROR(P6/M6,"-")</f>
        <v>-</v>
      </c>
      <c r="R6" s="79">
        <v>1</v>
      </c>
      <c r="S6" s="79">
        <v>0</v>
      </c>
      <c r="T6" s="80">
        <f>IFERROR(R6/(P6),"-")</f>
        <v>0.1</v>
      </c>
      <c r="U6" s="336">
        <f>IFERROR(J6/SUM(N6:O10),"-")</f>
        <v>15217.391304348</v>
      </c>
      <c r="V6" s="82">
        <v>2</v>
      </c>
      <c r="W6" s="80">
        <f>IF(P6=0,"-",V6/P6)</f>
        <v>0.2</v>
      </c>
      <c r="X6" s="335">
        <v>73000</v>
      </c>
      <c r="Y6" s="336">
        <f>IFERROR(X6/P6,"-")</f>
        <v>7300</v>
      </c>
      <c r="Z6" s="336">
        <f>IFERROR(X6/V6,"-")</f>
        <v>36500</v>
      </c>
      <c r="AA6" s="330">
        <f>SUM(X6:X10)-SUM(J6:J10)</f>
        <v>-564000</v>
      </c>
      <c r="AB6" s="83">
        <f>SUM(X6:X10)/SUM(J6:J10)</f>
        <v>0.19428571428571</v>
      </c>
      <c r="AC6" s="77"/>
      <c r="AD6" s="92"/>
      <c r="AE6" s="93">
        <f>IF(P6=0,"",IF(AD6=0,"",(AD6/P6)))</f>
        <v>0</v>
      </c>
      <c r="AF6" s="92"/>
      <c r="AG6" s="94" t="str">
        <f>IFERROR(AF6/AD6,"-")</f>
        <v>-</v>
      </c>
      <c r="AH6" s="95"/>
      <c r="AI6" s="96" t="str">
        <f>IFERROR(AH6/AD6,"-")</f>
        <v>-</v>
      </c>
      <c r="AJ6" s="97"/>
      <c r="AK6" s="97"/>
      <c r="AL6" s="97"/>
      <c r="AM6" s="98"/>
      <c r="AN6" s="99">
        <f>IF(P6=0,"",IF(AM6=0,"",(AM6/P6)))</f>
        <v>0</v>
      </c>
      <c r="AO6" s="98"/>
      <c r="AP6" s="100" t="str">
        <f>IFERROR(AO6/AM6,"-")</f>
        <v>-</v>
      </c>
      <c r="AQ6" s="101"/>
      <c r="AR6" s="102" t="str">
        <f>IFERROR(AQ6/AM6,"-")</f>
        <v>-</v>
      </c>
      <c r="AS6" s="103"/>
      <c r="AT6" s="103"/>
      <c r="AU6" s="103"/>
      <c r="AV6" s="104"/>
      <c r="AW6" s="105">
        <f>IF(P6=0,"",IF(AV6=0,"",(AV6/P6)))</f>
        <v>0</v>
      </c>
      <c r="AX6" s="104"/>
      <c r="AY6" s="106" t="str">
        <f>IFERROR(AX6/AV6,"-")</f>
        <v>-</v>
      </c>
      <c r="AZ6" s="107"/>
      <c r="BA6" s="108" t="str">
        <f>IFERROR(AZ6/AV6,"-")</f>
        <v>-</v>
      </c>
      <c r="BB6" s="109"/>
      <c r="BC6" s="109"/>
      <c r="BD6" s="109"/>
      <c r="BE6" s="110">
        <v>2</v>
      </c>
      <c r="BF6" s="111">
        <f>IF(P6=0,"",IF(BE6=0,"",(BE6/P6)))</f>
        <v>0.2</v>
      </c>
      <c r="BG6" s="110"/>
      <c r="BH6" s="112">
        <f>IFERROR(BG6/BE6,"-")</f>
        <v>0</v>
      </c>
      <c r="BI6" s="113"/>
      <c r="BJ6" s="114">
        <f>IFERROR(BI6/BE6,"-")</f>
        <v>0</v>
      </c>
      <c r="BK6" s="115"/>
      <c r="BL6" s="115"/>
      <c r="BM6" s="115"/>
      <c r="BN6" s="117">
        <v>4</v>
      </c>
      <c r="BO6" s="118">
        <f>IF(P6=0,"",IF(BN6=0,"",(BN6/P6)))</f>
        <v>0.4</v>
      </c>
      <c r="BP6" s="119">
        <v>1</v>
      </c>
      <c r="BQ6" s="120">
        <f>IFERROR(BP6/BN6,"-")</f>
        <v>0.25</v>
      </c>
      <c r="BR6" s="121">
        <v>27000</v>
      </c>
      <c r="BS6" s="122">
        <f>IFERROR(BR6/BN6,"-")</f>
        <v>6750</v>
      </c>
      <c r="BT6" s="123"/>
      <c r="BU6" s="123"/>
      <c r="BV6" s="123">
        <v>1</v>
      </c>
      <c r="BW6" s="124">
        <v>3</v>
      </c>
      <c r="BX6" s="125">
        <f>IF(P6=0,"",IF(BW6=0,"",(BW6/P6)))</f>
        <v>0.3</v>
      </c>
      <c r="BY6" s="126">
        <v>1</v>
      </c>
      <c r="BZ6" s="127">
        <f>IFERROR(BY6/BW6,"-")</f>
        <v>0.33333333333333</v>
      </c>
      <c r="CA6" s="128">
        <v>46000</v>
      </c>
      <c r="CB6" s="129">
        <f>IFERROR(CA6/BW6,"-")</f>
        <v>15333.333333333</v>
      </c>
      <c r="CC6" s="130"/>
      <c r="CD6" s="130"/>
      <c r="CE6" s="130">
        <v>1</v>
      </c>
      <c r="CF6" s="131">
        <v>1</v>
      </c>
      <c r="CG6" s="132">
        <f>IF(P6=0,"",IF(CF6=0,"",(CF6/P6)))</f>
        <v>0.1</v>
      </c>
      <c r="CH6" s="133"/>
      <c r="CI6" s="134">
        <f>IFERROR(CH6/CF6,"-")</f>
        <v>0</v>
      </c>
      <c r="CJ6" s="135"/>
      <c r="CK6" s="136">
        <f>IFERROR(CJ6/CF6,"-")</f>
        <v>0</v>
      </c>
      <c r="CL6" s="137"/>
      <c r="CM6" s="137"/>
      <c r="CN6" s="137"/>
      <c r="CO6" s="138">
        <v>2</v>
      </c>
      <c r="CP6" s="139">
        <v>73000</v>
      </c>
      <c r="CQ6" s="139">
        <v>46000</v>
      </c>
      <c r="CR6" s="139"/>
      <c r="CS6" s="140" t="str">
        <f>IF(AND(CQ6=0,CR6=0),"",IF(AND(CQ6&lt;=100000,CR6&lt;=100000),"",IF(CQ6/CP6&gt;0.7,"男高",IF(CR6/CP6&gt;0.7,"女高",""))))</f>
        <v/>
      </c>
    </row>
    <row r="7" spans="1:98">
      <c r="A7" s="78"/>
      <c r="B7" s="347" t="s">
        <v>71</v>
      </c>
      <c r="C7" s="347"/>
      <c r="D7" s="347" t="s">
        <v>65</v>
      </c>
      <c r="E7" s="347" t="s">
        <v>66</v>
      </c>
      <c r="F7" s="347" t="s">
        <v>67</v>
      </c>
      <c r="G7" s="88" t="s">
        <v>72</v>
      </c>
      <c r="H7" s="88" t="s">
        <v>69</v>
      </c>
      <c r="I7" s="348" t="s">
        <v>70</v>
      </c>
      <c r="J7" s="330"/>
      <c r="K7" s="79">
        <v>0</v>
      </c>
      <c r="L7" s="79">
        <v>0</v>
      </c>
      <c r="M7" s="79">
        <v>0</v>
      </c>
      <c r="N7" s="89">
        <v>19</v>
      </c>
      <c r="O7" s="90">
        <v>0</v>
      </c>
      <c r="P7" s="91">
        <f>N7+O7</f>
        <v>19</v>
      </c>
      <c r="Q7" s="80" t="str">
        <f>IFERROR(P7/M7,"-")</f>
        <v>-</v>
      </c>
      <c r="R7" s="79">
        <v>0</v>
      </c>
      <c r="S7" s="79">
        <v>0</v>
      </c>
      <c r="T7" s="80">
        <f>IFERROR(R7/(P7),"-")</f>
        <v>0</v>
      </c>
      <c r="U7" s="336"/>
      <c r="V7" s="82">
        <v>1</v>
      </c>
      <c r="W7" s="80">
        <f>IF(P7=0,"-",V7/P7)</f>
        <v>0.052631578947368</v>
      </c>
      <c r="X7" s="335">
        <v>30000</v>
      </c>
      <c r="Y7" s="336">
        <f>IFERROR(X7/P7,"-")</f>
        <v>1578.9473684211</v>
      </c>
      <c r="Z7" s="336">
        <f>IFERROR(X7/V7,"-")</f>
        <v>30000</v>
      </c>
      <c r="AA7" s="330"/>
      <c r="AB7" s="83"/>
      <c r="AC7" s="77"/>
      <c r="AD7" s="92"/>
      <c r="AE7" s="93">
        <f>IF(P7=0,"",IF(AD7=0,"",(AD7/P7)))</f>
        <v>0</v>
      </c>
      <c r="AF7" s="92"/>
      <c r="AG7" s="94" t="str">
        <f>IFERROR(AF7/AD7,"-")</f>
        <v>-</v>
      </c>
      <c r="AH7" s="95"/>
      <c r="AI7" s="96" t="str">
        <f>IFERROR(AH7/AD7,"-")</f>
        <v>-</v>
      </c>
      <c r="AJ7" s="97"/>
      <c r="AK7" s="97"/>
      <c r="AL7" s="97"/>
      <c r="AM7" s="98">
        <v>1</v>
      </c>
      <c r="AN7" s="99">
        <f>IF(P7=0,"",IF(AM7=0,"",(AM7/P7)))</f>
        <v>0.052631578947368</v>
      </c>
      <c r="AO7" s="98"/>
      <c r="AP7" s="100">
        <f>IFERROR(AO7/AM7,"-")</f>
        <v>0</v>
      </c>
      <c r="AQ7" s="101"/>
      <c r="AR7" s="102">
        <f>IFERROR(AQ7/AM7,"-")</f>
        <v>0</v>
      </c>
      <c r="AS7" s="103"/>
      <c r="AT7" s="103"/>
      <c r="AU7" s="103"/>
      <c r="AV7" s="104"/>
      <c r="AW7" s="105">
        <f>IF(P7=0,"",IF(AV7=0,"",(AV7/P7)))</f>
        <v>0</v>
      </c>
      <c r="AX7" s="104"/>
      <c r="AY7" s="106" t="str">
        <f>IFERROR(AX7/AV7,"-")</f>
        <v>-</v>
      </c>
      <c r="AZ7" s="107"/>
      <c r="BA7" s="108" t="str">
        <f>IFERROR(AZ7/AV7,"-")</f>
        <v>-</v>
      </c>
      <c r="BB7" s="109"/>
      <c r="BC7" s="109"/>
      <c r="BD7" s="109"/>
      <c r="BE7" s="110">
        <v>3</v>
      </c>
      <c r="BF7" s="111">
        <f>IF(P7=0,"",IF(BE7=0,"",(BE7/P7)))</f>
        <v>0.15789473684211</v>
      </c>
      <c r="BG7" s="110"/>
      <c r="BH7" s="112">
        <f>IFERROR(BG7/BE7,"-")</f>
        <v>0</v>
      </c>
      <c r="BI7" s="113"/>
      <c r="BJ7" s="114">
        <f>IFERROR(BI7/BE7,"-")</f>
        <v>0</v>
      </c>
      <c r="BK7" s="115"/>
      <c r="BL7" s="115"/>
      <c r="BM7" s="115"/>
      <c r="BN7" s="117">
        <v>8</v>
      </c>
      <c r="BO7" s="118">
        <f>IF(P7=0,"",IF(BN7=0,"",(BN7/P7)))</f>
        <v>0.42105263157895</v>
      </c>
      <c r="BP7" s="119"/>
      <c r="BQ7" s="120">
        <f>IFERROR(BP7/BN7,"-")</f>
        <v>0</v>
      </c>
      <c r="BR7" s="121"/>
      <c r="BS7" s="122">
        <f>IFERROR(BR7/BN7,"-")</f>
        <v>0</v>
      </c>
      <c r="BT7" s="123"/>
      <c r="BU7" s="123"/>
      <c r="BV7" s="123"/>
      <c r="BW7" s="124">
        <v>6</v>
      </c>
      <c r="BX7" s="125">
        <f>IF(P7=0,"",IF(BW7=0,"",(BW7/P7)))</f>
        <v>0.31578947368421</v>
      </c>
      <c r="BY7" s="126">
        <v>1</v>
      </c>
      <c r="BZ7" s="127">
        <f>IFERROR(BY7/BW7,"-")</f>
        <v>0.16666666666667</v>
      </c>
      <c r="CA7" s="128">
        <v>30000</v>
      </c>
      <c r="CB7" s="129">
        <f>IFERROR(CA7/BW7,"-")</f>
        <v>5000</v>
      </c>
      <c r="CC7" s="130"/>
      <c r="CD7" s="130"/>
      <c r="CE7" s="130">
        <v>1</v>
      </c>
      <c r="CF7" s="131">
        <v>1</v>
      </c>
      <c r="CG7" s="132">
        <f>IF(P7=0,"",IF(CF7=0,"",(CF7/P7)))</f>
        <v>0.052631578947368</v>
      </c>
      <c r="CH7" s="133"/>
      <c r="CI7" s="134">
        <f>IFERROR(CH7/CF7,"-")</f>
        <v>0</v>
      </c>
      <c r="CJ7" s="135"/>
      <c r="CK7" s="136">
        <f>IFERROR(CJ7/CF7,"-")</f>
        <v>0</v>
      </c>
      <c r="CL7" s="137"/>
      <c r="CM7" s="137"/>
      <c r="CN7" s="137"/>
      <c r="CO7" s="138">
        <v>1</v>
      </c>
      <c r="CP7" s="139">
        <v>30000</v>
      </c>
      <c r="CQ7" s="139">
        <v>30000</v>
      </c>
      <c r="CR7" s="139"/>
      <c r="CS7" s="140" t="str">
        <f>IF(AND(CQ7=0,CR7=0),"",IF(AND(CQ7&lt;=100000,CR7&lt;=100000),"",IF(CQ7/CP7&gt;0.7,"男高",IF(CR7/CP7&gt;0.7,"女高",""))))</f>
        <v/>
      </c>
    </row>
    <row r="8" spans="1:98">
      <c r="A8" s="78"/>
      <c r="B8" s="347" t="s">
        <v>73</v>
      </c>
      <c r="C8" s="347"/>
      <c r="D8" s="347" t="s">
        <v>65</v>
      </c>
      <c r="E8" s="347" t="s">
        <v>66</v>
      </c>
      <c r="F8" s="347" t="s">
        <v>67</v>
      </c>
      <c r="G8" s="88" t="s">
        <v>74</v>
      </c>
      <c r="H8" s="88" t="s">
        <v>69</v>
      </c>
      <c r="I8" s="348" t="s">
        <v>70</v>
      </c>
      <c r="J8" s="330"/>
      <c r="K8" s="79">
        <v>0</v>
      </c>
      <c r="L8" s="79">
        <v>0</v>
      </c>
      <c r="M8" s="79">
        <v>0</v>
      </c>
      <c r="N8" s="89">
        <v>4</v>
      </c>
      <c r="O8" s="90">
        <v>0</v>
      </c>
      <c r="P8" s="91">
        <f>N8+O8</f>
        <v>4</v>
      </c>
      <c r="Q8" s="80" t="str">
        <f>IFERROR(P8/M8,"-")</f>
        <v>-</v>
      </c>
      <c r="R8" s="79">
        <v>0</v>
      </c>
      <c r="S8" s="79">
        <v>0</v>
      </c>
      <c r="T8" s="80">
        <f>IFERROR(R8/(P8),"-")</f>
        <v>0</v>
      </c>
      <c r="U8" s="336"/>
      <c r="V8" s="82">
        <v>0</v>
      </c>
      <c r="W8" s="80">
        <f>IF(P8=0,"-",V8/P8)</f>
        <v>0</v>
      </c>
      <c r="X8" s="335">
        <v>0</v>
      </c>
      <c r="Y8" s="336">
        <f>IFERROR(X8/P8,"-")</f>
        <v>0</v>
      </c>
      <c r="Z8" s="336" t="str">
        <f>IFERROR(X8/V8,"-")</f>
        <v>-</v>
      </c>
      <c r="AA8" s="330"/>
      <c r="AB8" s="83"/>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c r="AW8" s="105">
        <f>IF(P8=0,"",IF(AV8=0,"",(AV8/P8)))</f>
        <v>0</v>
      </c>
      <c r="AX8" s="104"/>
      <c r="AY8" s="106" t="str">
        <f>IFERROR(AX8/AV8,"-")</f>
        <v>-</v>
      </c>
      <c r="AZ8" s="107"/>
      <c r="BA8" s="108" t="str">
        <f>IFERROR(AZ8/AV8,"-")</f>
        <v>-</v>
      </c>
      <c r="BB8" s="109"/>
      <c r="BC8" s="109"/>
      <c r="BD8" s="109"/>
      <c r="BE8" s="110">
        <v>1</v>
      </c>
      <c r="BF8" s="111">
        <f>IF(P8=0,"",IF(BE8=0,"",(BE8/P8)))</f>
        <v>0.25</v>
      </c>
      <c r="BG8" s="110"/>
      <c r="BH8" s="112">
        <f>IFERROR(BG8/BE8,"-")</f>
        <v>0</v>
      </c>
      <c r="BI8" s="113"/>
      <c r="BJ8" s="114">
        <f>IFERROR(BI8/BE8,"-")</f>
        <v>0</v>
      </c>
      <c r="BK8" s="115"/>
      <c r="BL8" s="115"/>
      <c r="BM8" s="115"/>
      <c r="BN8" s="117"/>
      <c r="BO8" s="118">
        <f>IF(P8=0,"",IF(BN8=0,"",(BN8/P8)))</f>
        <v>0</v>
      </c>
      <c r="BP8" s="119"/>
      <c r="BQ8" s="120" t="str">
        <f>IFERROR(BP8/BN8,"-")</f>
        <v>-</v>
      </c>
      <c r="BR8" s="121"/>
      <c r="BS8" s="122" t="str">
        <f>IFERROR(BR8/BN8,"-")</f>
        <v>-</v>
      </c>
      <c r="BT8" s="123"/>
      <c r="BU8" s="123"/>
      <c r="BV8" s="123"/>
      <c r="BW8" s="124">
        <v>3</v>
      </c>
      <c r="BX8" s="125">
        <f>IF(P8=0,"",IF(BW8=0,"",(BW8/P8)))</f>
        <v>0.75</v>
      </c>
      <c r="BY8" s="126"/>
      <c r="BZ8" s="127">
        <f>IFERROR(BY8/BW8,"-")</f>
        <v>0</v>
      </c>
      <c r="CA8" s="128"/>
      <c r="CB8" s="129">
        <f>IFERROR(CA8/BW8,"-")</f>
        <v>0</v>
      </c>
      <c r="CC8" s="130"/>
      <c r="CD8" s="130"/>
      <c r="CE8" s="130"/>
      <c r="CF8" s="131"/>
      <c r="CG8" s="132">
        <f>IF(P8=0,"",IF(CF8=0,"",(CF8/P8)))</f>
        <v>0</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347" t="s">
        <v>75</v>
      </c>
      <c r="C9" s="347"/>
      <c r="D9" s="347" t="s">
        <v>65</v>
      </c>
      <c r="E9" s="347" t="s">
        <v>66</v>
      </c>
      <c r="F9" s="347" t="s">
        <v>67</v>
      </c>
      <c r="G9" s="88" t="s">
        <v>76</v>
      </c>
      <c r="H9" s="88" t="s">
        <v>69</v>
      </c>
      <c r="I9" s="348" t="s">
        <v>70</v>
      </c>
      <c r="J9" s="330"/>
      <c r="K9" s="79">
        <v>0</v>
      </c>
      <c r="L9" s="79">
        <v>0</v>
      </c>
      <c r="M9" s="79">
        <v>0</v>
      </c>
      <c r="N9" s="89">
        <v>8</v>
      </c>
      <c r="O9" s="90">
        <v>0</v>
      </c>
      <c r="P9" s="91">
        <f>N9+O9</f>
        <v>8</v>
      </c>
      <c r="Q9" s="80" t="str">
        <f>IFERROR(P9/M9,"-")</f>
        <v>-</v>
      </c>
      <c r="R9" s="79">
        <v>0</v>
      </c>
      <c r="S9" s="79">
        <v>1</v>
      </c>
      <c r="T9" s="80">
        <f>IFERROR(R9/(P9),"-")</f>
        <v>0</v>
      </c>
      <c r="U9" s="336"/>
      <c r="V9" s="82">
        <v>0</v>
      </c>
      <c r="W9" s="80">
        <f>IF(P9=0,"-",V9/P9)</f>
        <v>0</v>
      </c>
      <c r="X9" s="335">
        <v>0</v>
      </c>
      <c r="Y9" s="336">
        <f>IFERROR(X9/P9,"-")</f>
        <v>0</v>
      </c>
      <c r="Z9" s="336" t="str">
        <f>IFERROR(X9/V9,"-")</f>
        <v>-</v>
      </c>
      <c r="AA9" s="33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v>2</v>
      </c>
      <c r="BF9" s="111">
        <f>IF(P9=0,"",IF(BE9=0,"",(BE9/P9)))</f>
        <v>0.25</v>
      </c>
      <c r="BG9" s="110"/>
      <c r="BH9" s="112">
        <f>IFERROR(BG9/BE9,"-")</f>
        <v>0</v>
      </c>
      <c r="BI9" s="113"/>
      <c r="BJ9" s="114">
        <f>IFERROR(BI9/BE9,"-")</f>
        <v>0</v>
      </c>
      <c r="BK9" s="115"/>
      <c r="BL9" s="115"/>
      <c r="BM9" s="115"/>
      <c r="BN9" s="117"/>
      <c r="BO9" s="118">
        <f>IF(P9=0,"",IF(BN9=0,"",(BN9/P9)))</f>
        <v>0</v>
      </c>
      <c r="BP9" s="119"/>
      <c r="BQ9" s="120" t="str">
        <f>IFERROR(BP9/BN9,"-")</f>
        <v>-</v>
      </c>
      <c r="BR9" s="121"/>
      <c r="BS9" s="122" t="str">
        <f>IFERROR(BR9/BN9,"-")</f>
        <v>-</v>
      </c>
      <c r="BT9" s="123"/>
      <c r="BU9" s="123"/>
      <c r="BV9" s="123"/>
      <c r="BW9" s="124">
        <v>5</v>
      </c>
      <c r="BX9" s="125">
        <f>IF(P9=0,"",IF(BW9=0,"",(BW9/P9)))</f>
        <v>0.625</v>
      </c>
      <c r="BY9" s="126"/>
      <c r="BZ9" s="127">
        <f>IFERROR(BY9/BW9,"-")</f>
        <v>0</v>
      </c>
      <c r="CA9" s="128"/>
      <c r="CB9" s="129">
        <f>IFERROR(CA9/BW9,"-")</f>
        <v>0</v>
      </c>
      <c r="CC9" s="130"/>
      <c r="CD9" s="130"/>
      <c r="CE9" s="130"/>
      <c r="CF9" s="131">
        <v>1</v>
      </c>
      <c r="CG9" s="132">
        <f>IF(P9=0,"",IF(CF9=0,"",(CF9/P9)))</f>
        <v>0.125</v>
      </c>
      <c r="CH9" s="133"/>
      <c r="CI9" s="134">
        <f>IFERROR(CH9/CF9,"-")</f>
        <v>0</v>
      </c>
      <c r="CJ9" s="135"/>
      <c r="CK9" s="136">
        <f>IFERROR(CJ9/CF9,"-")</f>
        <v>0</v>
      </c>
      <c r="CL9" s="137"/>
      <c r="CM9" s="137"/>
      <c r="CN9" s="137"/>
      <c r="CO9" s="138">
        <v>0</v>
      </c>
      <c r="CP9" s="139">
        <v>0</v>
      </c>
      <c r="CQ9" s="139"/>
      <c r="CR9" s="139"/>
      <c r="CS9" s="140" t="str">
        <f>IF(AND(CQ9=0,CR9=0),"",IF(AND(CQ9&lt;=100000,CR9&lt;=100000),"",IF(CQ9/CP9&gt;0.7,"男高",IF(CR9/CP9&gt;0.7,"女高",""))))</f>
        <v/>
      </c>
    </row>
    <row r="10" spans="1:98">
      <c r="A10" s="78"/>
      <c r="B10" s="347" t="s">
        <v>77</v>
      </c>
      <c r="C10" s="347"/>
      <c r="D10" s="347" t="s">
        <v>78</v>
      </c>
      <c r="E10" s="347" t="s">
        <v>78</v>
      </c>
      <c r="F10" s="347" t="s">
        <v>79</v>
      </c>
      <c r="G10" s="88" t="s">
        <v>80</v>
      </c>
      <c r="H10" s="88"/>
      <c r="I10" s="88"/>
      <c r="J10" s="330"/>
      <c r="K10" s="79">
        <v>39</v>
      </c>
      <c r="L10" s="79">
        <v>30</v>
      </c>
      <c r="M10" s="79">
        <v>8</v>
      </c>
      <c r="N10" s="89">
        <v>5</v>
      </c>
      <c r="O10" s="90">
        <v>0</v>
      </c>
      <c r="P10" s="91">
        <f>N10+O10</f>
        <v>5</v>
      </c>
      <c r="Q10" s="80">
        <f>IFERROR(P10/M10,"-")</f>
        <v>0.625</v>
      </c>
      <c r="R10" s="79">
        <v>1</v>
      </c>
      <c r="S10" s="79">
        <v>0</v>
      </c>
      <c r="T10" s="80">
        <f>IFERROR(R10/(P10),"-")</f>
        <v>0.2</v>
      </c>
      <c r="U10" s="336"/>
      <c r="V10" s="82">
        <v>1</v>
      </c>
      <c r="W10" s="80">
        <f>IF(P10=0,"-",V10/P10)</f>
        <v>0.2</v>
      </c>
      <c r="X10" s="335">
        <v>33000</v>
      </c>
      <c r="Y10" s="336">
        <f>IFERROR(X10/P10,"-")</f>
        <v>6600</v>
      </c>
      <c r="Z10" s="336">
        <f>IFERROR(X10/V10,"-")</f>
        <v>33000</v>
      </c>
      <c r="AA10" s="330"/>
      <c r="AB10" s="83"/>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c r="BF10" s="111">
        <f>IF(P10=0,"",IF(BE10=0,"",(BE10/P10)))</f>
        <v>0</v>
      </c>
      <c r="BG10" s="110"/>
      <c r="BH10" s="112" t="str">
        <f>IFERROR(BG10/BE10,"-")</f>
        <v>-</v>
      </c>
      <c r="BI10" s="113"/>
      <c r="BJ10" s="114" t="str">
        <f>IFERROR(BI10/BE10,"-")</f>
        <v>-</v>
      </c>
      <c r="BK10" s="115"/>
      <c r="BL10" s="115"/>
      <c r="BM10" s="115"/>
      <c r="BN10" s="117"/>
      <c r="BO10" s="118">
        <f>IF(P10=0,"",IF(BN10=0,"",(BN10/P10)))</f>
        <v>0</v>
      </c>
      <c r="BP10" s="119"/>
      <c r="BQ10" s="120" t="str">
        <f>IFERROR(BP10/BN10,"-")</f>
        <v>-</v>
      </c>
      <c r="BR10" s="121"/>
      <c r="BS10" s="122" t="str">
        <f>IFERROR(BR10/BN10,"-")</f>
        <v>-</v>
      </c>
      <c r="BT10" s="123"/>
      <c r="BU10" s="123"/>
      <c r="BV10" s="123"/>
      <c r="BW10" s="124">
        <v>2</v>
      </c>
      <c r="BX10" s="125">
        <f>IF(P10=0,"",IF(BW10=0,"",(BW10/P10)))</f>
        <v>0.4</v>
      </c>
      <c r="BY10" s="126"/>
      <c r="BZ10" s="127">
        <f>IFERROR(BY10/BW10,"-")</f>
        <v>0</v>
      </c>
      <c r="CA10" s="128"/>
      <c r="CB10" s="129">
        <f>IFERROR(CA10/BW10,"-")</f>
        <v>0</v>
      </c>
      <c r="CC10" s="130"/>
      <c r="CD10" s="130"/>
      <c r="CE10" s="130"/>
      <c r="CF10" s="131">
        <v>3</v>
      </c>
      <c r="CG10" s="132">
        <f>IF(P10=0,"",IF(CF10=0,"",(CF10/P10)))</f>
        <v>0.6</v>
      </c>
      <c r="CH10" s="133">
        <v>1</v>
      </c>
      <c r="CI10" s="134">
        <f>IFERROR(CH10/CF10,"-")</f>
        <v>0.33333333333333</v>
      </c>
      <c r="CJ10" s="135">
        <v>33000</v>
      </c>
      <c r="CK10" s="136">
        <f>IFERROR(CJ10/CF10,"-")</f>
        <v>11000</v>
      </c>
      <c r="CL10" s="137"/>
      <c r="CM10" s="137"/>
      <c r="CN10" s="137">
        <v>1</v>
      </c>
      <c r="CO10" s="138">
        <v>1</v>
      </c>
      <c r="CP10" s="139">
        <v>33000</v>
      </c>
      <c r="CQ10" s="139">
        <v>33000</v>
      </c>
      <c r="CR10" s="139"/>
      <c r="CS10" s="140" t="str">
        <f>IF(AND(CQ10=0,CR10=0),"",IF(AND(CQ10&lt;=100000,CR10&lt;=100000),"",IF(CQ10/CP10&gt;0.7,"男高",IF(CR10/CP10&gt;0.7,"女高",""))))</f>
        <v/>
      </c>
    </row>
    <row r="11" spans="1:98">
      <c r="A11" s="78">
        <f>AB11</f>
        <v>0.20727272727273</v>
      </c>
      <c r="B11" s="347" t="s">
        <v>81</v>
      </c>
      <c r="C11" s="347"/>
      <c r="D11" s="347" t="s">
        <v>82</v>
      </c>
      <c r="E11" s="347" t="s">
        <v>83</v>
      </c>
      <c r="F11" s="347" t="s">
        <v>67</v>
      </c>
      <c r="G11" s="88" t="s">
        <v>74</v>
      </c>
      <c r="H11" s="88" t="s">
        <v>84</v>
      </c>
      <c r="I11" s="88" t="s">
        <v>85</v>
      </c>
      <c r="J11" s="330">
        <v>550000</v>
      </c>
      <c r="K11" s="79">
        <v>0</v>
      </c>
      <c r="L11" s="79">
        <v>0</v>
      </c>
      <c r="M11" s="79">
        <v>0</v>
      </c>
      <c r="N11" s="89">
        <v>28</v>
      </c>
      <c r="O11" s="90">
        <v>1</v>
      </c>
      <c r="P11" s="91">
        <f>N11+O11</f>
        <v>29</v>
      </c>
      <c r="Q11" s="80" t="str">
        <f>IFERROR(P11/M11,"-")</f>
        <v>-</v>
      </c>
      <c r="R11" s="79">
        <v>2</v>
      </c>
      <c r="S11" s="79">
        <v>1</v>
      </c>
      <c r="T11" s="80">
        <f>IFERROR(R11/(P11),"-")</f>
        <v>0.068965517241379</v>
      </c>
      <c r="U11" s="336">
        <f>IFERROR(J11/SUM(N11:O16),"-")</f>
        <v>17187.5</v>
      </c>
      <c r="V11" s="82">
        <v>5</v>
      </c>
      <c r="W11" s="80">
        <f>IF(P11=0,"-",V11/P11)</f>
        <v>0.17241379310345</v>
      </c>
      <c r="X11" s="335">
        <v>99000</v>
      </c>
      <c r="Y11" s="336">
        <f>IFERROR(X11/P11,"-")</f>
        <v>3413.7931034483</v>
      </c>
      <c r="Z11" s="336">
        <f>IFERROR(X11/V11,"-")</f>
        <v>19800</v>
      </c>
      <c r="AA11" s="330">
        <f>SUM(X11:X16)-SUM(J11:J16)</f>
        <v>-436000</v>
      </c>
      <c r="AB11" s="83">
        <f>SUM(X11:X16)/SUM(J11:J16)</f>
        <v>0.20727272727273</v>
      </c>
      <c r="AC11" s="77"/>
      <c r="AD11" s="92">
        <v>1</v>
      </c>
      <c r="AE11" s="93">
        <f>IF(P11=0,"",IF(AD11=0,"",(AD11/P11)))</f>
        <v>0.03448275862069</v>
      </c>
      <c r="AF11" s="92"/>
      <c r="AG11" s="94">
        <f>IFERROR(AF11/AD11,"-")</f>
        <v>0</v>
      </c>
      <c r="AH11" s="95"/>
      <c r="AI11" s="96">
        <f>IFERROR(AH11/AD11,"-")</f>
        <v>0</v>
      </c>
      <c r="AJ11" s="97"/>
      <c r="AK11" s="97"/>
      <c r="AL11" s="97"/>
      <c r="AM11" s="98">
        <v>1</v>
      </c>
      <c r="AN11" s="99">
        <f>IF(P11=0,"",IF(AM11=0,"",(AM11/P11)))</f>
        <v>0.03448275862069</v>
      </c>
      <c r="AO11" s="98"/>
      <c r="AP11" s="100">
        <f>IFERROR(AO11/AM11,"-")</f>
        <v>0</v>
      </c>
      <c r="AQ11" s="101"/>
      <c r="AR11" s="102">
        <f>IFERROR(AQ11/AM11,"-")</f>
        <v>0</v>
      </c>
      <c r="AS11" s="103"/>
      <c r="AT11" s="103"/>
      <c r="AU11" s="103"/>
      <c r="AV11" s="104">
        <v>1</v>
      </c>
      <c r="AW11" s="105">
        <f>IF(P11=0,"",IF(AV11=0,"",(AV11/P11)))</f>
        <v>0.03448275862069</v>
      </c>
      <c r="AX11" s="104"/>
      <c r="AY11" s="106">
        <f>IFERROR(AX11/AV11,"-")</f>
        <v>0</v>
      </c>
      <c r="AZ11" s="107"/>
      <c r="BA11" s="108">
        <f>IFERROR(AZ11/AV11,"-")</f>
        <v>0</v>
      </c>
      <c r="BB11" s="109"/>
      <c r="BC11" s="109"/>
      <c r="BD11" s="109"/>
      <c r="BE11" s="110">
        <v>1</v>
      </c>
      <c r="BF11" s="111">
        <f>IF(P11=0,"",IF(BE11=0,"",(BE11/P11)))</f>
        <v>0.03448275862069</v>
      </c>
      <c r="BG11" s="110"/>
      <c r="BH11" s="112">
        <f>IFERROR(BG11/BE11,"-")</f>
        <v>0</v>
      </c>
      <c r="BI11" s="113"/>
      <c r="BJ11" s="114">
        <f>IFERROR(BI11/BE11,"-")</f>
        <v>0</v>
      </c>
      <c r="BK11" s="115"/>
      <c r="BL11" s="115"/>
      <c r="BM11" s="115"/>
      <c r="BN11" s="117">
        <v>8</v>
      </c>
      <c r="BO11" s="118">
        <f>IF(P11=0,"",IF(BN11=0,"",(BN11/P11)))</f>
        <v>0.27586206896552</v>
      </c>
      <c r="BP11" s="119"/>
      <c r="BQ11" s="120">
        <f>IFERROR(BP11/BN11,"-")</f>
        <v>0</v>
      </c>
      <c r="BR11" s="121"/>
      <c r="BS11" s="122">
        <f>IFERROR(BR11/BN11,"-")</f>
        <v>0</v>
      </c>
      <c r="BT11" s="123"/>
      <c r="BU11" s="123"/>
      <c r="BV11" s="123"/>
      <c r="BW11" s="124">
        <v>10</v>
      </c>
      <c r="BX11" s="125">
        <f>IF(P11=0,"",IF(BW11=0,"",(BW11/P11)))</f>
        <v>0.3448275862069</v>
      </c>
      <c r="BY11" s="126">
        <v>2</v>
      </c>
      <c r="BZ11" s="127">
        <f>IFERROR(BY11/BW11,"-")</f>
        <v>0.2</v>
      </c>
      <c r="CA11" s="128">
        <v>42000</v>
      </c>
      <c r="CB11" s="129">
        <f>IFERROR(CA11/BW11,"-")</f>
        <v>4200</v>
      </c>
      <c r="CC11" s="130">
        <v>1</v>
      </c>
      <c r="CD11" s="130"/>
      <c r="CE11" s="130">
        <v>1</v>
      </c>
      <c r="CF11" s="131">
        <v>7</v>
      </c>
      <c r="CG11" s="132">
        <f>IF(P11=0,"",IF(CF11=0,"",(CF11/P11)))</f>
        <v>0.24137931034483</v>
      </c>
      <c r="CH11" s="133">
        <v>3</v>
      </c>
      <c r="CI11" s="134">
        <f>IFERROR(CH11/CF11,"-")</f>
        <v>0.42857142857143</v>
      </c>
      <c r="CJ11" s="135">
        <v>57000</v>
      </c>
      <c r="CK11" s="136">
        <f>IFERROR(CJ11/CF11,"-")</f>
        <v>8142.8571428571</v>
      </c>
      <c r="CL11" s="137">
        <v>2</v>
      </c>
      <c r="CM11" s="137"/>
      <c r="CN11" s="137">
        <v>1</v>
      </c>
      <c r="CO11" s="138">
        <v>5</v>
      </c>
      <c r="CP11" s="139">
        <v>99000</v>
      </c>
      <c r="CQ11" s="139">
        <v>49000</v>
      </c>
      <c r="CR11" s="139"/>
      <c r="CS11" s="140" t="str">
        <f>IF(AND(CQ11=0,CR11=0),"",IF(AND(CQ11&lt;=100000,CR11&lt;=100000),"",IF(CQ11/CP11&gt;0.7,"男高",IF(CR11/CP11&gt;0.7,"女高",""))))</f>
        <v/>
      </c>
    </row>
    <row r="12" spans="1:98">
      <c r="A12" s="78"/>
      <c r="B12" s="347" t="s">
        <v>86</v>
      </c>
      <c r="C12" s="347"/>
      <c r="D12" s="347" t="s">
        <v>82</v>
      </c>
      <c r="E12" s="347" t="s">
        <v>83</v>
      </c>
      <c r="F12" s="347" t="s">
        <v>79</v>
      </c>
      <c r="G12" s="88"/>
      <c r="H12" s="88"/>
      <c r="I12" s="88"/>
      <c r="J12" s="330"/>
      <c r="K12" s="79">
        <v>24</v>
      </c>
      <c r="L12" s="79">
        <v>19</v>
      </c>
      <c r="M12" s="79">
        <v>4</v>
      </c>
      <c r="N12" s="89">
        <v>3</v>
      </c>
      <c r="O12" s="90">
        <v>0</v>
      </c>
      <c r="P12" s="91">
        <f>N12+O12</f>
        <v>3</v>
      </c>
      <c r="Q12" s="80">
        <f>IFERROR(P12/M12,"-")</f>
        <v>0.75</v>
      </c>
      <c r="R12" s="79">
        <v>2</v>
      </c>
      <c r="S12" s="79">
        <v>0</v>
      </c>
      <c r="T12" s="80">
        <f>IFERROR(R12/(P12),"-")</f>
        <v>0.66666666666667</v>
      </c>
      <c r="U12" s="336"/>
      <c r="V12" s="82">
        <v>0</v>
      </c>
      <c r="W12" s="80">
        <f>IF(P12=0,"-",V12/P12)</f>
        <v>0</v>
      </c>
      <c r="X12" s="335">
        <v>15000</v>
      </c>
      <c r="Y12" s="336">
        <f>IFERROR(X12/P12,"-")</f>
        <v>5000</v>
      </c>
      <c r="Z12" s="336" t="str">
        <f>IFERROR(X12/V12,"-")</f>
        <v>-</v>
      </c>
      <c r="AA12" s="330"/>
      <c r="AB12" s="83"/>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c r="BF12" s="111">
        <f>IF(P12=0,"",IF(BE12=0,"",(BE12/P12)))</f>
        <v>0</v>
      </c>
      <c r="BG12" s="110"/>
      <c r="BH12" s="112" t="str">
        <f>IFERROR(BG12/BE12,"-")</f>
        <v>-</v>
      </c>
      <c r="BI12" s="113"/>
      <c r="BJ12" s="114" t="str">
        <f>IFERROR(BI12/BE12,"-")</f>
        <v>-</v>
      </c>
      <c r="BK12" s="115"/>
      <c r="BL12" s="115"/>
      <c r="BM12" s="115"/>
      <c r="BN12" s="117">
        <v>1</v>
      </c>
      <c r="BO12" s="118">
        <f>IF(P12=0,"",IF(BN12=0,"",(BN12/P12)))</f>
        <v>0.33333333333333</v>
      </c>
      <c r="BP12" s="119"/>
      <c r="BQ12" s="120">
        <f>IFERROR(BP12/BN12,"-")</f>
        <v>0</v>
      </c>
      <c r="BR12" s="121"/>
      <c r="BS12" s="122">
        <f>IFERROR(BR12/BN12,"-")</f>
        <v>0</v>
      </c>
      <c r="BT12" s="123"/>
      <c r="BU12" s="123"/>
      <c r="BV12" s="123"/>
      <c r="BW12" s="124">
        <v>2</v>
      </c>
      <c r="BX12" s="125">
        <f>IF(P12=0,"",IF(BW12=0,"",(BW12/P12)))</f>
        <v>0.66666666666667</v>
      </c>
      <c r="BY12" s="126">
        <v>1</v>
      </c>
      <c r="BZ12" s="127">
        <f>IFERROR(BY12/BW12,"-")</f>
        <v>0.5</v>
      </c>
      <c r="CA12" s="128">
        <v>779000</v>
      </c>
      <c r="CB12" s="129">
        <f>IFERROR(CA12/BW12,"-")</f>
        <v>389500</v>
      </c>
      <c r="CC12" s="130"/>
      <c r="CD12" s="130"/>
      <c r="CE12" s="130">
        <v>1</v>
      </c>
      <c r="CF12" s="131"/>
      <c r="CG12" s="132">
        <f>IF(P12=0,"",IF(CF12=0,"",(CF12/P12)))</f>
        <v>0</v>
      </c>
      <c r="CH12" s="133"/>
      <c r="CI12" s="134" t="str">
        <f>IFERROR(CH12/CF12,"-")</f>
        <v>-</v>
      </c>
      <c r="CJ12" s="135"/>
      <c r="CK12" s="136" t="str">
        <f>IFERROR(CJ12/CF12,"-")</f>
        <v>-</v>
      </c>
      <c r="CL12" s="137"/>
      <c r="CM12" s="137"/>
      <c r="CN12" s="137"/>
      <c r="CO12" s="138">
        <v>0</v>
      </c>
      <c r="CP12" s="139">
        <v>15000</v>
      </c>
      <c r="CQ12" s="139">
        <v>779000</v>
      </c>
      <c r="CR12" s="139"/>
      <c r="CS12" s="140" t="str">
        <f>IF(AND(CQ12=0,CR12=0),"",IF(AND(CQ12&lt;=100000,CR12&lt;=100000),"",IF(CQ12/CP12&gt;0.7,"男高",IF(CR12/CP12&gt;0.7,"女高",""))))</f>
        <v>男高</v>
      </c>
    </row>
    <row r="13" spans="1:98">
      <c r="A13" s="78"/>
      <c r="B13" s="347" t="s">
        <v>87</v>
      </c>
      <c r="C13" s="347"/>
      <c r="D13" s="347" t="s">
        <v>88</v>
      </c>
      <c r="E13" s="347" t="s">
        <v>89</v>
      </c>
      <c r="F13" s="347" t="s">
        <v>67</v>
      </c>
      <c r="G13" s="88" t="s">
        <v>74</v>
      </c>
      <c r="H13" s="88" t="s">
        <v>90</v>
      </c>
      <c r="I13" s="88"/>
      <c r="J13" s="330"/>
      <c r="K13" s="79">
        <v>0</v>
      </c>
      <c r="L13" s="79">
        <v>0</v>
      </c>
      <c r="M13" s="79">
        <v>0</v>
      </c>
      <c r="N13" s="89">
        <v>0</v>
      </c>
      <c r="O13" s="90">
        <v>0</v>
      </c>
      <c r="P13" s="91">
        <f>N13+O13</f>
        <v>0</v>
      </c>
      <c r="Q13" s="80" t="str">
        <f>IFERROR(P13/M13,"-")</f>
        <v>-</v>
      </c>
      <c r="R13" s="79">
        <v>0</v>
      </c>
      <c r="S13" s="79">
        <v>0</v>
      </c>
      <c r="T13" s="80" t="str">
        <f>IFERROR(R13/(P13),"-")</f>
        <v>-</v>
      </c>
      <c r="U13" s="336"/>
      <c r="V13" s="82">
        <v>0</v>
      </c>
      <c r="W13" s="80" t="str">
        <f>IF(P13=0,"-",V13/P13)</f>
        <v>-</v>
      </c>
      <c r="X13" s="335">
        <v>0</v>
      </c>
      <c r="Y13" s="336" t="str">
        <f>IFERROR(X13/P13,"-")</f>
        <v>-</v>
      </c>
      <c r="Z13" s="336" t="str">
        <f>IFERROR(X13/V13,"-")</f>
        <v>-</v>
      </c>
      <c r="AA13" s="330"/>
      <c r="AB13" s="83"/>
      <c r="AC13" s="77"/>
      <c r="AD13" s="92"/>
      <c r="AE13" s="93" t="str">
        <f>IF(P13=0,"",IF(AD13=0,"",(AD13/P13)))</f>
        <v/>
      </c>
      <c r="AF13" s="92"/>
      <c r="AG13" s="94" t="str">
        <f>IFERROR(AF13/AD13,"-")</f>
        <v>-</v>
      </c>
      <c r="AH13" s="95"/>
      <c r="AI13" s="96" t="str">
        <f>IFERROR(AH13/AD13,"-")</f>
        <v>-</v>
      </c>
      <c r="AJ13" s="97"/>
      <c r="AK13" s="97"/>
      <c r="AL13" s="97"/>
      <c r="AM13" s="98"/>
      <c r="AN13" s="99" t="str">
        <f>IF(P13=0,"",IF(AM13=0,"",(AM13/P13)))</f>
        <v/>
      </c>
      <c r="AO13" s="98"/>
      <c r="AP13" s="100" t="str">
        <f>IFERROR(AO13/AM13,"-")</f>
        <v>-</v>
      </c>
      <c r="AQ13" s="101"/>
      <c r="AR13" s="102" t="str">
        <f>IFERROR(AQ13/AM13,"-")</f>
        <v>-</v>
      </c>
      <c r="AS13" s="103"/>
      <c r="AT13" s="103"/>
      <c r="AU13" s="103"/>
      <c r="AV13" s="104"/>
      <c r="AW13" s="105" t="str">
        <f>IF(P13=0,"",IF(AV13=0,"",(AV13/P13)))</f>
        <v/>
      </c>
      <c r="AX13" s="104"/>
      <c r="AY13" s="106" t="str">
        <f>IFERROR(AX13/AV13,"-")</f>
        <v>-</v>
      </c>
      <c r="AZ13" s="107"/>
      <c r="BA13" s="108" t="str">
        <f>IFERROR(AZ13/AV13,"-")</f>
        <v>-</v>
      </c>
      <c r="BB13" s="109"/>
      <c r="BC13" s="109"/>
      <c r="BD13" s="109"/>
      <c r="BE13" s="110"/>
      <c r="BF13" s="111" t="str">
        <f>IF(P13=0,"",IF(BE13=0,"",(BE13/P13)))</f>
        <v/>
      </c>
      <c r="BG13" s="110"/>
      <c r="BH13" s="112" t="str">
        <f>IFERROR(BG13/BE13,"-")</f>
        <v>-</v>
      </c>
      <c r="BI13" s="113"/>
      <c r="BJ13" s="114" t="str">
        <f>IFERROR(BI13/BE13,"-")</f>
        <v>-</v>
      </c>
      <c r="BK13" s="115"/>
      <c r="BL13" s="115"/>
      <c r="BM13" s="115"/>
      <c r="BN13" s="117"/>
      <c r="BO13" s="118" t="str">
        <f>IF(P13=0,"",IF(BN13=0,"",(BN13/P13)))</f>
        <v/>
      </c>
      <c r="BP13" s="119"/>
      <c r="BQ13" s="120" t="str">
        <f>IFERROR(BP13/BN13,"-")</f>
        <v>-</v>
      </c>
      <c r="BR13" s="121"/>
      <c r="BS13" s="122" t="str">
        <f>IFERROR(BR13/BN13,"-")</f>
        <v>-</v>
      </c>
      <c r="BT13" s="123"/>
      <c r="BU13" s="123"/>
      <c r="BV13" s="123"/>
      <c r="BW13" s="124"/>
      <c r="BX13" s="125" t="str">
        <f>IF(P13=0,"",IF(BW13=0,"",(BW13/P13)))</f>
        <v/>
      </c>
      <c r="BY13" s="126"/>
      <c r="BZ13" s="127" t="str">
        <f>IFERROR(BY13/BW13,"-")</f>
        <v>-</v>
      </c>
      <c r="CA13" s="128"/>
      <c r="CB13" s="129" t="str">
        <f>IFERROR(CA13/BW13,"-")</f>
        <v>-</v>
      </c>
      <c r="CC13" s="130"/>
      <c r="CD13" s="130"/>
      <c r="CE13" s="130"/>
      <c r="CF13" s="131"/>
      <c r="CG13" s="132" t="str">
        <f>IF(P13=0,"",IF(CF13=0,"",(CF13/P13)))</f>
        <v/>
      </c>
      <c r="CH13" s="133"/>
      <c r="CI13" s="134" t="str">
        <f>IFERROR(CH13/CF13,"-")</f>
        <v>-</v>
      </c>
      <c r="CJ13" s="135"/>
      <c r="CK13" s="136" t="str">
        <f>IFERROR(CJ13/CF13,"-")</f>
        <v>-</v>
      </c>
      <c r="CL13" s="137"/>
      <c r="CM13" s="137"/>
      <c r="CN13" s="137"/>
      <c r="CO13" s="138">
        <v>0</v>
      </c>
      <c r="CP13" s="139">
        <v>0</v>
      </c>
      <c r="CQ13" s="139"/>
      <c r="CR13" s="139"/>
      <c r="CS13" s="140" t="str">
        <f>IF(AND(CQ13=0,CR13=0),"",IF(AND(CQ13&lt;=100000,CR13&lt;=100000),"",IF(CQ13/CP13&gt;0.7,"男高",IF(CR13/CP13&gt;0.7,"女高",""))))</f>
        <v/>
      </c>
    </row>
    <row r="14" spans="1:98">
      <c r="A14" s="78"/>
      <c r="B14" s="347" t="s">
        <v>91</v>
      </c>
      <c r="C14" s="347"/>
      <c r="D14" s="347" t="s">
        <v>88</v>
      </c>
      <c r="E14" s="347" t="s">
        <v>89</v>
      </c>
      <c r="F14" s="347" t="s">
        <v>79</v>
      </c>
      <c r="G14" s="88"/>
      <c r="H14" s="88"/>
      <c r="I14" s="88"/>
      <c r="J14" s="330"/>
      <c r="K14" s="79">
        <v>3</v>
      </c>
      <c r="L14" s="79">
        <v>3</v>
      </c>
      <c r="M14" s="79">
        <v>0</v>
      </c>
      <c r="N14" s="89">
        <v>0</v>
      </c>
      <c r="O14" s="90">
        <v>0</v>
      </c>
      <c r="P14" s="91">
        <f>N14+O14</f>
        <v>0</v>
      </c>
      <c r="Q14" s="80" t="str">
        <f>IFERROR(P14/M14,"-")</f>
        <v>-</v>
      </c>
      <c r="R14" s="79">
        <v>0</v>
      </c>
      <c r="S14" s="79">
        <v>0</v>
      </c>
      <c r="T14" s="80" t="str">
        <f>IFERROR(R14/(P14),"-")</f>
        <v>-</v>
      </c>
      <c r="U14" s="336"/>
      <c r="V14" s="82">
        <v>0</v>
      </c>
      <c r="W14" s="80" t="str">
        <f>IF(P14=0,"-",V14/P14)</f>
        <v>-</v>
      </c>
      <c r="X14" s="335">
        <v>0</v>
      </c>
      <c r="Y14" s="336" t="str">
        <f>IFERROR(X14/P14,"-")</f>
        <v>-</v>
      </c>
      <c r="Z14" s="336" t="str">
        <f>IFERROR(X14/V14,"-")</f>
        <v>-</v>
      </c>
      <c r="AA14" s="330"/>
      <c r="AB14" s="83"/>
      <c r="AC14" s="77"/>
      <c r="AD14" s="92"/>
      <c r="AE14" s="93" t="str">
        <f>IF(P14=0,"",IF(AD14=0,"",(AD14/P14)))</f>
        <v/>
      </c>
      <c r="AF14" s="92"/>
      <c r="AG14" s="94" t="str">
        <f>IFERROR(AF14/AD14,"-")</f>
        <v>-</v>
      </c>
      <c r="AH14" s="95"/>
      <c r="AI14" s="96" t="str">
        <f>IFERROR(AH14/AD14,"-")</f>
        <v>-</v>
      </c>
      <c r="AJ14" s="97"/>
      <c r="AK14" s="97"/>
      <c r="AL14" s="97"/>
      <c r="AM14" s="98"/>
      <c r="AN14" s="99" t="str">
        <f>IF(P14=0,"",IF(AM14=0,"",(AM14/P14)))</f>
        <v/>
      </c>
      <c r="AO14" s="98"/>
      <c r="AP14" s="100" t="str">
        <f>IFERROR(AO14/AM14,"-")</f>
        <v>-</v>
      </c>
      <c r="AQ14" s="101"/>
      <c r="AR14" s="102" t="str">
        <f>IFERROR(AQ14/AM14,"-")</f>
        <v>-</v>
      </c>
      <c r="AS14" s="103"/>
      <c r="AT14" s="103"/>
      <c r="AU14" s="103"/>
      <c r="AV14" s="104"/>
      <c r="AW14" s="105" t="str">
        <f>IF(P14=0,"",IF(AV14=0,"",(AV14/P14)))</f>
        <v/>
      </c>
      <c r="AX14" s="104"/>
      <c r="AY14" s="106" t="str">
        <f>IFERROR(AX14/AV14,"-")</f>
        <v>-</v>
      </c>
      <c r="AZ14" s="107"/>
      <c r="BA14" s="108" t="str">
        <f>IFERROR(AZ14/AV14,"-")</f>
        <v>-</v>
      </c>
      <c r="BB14" s="109"/>
      <c r="BC14" s="109"/>
      <c r="BD14" s="109"/>
      <c r="BE14" s="110"/>
      <c r="BF14" s="111" t="str">
        <f>IF(P14=0,"",IF(BE14=0,"",(BE14/P14)))</f>
        <v/>
      </c>
      <c r="BG14" s="110"/>
      <c r="BH14" s="112" t="str">
        <f>IFERROR(BG14/BE14,"-")</f>
        <v>-</v>
      </c>
      <c r="BI14" s="113"/>
      <c r="BJ14" s="114" t="str">
        <f>IFERROR(BI14/BE14,"-")</f>
        <v>-</v>
      </c>
      <c r="BK14" s="115"/>
      <c r="BL14" s="115"/>
      <c r="BM14" s="115"/>
      <c r="BN14" s="117"/>
      <c r="BO14" s="118" t="str">
        <f>IF(P14=0,"",IF(BN14=0,"",(BN14/P14)))</f>
        <v/>
      </c>
      <c r="BP14" s="119"/>
      <c r="BQ14" s="120" t="str">
        <f>IFERROR(BP14/BN14,"-")</f>
        <v>-</v>
      </c>
      <c r="BR14" s="121"/>
      <c r="BS14" s="122" t="str">
        <f>IFERROR(BR14/BN14,"-")</f>
        <v>-</v>
      </c>
      <c r="BT14" s="123"/>
      <c r="BU14" s="123"/>
      <c r="BV14" s="123"/>
      <c r="BW14" s="124"/>
      <c r="BX14" s="125" t="str">
        <f>IF(P14=0,"",IF(BW14=0,"",(BW14/P14)))</f>
        <v/>
      </c>
      <c r="BY14" s="126"/>
      <c r="BZ14" s="127" t="str">
        <f>IFERROR(BY14/BW14,"-")</f>
        <v>-</v>
      </c>
      <c r="CA14" s="128"/>
      <c r="CB14" s="129" t="str">
        <f>IFERROR(CA14/BW14,"-")</f>
        <v>-</v>
      </c>
      <c r="CC14" s="130"/>
      <c r="CD14" s="130"/>
      <c r="CE14" s="130"/>
      <c r="CF14" s="131"/>
      <c r="CG14" s="132" t="str">
        <f>IF(P14=0,"",IF(CF14=0,"",(CF14/P14)))</f>
        <v/>
      </c>
      <c r="CH14" s="133"/>
      <c r="CI14" s="134" t="str">
        <f>IFERROR(CH14/CF14,"-")</f>
        <v>-</v>
      </c>
      <c r="CJ14" s="135"/>
      <c r="CK14" s="136" t="str">
        <f>IFERROR(CJ14/CF14,"-")</f>
        <v>-</v>
      </c>
      <c r="CL14" s="137"/>
      <c r="CM14" s="137"/>
      <c r="CN14" s="137"/>
      <c r="CO14" s="138">
        <v>0</v>
      </c>
      <c r="CP14" s="139">
        <v>0</v>
      </c>
      <c r="CQ14" s="139"/>
      <c r="CR14" s="139"/>
      <c r="CS14" s="140" t="str">
        <f>IF(AND(CQ14=0,CR14=0),"",IF(AND(CQ14&lt;=100000,CR14&lt;=100000),"",IF(CQ14/CP14&gt;0.7,"男高",IF(CR14/CP14&gt;0.7,"女高",""))))</f>
        <v/>
      </c>
    </row>
    <row r="15" spans="1:98">
      <c r="A15" s="78"/>
      <c r="B15" s="347" t="s">
        <v>92</v>
      </c>
      <c r="C15" s="347"/>
      <c r="D15" s="347" t="s">
        <v>65</v>
      </c>
      <c r="E15" s="347" t="s">
        <v>66</v>
      </c>
      <c r="F15" s="347" t="s">
        <v>67</v>
      </c>
      <c r="G15" s="88" t="s">
        <v>74</v>
      </c>
      <c r="H15" s="88" t="s">
        <v>93</v>
      </c>
      <c r="I15" s="88"/>
      <c r="J15" s="330"/>
      <c r="K15" s="79">
        <v>0</v>
      </c>
      <c r="L15" s="79">
        <v>0</v>
      </c>
      <c r="M15" s="79">
        <v>0</v>
      </c>
      <c r="N15" s="89">
        <v>0</v>
      </c>
      <c r="O15" s="90">
        <v>0</v>
      </c>
      <c r="P15" s="91">
        <f>N15+O15</f>
        <v>0</v>
      </c>
      <c r="Q15" s="80" t="str">
        <f>IFERROR(P15/M15,"-")</f>
        <v>-</v>
      </c>
      <c r="R15" s="79">
        <v>0</v>
      </c>
      <c r="S15" s="79">
        <v>0</v>
      </c>
      <c r="T15" s="80" t="str">
        <f>IFERROR(R15/(P15),"-")</f>
        <v>-</v>
      </c>
      <c r="U15" s="336"/>
      <c r="V15" s="82">
        <v>0</v>
      </c>
      <c r="W15" s="80" t="str">
        <f>IF(P15=0,"-",V15/P15)</f>
        <v>-</v>
      </c>
      <c r="X15" s="335">
        <v>0</v>
      </c>
      <c r="Y15" s="336" t="str">
        <f>IFERROR(X15/P15,"-")</f>
        <v>-</v>
      </c>
      <c r="Z15" s="336" t="str">
        <f>IFERROR(X15/V15,"-")</f>
        <v>-</v>
      </c>
      <c r="AA15" s="330"/>
      <c r="AB15" s="83"/>
      <c r="AC15" s="77"/>
      <c r="AD15" s="92"/>
      <c r="AE15" s="93" t="str">
        <f>IF(P15=0,"",IF(AD15=0,"",(AD15/P15)))</f>
        <v/>
      </c>
      <c r="AF15" s="92"/>
      <c r="AG15" s="94" t="str">
        <f>IFERROR(AF15/AD15,"-")</f>
        <v>-</v>
      </c>
      <c r="AH15" s="95"/>
      <c r="AI15" s="96" t="str">
        <f>IFERROR(AH15/AD15,"-")</f>
        <v>-</v>
      </c>
      <c r="AJ15" s="97"/>
      <c r="AK15" s="97"/>
      <c r="AL15" s="97"/>
      <c r="AM15" s="98"/>
      <c r="AN15" s="99" t="str">
        <f>IF(P15=0,"",IF(AM15=0,"",(AM15/P15)))</f>
        <v/>
      </c>
      <c r="AO15" s="98"/>
      <c r="AP15" s="100" t="str">
        <f>IFERROR(AO15/AM15,"-")</f>
        <v>-</v>
      </c>
      <c r="AQ15" s="101"/>
      <c r="AR15" s="102" t="str">
        <f>IFERROR(AQ15/AM15,"-")</f>
        <v>-</v>
      </c>
      <c r="AS15" s="103"/>
      <c r="AT15" s="103"/>
      <c r="AU15" s="103"/>
      <c r="AV15" s="104"/>
      <c r="AW15" s="105" t="str">
        <f>IF(P15=0,"",IF(AV15=0,"",(AV15/P15)))</f>
        <v/>
      </c>
      <c r="AX15" s="104"/>
      <c r="AY15" s="106" t="str">
        <f>IFERROR(AX15/AV15,"-")</f>
        <v>-</v>
      </c>
      <c r="AZ15" s="107"/>
      <c r="BA15" s="108" t="str">
        <f>IFERROR(AZ15/AV15,"-")</f>
        <v>-</v>
      </c>
      <c r="BB15" s="109"/>
      <c r="BC15" s="109"/>
      <c r="BD15" s="109"/>
      <c r="BE15" s="110"/>
      <c r="BF15" s="111" t="str">
        <f>IF(P15=0,"",IF(BE15=0,"",(BE15/P15)))</f>
        <v/>
      </c>
      <c r="BG15" s="110"/>
      <c r="BH15" s="112" t="str">
        <f>IFERROR(BG15/BE15,"-")</f>
        <v>-</v>
      </c>
      <c r="BI15" s="113"/>
      <c r="BJ15" s="114" t="str">
        <f>IFERROR(BI15/BE15,"-")</f>
        <v>-</v>
      </c>
      <c r="BK15" s="115"/>
      <c r="BL15" s="115"/>
      <c r="BM15" s="115"/>
      <c r="BN15" s="117"/>
      <c r="BO15" s="118" t="str">
        <f>IF(P15=0,"",IF(BN15=0,"",(BN15/P15)))</f>
        <v/>
      </c>
      <c r="BP15" s="119"/>
      <c r="BQ15" s="120" t="str">
        <f>IFERROR(BP15/BN15,"-")</f>
        <v>-</v>
      </c>
      <c r="BR15" s="121"/>
      <c r="BS15" s="122" t="str">
        <f>IFERROR(BR15/BN15,"-")</f>
        <v>-</v>
      </c>
      <c r="BT15" s="123"/>
      <c r="BU15" s="123"/>
      <c r="BV15" s="123"/>
      <c r="BW15" s="124"/>
      <c r="BX15" s="125" t="str">
        <f>IF(P15=0,"",IF(BW15=0,"",(BW15/P15)))</f>
        <v/>
      </c>
      <c r="BY15" s="126"/>
      <c r="BZ15" s="127" t="str">
        <f>IFERROR(BY15/BW15,"-")</f>
        <v>-</v>
      </c>
      <c r="CA15" s="128"/>
      <c r="CB15" s="129" t="str">
        <f>IFERROR(CA15/BW15,"-")</f>
        <v>-</v>
      </c>
      <c r="CC15" s="130"/>
      <c r="CD15" s="130"/>
      <c r="CE15" s="130"/>
      <c r="CF15" s="131"/>
      <c r="CG15" s="132" t="str">
        <f>IF(P15=0,"",IF(CF15=0,"",(CF15/P15)))</f>
        <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c r="B16" s="347" t="s">
        <v>94</v>
      </c>
      <c r="C16" s="347"/>
      <c r="D16" s="347" t="s">
        <v>65</v>
      </c>
      <c r="E16" s="347" t="s">
        <v>66</v>
      </c>
      <c r="F16" s="347" t="s">
        <v>79</v>
      </c>
      <c r="G16" s="88"/>
      <c r="H16" s="88"/>
      <c r="I16" s="88"/>
      <c r="J16" s="330"/>
      <c r="K16" s="79">
        <v>1</v>
      </c>
      <c r="L16" s="79">
        <v>1</v>
      </c>
      <c r="M16" s="79">
        <v>1</v>
      </c>
      <c r="N16" s="89">
        <v>0</v>
      </c>
      <c r="O16" s="90">
        <v>0</v>
      </c>
      <c r="P16" s="91">
        <f>N16+O16</f>
        <v>0</v>
      </c>
      <c r="Q16" s="80">
        <f>IFERROR(P16/M16,"-")</f>
        <v>0</v>
      </c>
      <c r="R16" s="79">
        <v>0</v>
      </c>
      <c r="S16" s="79">
        <v>0</v>
      </c>
      <c r="T16" s="80" t="str">
        <f>IFERROR(R16/(P16),"-")</f>
        <v>-</v>
      </c>
      <c r="U16" s="336"/>
      <c r="V16" s="82">
        <v>0</v>
      </c>
      <c r="W16" s="80" t="str">
        <f>IF(P16=0,"-",V16/P16)</f>
        <v>-</v>
      </c>
      <c r="X16" s="335">
        <v>0</v>
      </c>
      <c r="Y16" s="336" t="str">
        <f>IFERROR(X16/P16,"-")</f>
        <v>-</v>
      </c>
      <c r="Z16" s="336" t="str">
        <f>IFERROR(X16/V16,"-")</f>
        <v>-</v>
      </c>
      <c r="AA16" s="330"/>
      <c r="AB16" s="83"/>
      <c r="AC16" s="77"/>
      <c r="AD16" s="92"/>
      <c r="AE16" s="93" t="str">
        <f>IF(P16=0,"",IF(AD16=0,"",(AD16/P16)))</f>
        <v/>
      </c>
      <c r="AF16" s="92"/>
      <c r="AG16" s="94" t="str">
        <f>IFERROR(AF16/AD16,"-")</f>
        <v>-</v>
      </c>
      <c r="AH16" s="95"/>
      <c r="AI16" s="96" t="str">
        <f>IFERROR(AH16/AD16,"-")</f>
        <v>-</v>
      </c>
      <c r="AJ16" s="97"/>
      <c r="AK16" s="97"/>
      <c r="AL16" s="97"/>
      <c r="AM16" s="98"/>
      <c r="AN16" s="99" t="str">
        <f>IF(P16=0,"",IF(AM16=0,"",(AM16/P16)))</f>
        <v/>
      </c>
      <c r="AO16" s="98"/>
      <c r="AP16" s="100" t="str">
        <f>IFERROR(AO16/AM16,"-")</f>
        <v>-</v>
      </c>
      <c r="AQ16" s="101"/>
      <c r="AR16" s="102" t="str">
        <f>IFERROR(AQ16/AM16,"-")</f>
        <v>-</v>
      </c>
      <c r="AS16" s="103"/>
      <c r="AT16" s="103"/>
      <c r="AU16" s="103"/>
      <c r="AV16" s="104"/>
      <c r="AW16" s="105" t="str">
        <f>IF(P16=0,"",IF(AV16=0,"",(AV16/P16)))</f>
        <v/>
      </c>
      <c r="AX16" s="104"/>
      <c r="AY16" s="106" t="str">
        <f>IFERROR(AX16/AV16,"-")</f>
        <v>-</v>
      </c>
      <c r="AZ16" s="107"/>
      <c r="BA16" s="108" t="str">
        <f>IFERROR(AZ16/AV16,"-")</f>
        <v>-</v>
      </c>
      <c r="BB16" s="109"/>
      <c r="BC16" s="109"/>
      <c r="BD16" s="109"/>
      <c r="BE16" s="110"/>
      <c r="BF16" s="111" t="str">
        <f>IF(P16=0,"",IF(BE16=0,"",(BE16/P16)))</f>
        <v/>
      </c>
      <c r="BG16" s="110"/>
      <c r="BH16" s="112" t="str">
        <f>IFERROR(BG16/BE16,"-")</f>
        <v>-</v>
      </c>
      <c r="BI16" s="113"/>
      <c r="BJ16" s="114" t="str">
        <f>IFERROR(BI16/BE16,"-")</f>
        <v>-</v>
      </c>
      <c r="BK16" s="115"/>
      <c r="BL16" s="115"/>
      <c r="BM16" s="115"/>
      <c r="BN16" s="117"/>
      <c r="BO16" s="118" t="str">
        <f>IF(P16=0,"",IF(BN16=0,"",(BN16/P16)))</f>
        <v/>
      </c>
      <c r="BP16" s="119"/>
      <c r="BQ16" s="120" t="str">
        <f>IFERROR(BP16/BN16,"-")</f>
        <v>-</v>
      </c>
      <c r="BR16" s="121"/>
      <c r="BS16" s="122" t="str">
        <f>IFERROR(BR16/BN16,"-")</f>
        <v>-</v>
      </c>
      <c r="BT16" s="123"/>
      <c r="BU16" s="123"/>
      <c r="BV16" s="123"/>
      <c r="BW16" s="124"/>
      <c r="BX16" s="125" t="str">
        <f>IF(P16=0,"",IF(BW16=0,"",(BW16/P16)))</f>
        <v/>
      </c>
      <c r="BY16" s="126"/>
      <c r="BZ16" s="127" t="str">
        <f>IFERROR(BY16/BW16,"-")</f>
        <v>-</v>
      </c>
      <c r="CA16" s="128"/>
      <c r="CB16" s="129" t="str">
        <f>IFERROR(CA16/BW16,"-")</f>
        <v>-</v>
      </c>
      <c r="CC16" s="130"/>
      <c r="CD16" s="130"/>
      <c r="CE16" s="130"/>
      <c r="CF16" s="131"/>
      <c r="CG16" s="132" t="str">
        <f>IF(P16=0,"",IF(CF16=0,"",(CF16/P16)))</f>
        <v/>
      </c>
      <c r="CH16" s="133"/>
      <c r="CI16" s="134" t="str">
        <f>IFERROR(CH16/CF16,"-")</f>
        <v>-</v>
      </c>
      <c r="CJ16" s="135"/>
      <c r="CK16" s="136" t="str">
        <f>IFERROR(CJ16/CF16,"-")</f>
        <v>-</v>
      </c>
      <c r="CL16" s="137"/>
      <c r="CM16" s="137"/>
      <c r="CN16" s="137"/>
      <c r="CO16" s="138">
        <v>0</v>
      </c>
      <c r="CP16" s="139">
        <v>0</v>
      </c>
      <c r="CQ16" s="139"/>
      <c r="CR16" s="139"/>
      <c r="CS16" s="140" t="str">
        <f>IF(AND(CQ16=0,CR16=0),"",IF(AND(CQ16&lt;=100000,CR16&lt;=100000),"",IF(CQ16/CP16&gt;0.7,"男高",IF(CR16/CP16&gt;0.7,"女高",""))))</f>
        <v/>
      </c>
    </row>
    <row r="17" spans="1:98">
      <c r="A17" s="78">
        <f>AB17</f>
        <v>0.51489361702128</v>
      </c>
      <c r="B17" s="347" t="s">
        <v>95</v>
      </c>
      <c r="C17" s="347"/>
      <c r="D17" s="347" t="s">
        <v>96</v>
      </c>
      <c r="E17" s="347" t="s">
        <v>97</v>
      </c>
      <c r="F17" s="347" t="s">
        <v>67</v>
      </c>
      <c r="G17" s="88" t="s">
        <v>98</v>
      </c>
      <c r="H17" s="88" t="s">
        <v>99</v>
      </c>
      <c r="I17" s="88" t="s">
        <v>100</v>
      </c>
      <c r="J17" s="330">
        <v>470000</v>
      </c>
      <c r="K17" s="79">
        <v>0</v>
      </c>
      <c r="L17" s="79">
        <v>0</v>
      </c>
      <c r="M17" s="79">
        <v>0</v>
      </c>
      <c r="N17" s="89">
        <v>10</v>
      </c>
      <c r="O17" s="90">
        <v>0</v>
      </c>
      <c r="P17" s="91">
        <f>N17+O17</f>
        <v>10</v>
      </c>
      <c r="Q17" s="80" t="str">
        <f>IFERROR(P17/M17,"-")</f>
        <v>-</v>
      </c>
      <c r="R17" s="79">
        <v>0</v>
      </c>
      <c r="S17" s="79">
        <v>1</v>
      </c>
      <c r="T17" s="80">
        <f>IFERROR(R17/(P17),"-")</f>
        <v>0</v>
      </c>
      <c r="U17" s="336">
        <f>IFERROR(J17/SUM(N17:O21),"-")</f>
        <v>10444.444444444</v>
      </c>
      <c r="V17" s="82">
        <v>2</v>
      </c>
      <c r="W17" s="80">
        <f>IF(P17=0,"-",V17/P17)</f>
        <v>0.2</v>
      </c>
      <c r="X17" s="335">
        <v>73000</v>
      </c>
      <c r="Y17" s="336">
        <f>IFERROR(X17/P17,"-")</f>
        <v>7300</v>
      </c>
      <c r="Z17" s="336">
        <f>IFERROR(X17/V17,"-")</f>
        <v>36500</v>
      </c>
      <c r="AA17" s="330">
        <f>SUM(X17:X21)-SUM(J17:J21)</f>
        <v>-228000</v>
      </c>
      <c r="AB17" s="83">
        <f>SUM(X17:X21)/SUM(J17:J21)</f>
        <v>0.51489361702128</v>
      </c>
      <c r="AC17" s="77"/>
      <c r="AD17" s="92">
        <v>1</v>
      </c>
      <c r="AE17" s="93">
        <f>IF(P17=0,"",IF(AD17=0,"",(AD17/P17)))</f>
        <v>0.1</v>
      </c>
      <c r="AF17" s="92"/>
      <c r="AG17" s="94">
        <f>IFERROR(AF17/AD17,"-")</f>
        <v>0</v>
      </c>
      <c r="AH17" s="95"/>
      <c r="AI17" s="96">
        <f>IFERROR(AH17/AD17,"-")</f>
        <v>0</v>
      </c>
      <c r="AJ17" s="97"/>
      <c r="AK17" s="97"/>
      <c r="AL17" s="97"/>
      <c r="AM17" s="98">
        <v>1</v>
      </c>
      <c r="AN17" s="99">
        <f>IF(P17=0,"",IF(AM17=0,"",(AM17/P17)))</f>
        <v>0.1</v>
      </c>
      <c r="AO17" s="98"/>
      <c r="AP17" s="100">
        <f>IFERROR(AO17/AM17,"-")</f>
        <v>0</v>
      </c>
      <c r="AQ17" s="101"/>
      <c r="AR17" s="102">
        <f>IFERROR(AQ17/AM17,"-")</f>
        <v>0</v>
      </c>
      <c r="AS17" s="103"/>
      <c r="AT17" s="103"/>
      <c r="AU17" s="103"/>
      <c r="AV17" s="104"/>
      <c r="AW17" s="105">
        <f>IF(P17=0,"",IF(AV17=0,"",(AV17/P17)))</f>
        <v>0</v>
      </c>
      <c r="AX17" s="104"/>
      <c r="AY17" s="106" t="str">
        <f>IFERROR(AX17/AV17,"-")</f>
        <v>-</v>
      </c>
      <c r="AZ17" s="107"/>
      <c r="BA17" s="108" t="str">
        <f>IFERROR(AZ17/AV17,"-")</f>
        <v>-</v>
      </c>
      <c r="BB17" s="109"/>
      <c r="BC17" s="109"/>
      <c r="BD17" s="109"/>
      <c r="BE17" s="110">
        <v>1</v>
      </c>
      <c r="BF17" s="111">
        <f>IF(P17=0,"",IF(BE17=0,"",(BE17/P17)))</f>
        <v>0.1</v>
      </c>
      <c r="BG17" s="110"/>
      <c r="BH17" s="112">
        <f>IFERROR(BG17/BE17,"-")</f>
        <v>0</v>
      </c>
      <c r="BI17" s="113"/>
      <c r="BJ17" s="114">
        <f>IFERROR(BI17/BE17,"-")</f>
        <v>0</v>
      </c>
      <c r="BK17" s="115"/>
      <c r="BL17" s="115"/>
      <c r="BM17" s="115"/>
      <c r="BN17" s="117">
        <v>2</v>
      </c>
      <c r="BO17" s="118">
        <f>IF(P17=0,"",IF(BN17=0,"",(BN17/P17)))</f>
        <v>0.2</v>
      </c>
      <c r="BP17" s="119"/>
      <c r="BQ17" s="120">
        <f>IFERROR(BP17/BN17,"-")</f>
        <v>0</v>
      </c>
      <c r="BR17" s="121"/>
      <c r="BS17" s="122">
        <f>IFERROR(BR17/BN17,"-")</f>
        <v>0</v>
      </c>
      <c r="BT17" s="123"/>
      <c r="BU17" s="123"/>
      <c r="BV17" s="123"/>
      <c r="BW17" s="124">
        <v>4</v>
      </c>
      <c r="BX17" s="125">
        <f>IF(P17=0,"",IF(BW17=0,"",(BW17/P17)))</f>
        <v>0.4</v>
      </c>
      <c r="BY17" s="126">
        <v>2</v>
      </c>
      <c r="BZ17" s="127">
        <f>IFERROR(BY17/BW17,"-")</f>
        <v>0.5</v>
      </c>
      <c r="CA17" s="128">
        <v>73000</v>
      </c>
      <c r="CB17" s="129">
        <f>IFERROR(CA17/BW17,"-")</f>
        <v>18250</v>
      </c>
      <c r="CC17" s="130"/>
      <c r="CD17" s="130"/>
      <c r="CE17" s="130">
        <v>2</v>
      </c>
      <c r="CF17" s="131">
        <v>1</v>
      </c>
      <c r="CG17" s="132">
        <f>IF(P17=0,"",IF(CF17=0,"",(CF17/P17)))</f>
        <v>0.1</v>
      </c>
      <c r="CH17" s="133"/>
      <c r="CI17" s="134">
        <f>IFERROR(CH17/CF17,"-")</f>
        <v>0</v>
      </c>
      <c r="CJ17" s="135"/>
      <c r="CK17" s="136">
        <f>IFERROR(CJ17/CF17,"-")</f>
        <v>0</v>
      </c>
      <c r="CL17" s="137"/>
      <c r="CM17" s="137"/>
      <c r="CN17" s="137"/>
      <c r="CO17" s="138">
        <v>2</v>
      </c>
      <c r="CP17" s="139">
        <v>73000</v>
      </c>
      <c r="CQ17" s="139">
        <v>50000</v>
      </c>
      <c r="CR17" s="139"/>
      <c r="CS17" s="140" t="str">
        <f>IF(AND(CQ17=0,CR17=0),"",IF(AND(CQ17&lt;=100000,CR17&lt;=100000),"",IF(CQ17/CP17&gt;0.7,"男高",IF(CR17/CP17&gt;0.7,"女高",""))))</f>
        <v/>
      </c>
    </row>
    <row r="18" spans="1:98">
      <c r="A18" s="78"/>
      <c r="B18" s="347" t="s">
        <v>101</v>
      </c>
      <c r="C18" s="347"/>
      <c r="D18" s="347" t="s">
        <v>102</v>
      </c>
      <c r="E18" s="347" t="s">
        <v>103</v>
      </c>
      <c r="F18" s="347" t="s">
        <v>67</v>
      </c>
      <c r="G18" s="88"/>
      <c r="H18" s="88" t="s">
        <v>99</v>
      </c>
      <c r="I18" s="349" t="s">
        <v>104</v>
      </c>
      <c r="J18" s="330"/>
      <c r="K18" s="79">
        <v>0</v>
      </c>
      <c r="L18" s="79">
        <v>0</v>
      </c>
      <c r="M18" s="79">
        <v>0</v>
      </c>
      <c r="N18" s="89">
        <v>13</v>
      </c>
      <c r="O18" s="90">
        <v>0</v>
      </c>
      <c r="P18" s="91">
        <f>N18+O18</f>
        <v>13</v>
      </c>
      <c r="Q18" s="80" t="str">
        <f>IFERROR(P18/M18,"-")</f>
        <v>-</v>
      </c>
      <c r="R18" s="79">
        <v>1</v>
      </c>
      <c r="S18" s="79">
        <v>5</v>
      </c>
      <c r="T18" s="80">
        <f>IFERROR(R18/(P18),"-")</f>
        <v>0.076923076923077</v>
      </c>
      <c r="U18" s="336"/>
      <c r="V18" s="82">
        <v>2</v>
      </c>
      <c r="W18" s="80">
        <f>IF(P18=0,"-",V18/P18)</f>
        <v>0.15384615384615</v>
      </c>
      <c r="X18" s="335">
        <v>161000</v>
      </c>
      <c r="Y18" s="336">
        <f>IFERROR(X18/P18,"-")</f>
        <v>12384.615384615</v>
      </c>
      <c r="Z18" s="336">
        <f>IFERROR(X18/V18,"-")</f>
        <v>80500</v>
      </c>
      <c r="AA18" s="330"/>
      <c r="AB18" s="83"/>
      <c r="AC18" s="77"/>
      <c r="AD18" s="92"/>
      <c r="AE18" s="93">
        <f>IF(P18=0,"",IF(AD18=0,"",(AD18/P18)))</f>
        <v>0</v>
      </c>
      <c r="AF18" s="92"/>
      <c r="AG18" s="94" t="str">
        <f>IFERROR(AF18/AD18,"-")</f>
        <v>-</v>
      </c>
      <c r="AH18" s="95"/>
      <c r="AI18" s="96" t="str">
        <f>IFERROR(AH18/AD18,"-")</f>
        <v>-</v>
      </c>
      <c r="AJ18" s="97"/>
      <c r="AK18" s="97"/>
      <c r="AL18" s="97"/>
      <c r="AM18" s="98"/>
      <c r="AN18" s="99">
        <f>IF(P18=0,"",IF(AM18=0,"",(AM18/P18)))</f>
        <v>0</v>
      </c>
      <c r="AO18" s="98"/>
      <c r="AP18" s="100" t="str">
        <f>IFERROR(AO18/AM18,"-")</f>
        <v>-</v>
      </c>
      <c r="AQ18" s="101"/>
      <c r="AR18" s="102" t="str">
        <f>IFERROR(AQ18/AM18,"-")</f>
        <v>-</v>
      </c>
      <c r="AS18" s="103"/>
      <c r="AT18" s="103"/>
      <c r="AU18" s="103"/>
      <c r="AV18" s="104">
        <v>2</v>
      </c>
      <c r="AW18" s="105">
        <f>IF(P18=0,"",IF(AV18=0,"",(AV18/P18)))</f>
        <v>0.15384615384615</v>
      </c>
      <c r="AX18" s="104"/>
      <c r="AY18" s="106">
        <f>IFERROR(AX18/AV18,"-")</f>
        <v>0</v>
      </c>
      <c r="AZ18" s="107"/>
      <c r="BA18" s="108">
        <f>IFERROR(AZ18/AV18,"-")</f>
        <v>0</v>
      </c>
      <c r="BB18" s="109"/>
      <c r="BC18" s="109"/>
      <c r="BD18" s="109"/>
      <c r="BE18" s="110">
        <v>1</v>
      </c>
      <c r="BF18" s="111">
        <f>IF(P18=0,"",IF(BE18=0,"",(BE18/P18)))</f>
        <v>0.076923076923077</v>
      </c>
      <c r="BG18" s="110"/>
      <c r="BH18" s="112">
        <f>IFERROR(BG18/BE18,"-")</f>
        <v>0</v>
      </c>
      <c r="BI18" s="113"/>
      <c r="BJ18" s="114">
        <f>IFERROR(BI18/BE18,"-")</f>
        <v>0</v>
      </c>
      <c r="BK18" s="115"/>
      <c r="BL18" s="115"/>
      <c r="BM18" s="115"/>
      <c r="BN18" s="117">
        <v>7</v>
      </c>
      <c r="BO18" s="118">
        <f>IF(P18=0,"",IF(BN18=0,"",(BN18/P18)))</f>
        <v>0.53846153846154</v>
      </c>
      <c r="BP18" s="119"/>
      <c r="BQ18" s="120">
        <f>IFERROR(BP18/BN18,"-")</f>
        <v>0</v>
      </c>
      <c r="BR18" s="121"/>
      <c r="BS18" s="122">
        <f>IFERROR(BR18/BN18,"-")</f>
        <v>0</v>
      </c>
      <c r="BT18" s="123"/>
      <c r="BU18" s="123"/>
      <c r="BV18" s="123"/>
      <c r="BW18" s="124">
        <v>2</v>
      </c>
      <c r="BX18" s="125">
        <f>IF(P18=0,"",IF(BW18=0,"",(BW18/P18)))</f>
        <v>0.15384615384615</v>
      </c>
      <c r="BY18" s="126">
        <v>1</v>
      </c>
      <c r="BZ18" s="127">
        <f>IFERROR(BY18/BW18,"-")</f>
        <v>0.5</v>
      </c>
      <c r="CA18" s="128">
        <v>3000</v>
      </c>
      <c r="CB18" s="129">
        <f>IFERROR(CA18/BW18,"-")</f>
        <v>1500</v>
      </c>
      <c r="CC18" s="130">
        <v>1</v>
      </c>
      <c r="CD18" s="130"/>
      <c r="CE18" s="130"/>
      <c r="CF18" s="131">
        <v>1</v>
      </c>
      <c r="CG18" s="132">
        <f>IF(P18=0,"",IF(CF18=0,"",(CF18/P18)))</f>
        <v>0.076923076923077</v>
      </c>
      <c r="CH18" s="133">
        <v>1</v>
      </c>
      <c r="CI18" s="134">
        <f>IFERROR(CH18/CF18,"-")</f>
        <v>1</v>
      </c>
      <c r="CJ18" s="135">
        <v>158000</v>
      </c>
      <c r="CK18" s="136">
        <f>IFERROR(CJ18/CF18,"-")</f>
        <v>158000</v>
      </c>
      <c r="CL18" s="137"/>
      <c r="CM18" s="137"/>
      <c r="CN18" s="137">
        <v>1</v>
      </c>
      <c r="CO18" s="138">
        <v>2</v>
      </c>
      <c r="CP18" s="139">
        <v>161000</v>
      </c>
      <c r="CQ18" s="139">
        <v>158000</v>
      </c>
      <c r="CR18" s="139"/>
      <c r="CS18" s="140" t="str">
        <f>IF(AND(CQ18=0,CR18=0),"",IF(AND(CQ18&lt;=100000,CR18&lt;=100000),"",IF(CQ18/CP18&gt;0.7,"男高",IF(CR18/CP18&gt;0.7,"女高",""))))</f>
        <v>男高</v>
      </c>
    </row>
    <row r="19" spans="1:98">
      <c r="A19" s="78"/>
      <c r="B19" s="347" t="s">
        <v>105</v>
      </c>
      <c r="C19" s="347"/>
      <c r="D19" s="347" t="s">
        <v>106</v>
      </c>
      <c r="E19" s="347" t="s">
        <v>107</v>
      </c>
      <c r="F19" s="347" t="s">
        <v>67</v>
      </c>
      <c r="G19" s="88"/>
      <c r="H19" s="88" t="s">
        <v>99</v>
      </c>
      <c r="I19" s="348" t="s">
        <v>108</v>
      </c>
      <c r="J19" s="330"/>
      <c r="K19" s="79">
        <v>0</v>
      </c>
      <c r="L19" s="79">
        <v>0</v>
      </c>
      <c r="M19" s="79">
        <v>0</v>
      </c>
      <c r="N19" s="89">
        <v>9</v>
      </c>
      <c r="O19" s="90">
        <v>0</v>
      </c>
      <c r="P19" s="91">
        <f>N19+O19</f>
        <v>9</v>
      </c>
      <c r="Q19" s="80" t="str">
        <f>IFERROR(P19/M19,"-")</f>
        <v>-</v>
      </c>
      <c r="R19" s="79">
        <v>0</v>
      </c>
      <c r="S19" s="79">
        <v>2</v>
      </c>
      <c r="T19" s="80">
        <f>IFERROR(R19/(P19),"-")</f>
        <v>0</v>
      </c>
      <c r="U19" s="336"/>
      <c r="V19" s="82">
        <v>1</v>
      </c>
      <c r="W19" s="80">
        <f>IF(P19=0,"-",V19/P19)</f>
        <v>0.11111111111111</v>
      </c>
      <c r="X19" s="335">
        <v>5000</v>
      </c>
      <c r="Y19" s="336">
        <f>IFERROR(X19/P19,"-")</f>
        <v>555.55555555556</v>
      </c>
      <c r="Z19" s="336">
        <f>IFERROR(X19/V19,"-")</f>
        <v>5000</v>
      </c>
      <c r="AA19" s="330"/>
      <c r="AB19" s="83"/>
      <c r="AC19" s="77"/>
      <c r="AD19" s="92"/>
      <c r="AE19" s="93">
        <f>IF(P19=0,"",IF(AD19=0,"",(AD19/P19)))</f>
        <v>0</v>
      </c>
      <c r="AF19" s="92"/>
      <c r="AG19" s="94" t="str">
        <f>IFERROR(AF19/AD19,"-")</f>
        <v>-</v>
      </c>
      <c r="AH19" s="95"/>
      <c r="AI19" s="96" t="str">
        <f>IFERROR(AH19/AD19,"-")</f>
        <v>-</v>
      </c>
      <c r="AJ19" s="97"/>
      <c r="AK19" s="97"/>
      <c r="AL19" s="97"/>
      <c r="AM19" s="98">
        <v>1</v>
      </c>
      <c r="AN19" s="99">
        <f>IF(P19=0,"",IF(AM19=0,"",(AM19/P19)))</f>
        <v>0.11111111111111</v>
      </c>
      <c r="AO19" s="98"/>
      <c r="AP19" s="100">
        <f>IFERROR(AO19/AM19,"-")</f>
        <v>0</v>
      </c>
      <c r="AQ19" s="101"/>
      <c r="AR19" s="102">
        <f>IFERROR(AQ19/AM19,"-")</f>
        <v>0</v>
      </c>
      <c r="AS19" s="103"/>
      <c r="AT19" s="103"/>
      <c r="AU19" s="103"/>
      <c r="AV19" s="104"/>
      <c r="AW19" s="105">
        <f>IF(P19=0,"",IF(AV19=0,"",(AV19/P19)))</f>
        <v>0</v>
      </c>
      <c r="AX19" s="104"/>
      <c r="AY19" s="106" t="str">
        <f>IFERROR(AX19/AV19,"-")</f>
        <v>-</v>
      </c>
      <c r="AZ19" s="107"/>
      <c r="BA19" s="108" t="str">
        <f>IFERROR(AZ19/AV19,"-")</f>
        <v>-</v>
      </c>
      <c r="BB19" s="109"/>
      <c r="BC19" s="109"/>
      <c r="BD19" s="109"/>
      <c r="BE19" s="110"/>
      <c r="BF19" s="111">
        <f>IF(P19=0,"",IF(BE19=0,"",(BE19/P19)))</f>
        <v>0</v>
      </c>
      <c r="BG19" s="110"/>
      <c r="BH19" s="112" t="str">
        <f>IFERROR(BG19/BE19,"-")</f>
        <v>-</v>
      </c>
      <c r="BI19" s="113"/>
      <c r="BJ19" s="114" t="str">
        <f>IFERROR(BI19/BE19,"-")</f>
        <v>-</v>
      </c>
      <c r="BK19" s="115"/>
      <c r="BL19" s="115"/>
      <c r="BM19" s="115"/>
      <c r="BN19" s="117">
        <v>3</v>
      </c>
      <c r="BO19" s="118">
        <f>IF(P19=0,"",IF(BN19=0,"",(BN19/P19)))</f>
        <v>0.33333333333333</v>
      </c>
      <c r="BP19" s="119"/>
      <c r="BQ19" s="120">
        <f>IFERROR(BP19/BN19,"-")</f>
        <v>0</v>
      </c>
      <c r="BR19" s="121"/>
      <c r="BS19" s="122">
        <f>IFERROR(BR19/BN19,"-")</f>
        <v>0</v>
      </c>
      <c r="BT19" s="123"/>
      <c r="BU19" s="123"/>
      <c r="BV19" s="123"/>
      <c r="BW19" s="124">
        <v>4</v>
      </c>
      <c r="BX19" s="125">
        <f>IF(P19=0,"",IF(BW19=0,"",(BW19/P19)))</f>
        <v>0.44444444444444</v>
      </c>
      <c r="BY19" s="126">
        <v>1</v>
      </c>
      <c r="BZ19" s="127">
        <f>IFERROR(BY19/BW19,"-")</f>
        <v>0.25</v>
      </c>
      <c r="CA19" s="128">
        <v>5000</v>
      </c>
      <c r="CB19" s="129">
        <f>IFERROR(CA19/BW19,"-")</f>
        <v>1250</v>
      </c>
      <c r="CC19" s="130">
        <v>1</v>
      </c>
      <c r="CD19" s="130"/>
      <c r="CE19" s="130"/>
      <c r="CF19" s="131">
        <v>1</v>
      </c>
      <c r="CG19" s="132">
        <f>IF(P19=0,"",IF(CF19=0,"",(CF19/P19)))</f>
        <v>0.11111111111111</v>
      </c>
      <c r="CH19" s="133"/>
      <c r="CI19" s="134">
        <f>IFERROR(CH19/CF19,"-")</f>
        <v>0</v>
      </c>
      <c r="CJ19" s="135"/>
      <c r="CK19" s="136">
        <f>IFERROR(CJ19/CF19,"-")</f>
        <v>0</v>
      </c>
      <c r="CL19" s="137"/>
      <c r="CM19" s="137"/>
      <c r="CN19" s="137"/>
      <c r="CO19" s="138">
        <v>1</v>
      </c>
      <c r="CP19" s="139">
        <v>5000</v>
      </c>
      <c r="CQ19" s="139">
        <v>5000</v>
      </c>
      <c r="CR19" s="139"/>
      <c r="CS19" s="140" t="str">
        <f>IF(AND(CQ19=0,CR19=0),"",IF(AND(CQ19&lt;=100000,CR19&lt;=100000),"",IF(CQ19/CP19&gt;0.7,"男高",IF(CR19/CP19&gt;0.7,"女高",""))))</f>
        <v/>
      </c>
    </row>
    <row r="20" spans="1:98">
      <c r="A20" s="78"/>
      <c r="B20" s="347" t="s">
        <v>109</v>
      </c>
      <c r="C20" s="347"/>
      <c r="D20" s="347" t="s">
        <v>110</v>
      </c>
      <c r="E20" s="347" t="s">
        <v>111</v>
      </c>
      <c r="F20" s="347" t="s">
        <v>67</v>
      </c>
      <c r="G20" s="88"/>
      <c r="H20" s="88" t="s">
        <v>99</v>
      </c>
      <c r="I20" s="349" t="s">
        <v>112</v>
      </c>
      <c r="J20" s="330"/>
      <c r="K20" s="79">
        <v>0</v>
      </c>
      <c r="L20" s="79">
        <v>0</v>
      </c>
      <c r="M20" s="79">
        <v>0</v>
      </c>
      <c r="N20" s="89">
        <v>8</v>
      </c>
      <c r="O20" s="90">
        <v>0</v>
      </c>
      <c r="P20" s="91">
        <f>N20+O20</f>
        <v>8</v>
      </c>
      <c r="Q20" s="80" t="str">
        <f>IFERROR(P20/M20,"-")</f>
        <v>-</v>
      </c>
      <c r="R20" s="79">
        <v>0</v>
      </c>
      <c r="S20" s="79">
        <v>2</v>
      </c>
      <c r="T20" s="80">
        <f>IFERROR(R20/(P20),"-")</f>
        <v>0</v>
      </c>
      <c r="U20" s="336"/>
      <c r="V20" s="82">
        <v>1</v>
      </c>
      <c r="W20" s="80">
        <f>IF(P20=0,"-",V20/P20)</f>
        <v>0.125</v>
      </c>
      <c r="X20" s="335">
        <v>3000</v>
      </c>
      <c r="Y20" s="336">
        <f>IFERROR(X20/P20,"-")</f>
        <v>375</v>
      </c>
      <c r="Z20" s="336">
        <f>IFERROR(X20/V20,"-")</f>
        <v>3000</v>
      </c>
      <c r="AA20" s="330"/>
      <c r="AB20" s="83"/>
      <c r="AC20" s="77"/>
      <c r="AD20" s="92"/>
      <c r="AE20" s="93">
        <f>IF(P20=0,"",IF(AD20=0,"",(AD20/P20)))</f>
        <v>0</v>
      </c>
      <c r="AF20" s="92"/>
      <c r="AG20" s="94" t="str">
        <f>IFERROR(AF20/AD20,"-")</f>
        <v>-</v>
      </c>
      <c r="AH20" s="95"/>
      <c r="AI20" s="96" t="str">
        <f>IFERROR(AH20/AD20,"-")</f>
        <v>-</v>
      </c>
      <c r="AJ20" s="97"/>
      <c r="AK20" s="97"/>
      <c r="AL20" s="97"/>
      <c r="AM20" s="98">
        <v>1</v>
      </c>
      <c r="AN20" s="99">
        <f>IF(P20=0,"",IF(AM20=0,"",(AM20/P20)))</f>
        <v>0.125</v>
      </c>
      <c r="AO20" s="98"/>
      <c r="AP20" s="100">
        <f>IFERROR(AO20/AM20,"-")</f>
        <v>0</v>
      </c>
      <c r="AQ20" s="101"/>
      <c r="AR20" s="102">
        <f>IFERROR(AQ20/AM20,"-")</f>
        <v>0</v>
      </c>
      <c r="AS20" s="103"/>
      <c r="AT20" s="103"/>
      <c r="AU20" s="103"/>
      <c r="AV20" s="104"/>
      <c r="AW20" s="105">
        <f>IF(P20=0,"",IF(AV20=0,"",(AV20/P20)))</f>
        <v>0</v>
      </c>
      <c r="AX20" s="104"/>
      <c r="AY20" s="106" t="str">
        <f>IFERROR(AX20/AV20,"-")</f>
        <v>-</v>
      </c>
      <c r="AZ20" s="107"/>
      <c r="BA20" s="108" t="str">
        <f>IFERROR(AZ20/AV20,"-")</f>
        <v>-</v>
      </c>
      <c r="BB20" s="109"/>
      <c r="BC20" s="109"/>
      <c r="BD20" s="109"/>
      <c r="BE20" s="110">
        <v>1</v>
      </c>
      <c r="BF20" s="111">
        <f>IF(P20=0,"",IF(BE20=0,"",(BE20/P20)))</f>
        <v>0.125</v>
      </c>
      <c r="BG20" s="110"/>
      <c r="BH20" s="112">
        <f>IFERROR(BG20/BE20,"-")</f>
        <v>0</v>
      </c>
      <c r="BI20" s="113"/>
      <c r="BJ20" s="114">
        <f>IFERROR(BI20/BE20,"-")</f>
        <v>0</v>
      </c>
      <c r="BK20" s="115"/>
      <c r="BL20" s="115"/>
      <c r="BM20" s="115"/>
      <c r="BN20" s="117">
        <v>1</v>
      </c>
      <c r="BO20" s="118">
        <f>IF(P20=0,"",IF(BN20=0,"",(BN20/P20)))</f>
        <v>0.125</v>
      </c>
      <c r="BP20" s="119"/>
      <c r="BQ20" s="120">
        <f>IFERROR(BP20/BN20,"-")</f>
        <v>0</v>
      </c>
      <c r="BR20" s="121"/>
      <c r="BS20" s="122">
        <f>IFERROR(BR20/BN20,"-")</f>
        <v>0</v>
      </c>
      <c r="BT20" s="123"/>
      <c r="BU20" s="123"/>
      <c r="BV20" s="123"/>
      <c r="BW20" s="124">
        <v>4</v>
      </c>
      <c r="BX20" s="125">
        <f>IF(P20=0,"",IF(BW20=0,"",(BW20/P20)))</f>
        <v>0.5</v>
      </c>
      <c r="BY20" s="126">
        <v>1</v>
      </c>
      <c r="BZ20" s="127">
        <f>IFERROR(BY20/BW20,"-")</f>
        <v>0.25</v>
      </c>
      <c r="CA20" s="128">
        <v>3000</v>
      </c>
      <c r="CB20" s="129">
        <f>IFERROR(CA20/BW20,"-")</f>
        <v>750</v>
      </c>
      <c r="CC20" s="130">
        <v>1</v>
      </c>
      <c r="CD20" s="130"/>
      <c r="CE20" s="130"/>
      <c r="CF20" s="131">
        <v>1</v>
      </c>
      <c r="CG20" s="132">
        <f>IF(P20=0,"",IF(CF20=0,"",(CF20/P20)))</f>
        <v>0.125</v>
      </c>
      <c r="CH20" s="133"/>
      <c r="CI20" s="134">
        <f>IFERROR(CH20/CF20,"-")</f>
        <v>0</v>
      </c>
      <c r="CJ20" s="135"/>
      <c r="CK20" s="136">
        <f>IFERROR(CJ20/CF20,"-")</f>
        <v>0</v>
      </c>
      <c r="CL20" s="137"/>
      <c r="CM20" s="137"/>
      <c r="CN20" s="137"/>
      <c r="CO20" s="138">
        <v>1</v>
      </c>
      <c r="CP20" s="139">
        <v>3000</v>
      </c>
      <c r="CQ20" s="139">
        <v>3000</v>
      </c>
      <c r="CR20" s="139"/>
      <c r="CS20" s="140" t="str">
        <f>IF(AND(CQ20=0,CR20=0),"",IF(AND(CQ20&lt;=100000,CR20&lt;=100000),"",IF(CQ20/CP20&gt;0.7,"男高",IF(CR20/CP20&gt;0.7,"女高",""))))</f>
        <v/>
      </c>
    </row>
    <row r="21" spans="1:98">
      <c r="A21" s="78"/>
      <c r="B21" s="347" t="s">
        <v>113</v>
      </c>
      <c r="C21" s="347"/>
      <c r="D21" s="347" t="s">
        <v>78</v>
      </c>
      <c r="E21" s="347" t="s">
        <v>78</v>
      </c>
      <c r="F21" s="347" t="s">
        <v>79</v>
      </c>
      <c r="G21" s="88"/>
      <c r="H21" s="88"/>
      <c r="I21" s="88"/>
      <c r="J21" s="330"/>
      <c r="K21" s="79">
        <v>49</v>
      </c>
      <c r="L21" s="79">
        <v>29</v>
      </c>
      <c r="M21" s="79">
        <v>18</v>
      </c>
      <c r="N21" s="89">
        <v>5</v>
      </c>
      <c r="O21" s="90">
        <v>0</v>
      </c>
      <c r="P21" s="91">
        <f>N21+O21</f>
        <v>5</v>
      </c>
      <c r="Q21" s="80">
        <f>IFERROR(P21/M21,"-")</f>
        <v>0.27777777777778</v>
      </c>
      <c r="R21" s="79">
        <v>0</v>
      </c>
      <c r="S21" s="79">
        <v>1</v>
      </c>
      <c r="T21" s="80">
        <f>IFERROR(R21/(P21),"-")</f>
        <v>0</v>
      </c>
      <c r="U21" s="336"/>
      <c r="V21" s="82">
        <v>0</v>
      </c>
      <c r="W21" s="80">
        <f>IF(P21=0,"-",V21/P21)</f>
        <v>0</v>
      </c>
      <c r="X21" s="335">
        <v>0</v>
      </c>
      <c r="Y21" s="336">
        <f>IFERROR(X21/P21,"-")</f>
        <v>0</v>
      </c>
      <c r="Z21" s="336" t="str">
        <f>IFERROR(X21/V21,"-")</f>
        <v>-</v>
      </c>
      <c r="AA21" s="330"/>
      <c r="AB21" s="83"/>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c r="AW21" s="105">
        <f>IF(P21=0,"",IF(AV21=0,"",(AV21/P21)))</f>
        <v>0</v>
      </c>
      <c r="AX21" s="104"/>
      <c r="AY21" s="106" t="str">
        <f>IFERROR(AX21/AV21,"-")</f>
        <v>-</v>
      </c>
      <c r="AZ21" s="107"/>
      <c r="BA21" s="108" t="str">
        <f>IFERROR(AZ21/AV21,"-")</f>
        <v>-</v>
      </c>
      <c r="BB21" s="109"/>
      <c r="BC21" s="109"/>
      <c r="BD21" s="109"/>
      <c r="BE21" s="110"/>
      <c r="BF21" s="111">
        <f>IF(P21=0,"",IF(BE21=0,"",(BE21/P21)))</f>
        <v>0</v>
      </c>
      <c r="BG21" s="110"/>
      <c r="BH21" s="112" t="str">
        <f>IFERROR(BG21/BE21,"-")</f>
        <v>-</v>
      </c>
      <c r="BI21" s="113"/>
      <c r="BJ21" s="114" t="str">
        <f>IFERROR(BI21/BE21,"-")</f>
        <v>-</v>
      </c>
      <c r="BK21" s="115"/>
      <c r="BL21" s="115"/>
      <c r="BM21" s="115"/>
      <c r="BN21" s="117">
        <v>1</v>
      </c>
      <c r="BO21" s="118">
        <f>IF(P21=0,"",IF(BN21=0,"",(BN21/P21)))</f>
        <v>0.2</v>
      </c>
      <c r="BP21" s="119"/>
      <c r="BQ21" s="120">
        <f>IFERROR(BP21/BN21,"-")</f>
        <v>0</v>
      </c>
      <c r="BR21" s="121"/>
      <c r="BS21" s="122">
        <f>IFERROR(BR21/BN21,"-")</f>
        <v>0</v>
      </c>
      <c r="BT21" s="123"/>
      <c r="BU21" s="123"/>
      <c r="BV21" s="123"/>
      <c r="BW21" s="124">
        <v>4</v>
      </c>
      <c r="BX21" s="125">
        <f>IF(P21=0,"",IF(BW21=0,"",(BW21/P21)))</f>
        <v>0.8</v>
      </c>
      <c r="BY21" s="126"/>
      <c r="BZ21" s="127">
        <f>IFERROR(BY21/BW21,"-")</f>
        <v>0</v>
      </c>
      <c r="CA21" s="128"/>
      <c r="CB21" s="129">
        <f>IFERROR(CA21/BW21,"-")</f>
        <v>0</v>
      </c>
      <c r="CC21" s="130"/>
      <c r="CD21" s="130"/>
      <c r="CE21" s="130"/>
      <c r="CF21" s="131"/>
      <c r="CG21" s="132">
        <f>IF(P21=0,"",IF(CF21=0,"",(CF21/P21)))</f>
        <v>0</v>
      </c>
      <c r="CH21" s="133"/>
      <c r="CI21" s="134" t="str">
        <f>IFERROR(CH21/CF21,"-")</f>
        <v>-</v>
      </c>
      <c r="CJ21" s="135"/>
      <c r="CK21" s="136" t="str">
        <f>IFERROR(CJ21/CF21,"-")</f>
        <v>-</v>
      </c>
      <c r="CL21" s="137"/>
      <c r="CM21" s="137"/>
      <c r="CN21" s="137"/>
      <c r="CO21" s="138">
        <v>0</v>
      </c>
      <c r="CP21" s="139">
        <v>0</v>
      </c>
      <c r="CQ21" s="139"/>
      <c r="CR21" s="139"/>
      <c r="CS21" s="140" t="str">
        <f>IF(AND(CQ21=0,CR21=0),"",IF(AND(CQ21&lt;=100000,CR21&lt;=100000),"",IF(CQ21/CP21&gt;0.7,"男高",IF(CR21/CP21&gt;0.7,"女高",""))))</f>
        <v/>
      </c>
    </row>
    <row r="22" spans="1:98">
      <c r="A22" s="78">
        <f>AB22</f>
        <v>0.28928571428571</v>
      </c>
      <c r="B22" s="347" t="s">
        <v>114</v>
      </c>
      <c r="C22" s="347"/>
      <c r="D22" s="347" t="s">
        <v>96</v>
      </c>
      <c r="E22" s="347" t="s">
        <v>97</v>
      </c>
      <c r="F22" s="347" t="s">
        <v>67</v>
      </c>
      <c r="G22" s="88" t="s">
        <v>115</v>
      </c>
      <c r="H22" s="88" t="s">
        <v>99</v>
      </c>
      <c r="I22" s="88"/>
      <c r="J22" s="330">
        <v>280000</v>
      </c>
      <c r="K22" s="79">
        <v>0</v>
      </c>
      <c r="L22" s="79">
        <v>0</v>
      </c>
      <c r="M22" s="79">
        <v>0</v>
      </c>
      <c r="N22" s="89">
        <v>2</v>
      </c>
      <c r="O22" s="90">
        <v>0</v>
      </c>
      <c r="P22" s="91">
        <f>N22+O22</f>
        <v>2</v>
      </c>
      <c r="Q22" s="80" t="str">
        <f>IFERROR(P22/M22,"-")</f>
        <v>-</v>
      </c>
      <c r="R22" s="79">
        <v>0</v>
      </c>
      <c r="S22" s="79">
        <v>1</v>
      </c>
      <c r="T22" s="80">
        <f>IFERROR(R22/(P22),"-")</f>
        <v>0</v>
      </c>
      <c r="U22" s="336">
        <f>IFERROR(J22/SUM(N22:O26),"-")</f>
        <v>13333.333333333</v>
      </c>
      <c r="V22" s="82">
        <v>1</v>
      </c>
      <c r="W22" s="80">
        <f>IF(P22=0,"-",V22/P22)</f>
        <v>0.5</v>
      </c>
      <c r="X22" s="335">
        <v>5000</v>
      </c>
      <c r="Y22" s="336">
        <f>IFERROR(X22/P22,"-")</f>
        <v>2500</v>
      </c>
      <c r="Z22" s="336">
        <f>IFERROR(X22/V22,"-")</f>
        <v>5000</v>
      </c>
      <c r="AA22" s="330">
        <f>SUM(X22:X26)-SUM(J22:J26)</f>
        <v>-199000</v>
      </c>
      <c r="AB22" s="83">
        <f>SUM(X22:X26)/SUM(J22:J26)</f>
        <v>0.28928571428571</v>
      </c>
      <c r="AC22" s="77"/>
      <c r="AD22" s="92"/>
      <c r="AE22" s="93">
        <f>IF(P22=0,"",IF(AD22=0,"",(AD22/P22)))</f>
        <v>0</v>
      </c>
      <c r="AF22" s="92"/>
      <c r="AG22" s="94" t="str">
        <f>IFERROR(AF22/AD22,"-")</f>
        <v>-</v>
      </c>
      <c r="AH22" s="95"/>
      <c r="AI22" s="96" t="str">
        <f>IFERROR(AH22/AD22,"-")</f>
        <v>-</v>
      </c>
      <c r="AJ22" s="97"/>
      <c r="AK22" s="97"/>
      <c r="AL22" s="97"/>
      <c r="AM22" s="98">
        <v>1</v>
      </c>
      <c r="AN22" s="99">
        <f>IF(P22=0,"",IF(AM22=0,"",(AM22/P22)))</f>
        <v>0.5</v>
      </c>
      <c r="AO22" s="98"/>
      <c r="AP22" s="100">
        <f>IFERROR(AO22/AM22,"-")</f>
        <v>0</v>
      </c>
      <c r="AQ22" s="101"/>
      <c r="AR22" s="102">
        <f>IFERROR(AQ22/AM22,"-")</f>
        <v>0</v>
      </c>
      <c r="AS22" s="103"/>
      <c r="AT22" s="103"/>
      <c r="AU22" s="103"/>
      <c r="AV22" s="104"/>
      <c r="AW22" s="105">
        <f>IF(P22=0,"",IF(AV22=0,"",(AV22/P22)))</f>
        <v>0</v>
      </c>
      <c r="AX22" s="104"/>
      <c r="AY22" s="106" t="str">
        <f>IFERROR(AX22/AV22,"-")</f>
        <v>-</v>
      </c>
      <c r="AZ22" s="107"/>
      <c r="BA22" s="108" t="str">
        <f>IFERROR(AZ22/AV22,"-")</f>
        <v>-</v>
      </c>
      <c r="BB22" s="109"/>
      <c r="BC22" s="109"/>
      <c r="BD22" s="109"/>
      <c r="BE22" s="110"/>
      <c r="BF22" s="111">
        <f>IF(P22=0,"",IF(BE22=0,"",(BE22/P22)))</f>
        <v>0</v>
      </c>
      <c r="BG22" s="110"/>
      <c r="BH22" s="112" t="str">
        <f>IFERROR(BG22/BE22,"-")</f>
        <v>-</v>
      </c>
      <c r="BI22" s="113"/>
      <c r="BJ22" s="114" t="str">
        <f>IFERROR(BI22/BE22,"-")</f>
        <v>-</v>
      </c>
      <c r="BK22" s="115"/>
      <c r="BL22" s="115"/>
      <c r="BM22" s="115"/>
      <c r="BN22" s="117"/>
      <c r="BO22" s="118">
        <f>IF(P22=0,"",IF(BN22=0,"",(BN22/P22)))</f>
        <v>0</v>
      </c>
      <c r="BP22" s="119"/>
      <c r="BQ22" s="120" t="str">
        <f>IFERROR(BP22/BN22,"-")</f>
        <v>-</v>
      </c>
      <c r="BR22" s="121"/>
      <c r="BS22" s="122" t="str">
        <f>IFERROR(BR22/BN22,"-")</f>
        <v>-</v>
      </c>
      <c r="BT22" s="123"/>
      <c r="BU22" s="123"/>
      <c r="BV22" s="123"/>
      <c r="BW22" s="124"/>
      <c r="BX22" s="125">
        <f>IF(P22=0,"",IF(BW22=0,"",(BW22/P22)))</f>
        <v>0</v>
      </c>
      <c r="BY22" s="126"/>
      <c r="BZ22" s="127" t="str">
        <f>IFERROR(BY22/BW22,"-")</f>
        <v>-</v>
      </c>
      <c r="CA22" s="128"/>
      <c r="CB22" s="129" t="str">
        <f>IFERROR(CA22/BW22,"-")</f>
        <v>-</v>
      </c>
      <c r="CC22" s="130"/>
      <c r="CD22" s="130"/>
      <c r="CE22" s="130"/>
      <c r="CF22" s="131">
        <v>1</v>
      </c>
      <c r="CG22" s="132">
        <f>IF(P22=0,"",IF(CF22=0,"",(CF22/P22)))</f>
        <v>0.5</v>
      </c>
      <c r="CH22" s="133">
        <v>1</v>
      </c>
      <c r="CI22" s="134">
        <f>IFERROR(CH22/CF22,"-")</f>
        <v>1</v>
      </c>
      <c r="CJ22" s="135">
        <v>5000</v>
      </c>
      <c r="CK22" s="136">
        <f>IFERROR(CJ22/CF22,"-")</f>
        <v>5000</v>
      </c>
      <c r="CL22" s="137">
        <v>1</v>
      </c>
      <c r="CM22" s="137"/>
      <c r="CN22" s="137"/>
      <c r="CO22" s="138">
        <v>1</v>
      </c>
      <c r="CP22" s="139">
        <v>5000</v>
      </c>
      <c r="CQ22" s="139">
        <v>5000</v>
      </c>
      <c r="CR22" s="139"/>
      <c r="CS22" s="140" t="str">
        <f>IF(AND(CQ22=0,CR22=0),"",IF(AND(CQ22&lt;=100000,CR22&lt;=100000),"",IF(CQ22/CP22&gt;0.7,"男高",IF(CR22/CP22&gt;0.7,"女高",""))))</f>
        <v/>
      </c>
    </row>
    <row r="23" spans="1:98">
      <c r="A23" s="78"/>
      <c r="B23" s="347" t="s">
        <v>116</v>
      </c>
      <c r="C23" s="347"/>
      <c r="D23" s="347" t="s">
        <v>102</v>
      </c>
      <c r="E23" s="347" t="s">
        <v>103</v>
      </c>
      <c r="F23" s="347" t="s">
        <v>67</v>
      </c>
      <c r="G23" s="88"/>
      <c r="H23" s="88" t="s">
        <v>99</v>
      </c>
      <c r="I23" s="88"/>
      <c r="J23" s="330"/>
      <c r="K23" s="79">
        <v>0</v>
      </c>
      <c r="L23" s="79">
        <v>0</v>
      </c>
      <c r="M23" s="79">
        <v>0</v>
      </c>
      <c r="N23" s="89">
        <v>7</v>
      </c>
      <c r="O23" s="90">
        <v>0</v>
      </c>
      <c r="P23" s="91">
        <f>N23+O23</f>
        <v>7</v>
      </c>
      <c r="Q23" s="80" t="str">
        <f>IFERROR(P23/M23,"-")</f>
        <v>-</v>
      </c>
      <c r="R23" s="79">
        <v>0</v>
      </c>
      <c r="S23" s="79">
        <v>2</v>
      </c>
      <c r="T23" s="80">
        <f>IFERROR(R23/(P23),"-")</f>
        <v>0</v>
      </c>
      <c r="U23" s="336"/>
      <c r="V23" s="82">
        <v>2</v>
      </c>
      <c r="W23" s="80">
        <f>IF(P23=0,"-",V23/P23)</f>
        <v>0.28571428571429</v>
      </c>
      <c r="X23" s="335">
        <v>70000</v>
      </c>
      <c r="Y23" s="336">
        <f>IFERROR(X23/P23,"-")</f>
        <v>10000</v>
      </c>
      <c r="Z23" s="336">
        <f>IFERROR(X23/V23,"-")</f>
        <v>35000</v>
      </c>
      <c r="AA23" s="330"/>
      <c r="AB23" s="83"/>
      <c r="AC23" s="77"/>
      <c r="AD23" s="92"/>
      <c r="AE23" s="93">
        <f>IF(P23=0,"",IF(AD23=0,"",(AD23/P23)))</f>
        <v>0</v>
      </c>
      <c r="AF23" s="92"/>
      <c r="AG23" s="94" t="str">
        <f>IFERROR(AF23/AD23,"-")</f>
        <v>-</v>
      </c>
      <c r="AH23" s="95"/>
      <c r="AI23" s="96" t="str">
        <f>IFERROR(AH23/AD23,"-")</f>
        <v>-</v>
      </c>
      <c r="AJ23" s="97"/>
      <c r="AK23" s="97"/>
      <c r="AL23" s="97"/>
      <c r="AM23" s="98">
        <v>1</v>
      </c>
      <c r="AN23" s="99">
        <f>IF(P23=0,"",IF(AM23=0,"",(AM23/P23)))</f>
        <v>0.14285714285714</v>
      </c>
      <c r="AO23" s="98"/>
      <c r="AP23" s="100">
        <f>IFERROR(AO23/AM23,"-")</f>
        <v>0</v>
      </c>
      <c r="AQ23" s="101"/>
      <c r="AR23" s="102">
        <f>IFERROR(AQ23/AM23,"-")</f>
        <v>0</v>
      </c>
      <c r="AS23" s="103"/>
      <c r="AT23" s="103"/>
      <c r="AU23" s="103"/>
      <c r="AV23" s="104"/>
      <c r="AW23" s="105">
        <f>IF(P23=0,"",IF(AV23=0,"",(AV23/P23)))</f>
        <v>0</v>
      </c>
      <c r="AX23" s="104"/>
      <c r="AY23" s="106" t="str">
        <f>IFERROR(AX23/AV23,"-")</f>
        <v>-</v>
      </c>
      <c r="AZ23" s="107"/>
      <c r="BA23" s="108" t="str">
        <f>IFERROR(AZ23/AV23,"-")</f>
        <v>-</v>
      </c>
      <c r="BB23" s="109"/>
      <c r="BC23" s="109"/>
      <c r="BD23" s="109"/>
      <c r="BE23" s="110"/>
      <c r="BF23" s="111">
        <f>IF(P23=0,"",IF(BE23=0,"",(BE23/P23)))</f>
        <v>0</v>
      </c>
      <c r="BG23" s="110"/>
      <c r="BH23" s="112" t="str">
        <f>IFERROR(BG23/BE23,"-")</f>
        <v>-</v>
      </c>
      <c r="BI23" s="113"/>
      <c r="BJ23" s="114" t="str">
        <f>IFERROR(BI23/BE23,"-")</f>
        <v>-</v>
      </c>
      <c r="BK23" s="115"/>
      <c r="BL23" s="115"/>
      <c r="BM23" s="115"/>
      <c r="BN23" s="117">
        <v>3</v>
      </c>
      <c r="BO23" s="118">
        <f>IF(P23=0,"",IF(BN23=0,"",(BN23/P23)))</f>
        <v>0.42857142857143</v>
      </c>
      <c r="BP23" s="119">
        <v>1</v>
      </c>
      <c r="BQ23" s="120">
        <f>IFERROR(BP23/BN23,"-")</f>
        <v>0.33333333333333</v>
      </c>
      <c r="BR23" s="121">
        <v>15000</v>
      </c>
      <c r="BS23" s="122">
        <f>IFERROR(BR23/BN23,"-")</f>
        <v>5000</v>
      </c>
      <c r="BT23" s="123"/>
      <c r="BU23" s="123"/>
      <c r="BV23" s="123">
        <v>1</v>
      </c>
      <c r="BW23" s="124">
        <v>1</v>
      </c>
      <c r="BX23" s="125">
        <f>IF(P23=0,"",IF(BW23=0,"",(BW23/P23)))</f>
        <v>0.14285714285714</v>
      </c>
      <c r="BY23" s="126">
        <v>1</v>
      </c>
      <c r="BZ23" s="127">
        <f>IFERROR(BY23/BW23,"-")</f>
        <v>1</v>
      </c>
      <c r="CA23" s="128">
        <v>55000</v>
      </c>
      <c r="CB23" s="129">
        <f>IFERROR(CA23/BW23,"-")</f>
        <v>55000</v>
      </c>
      <c r="CC23" s="130"/>
      <c r="CD23" s="130"/>
      <c r="CE23" s="130">
        <v>1</v>
      </c>
      <c r="CF23" s="131">
        <v>2</v>
      </c>
      <c r="CG23" s="132">
        <f>IF(P23=0,"",IF(CF23=0,"",(CF23/P23)))</f>
        <v>0.28571428571429</v>
      </c>
      <c r="CH23" s="133"/>
      <c r="CI23" s="134">
        <f>IFERROR(CH23/CF23,"-")</f>
        <v>0</v>
      </c>
      <c r="CJ23" s="135"/>
      <c r="CK23" s="136">
        <f>IFERROR(CJ23/CF23,"-")</f>
        <v>0</v>
      </c>
      <c r="CL23" s="137"/>
      <c r="CM23" s="137"/>
      <c r="CN23" s="137"/>
      <c r="CO23" s="138">
        <v>2</v>
      </c>
      <c r="CP23" s="139">
        <v>70000</v>
      </c>
      <c r="CQ23" s="139">
        <v>55000</v>
      </c>
      <c r="CR23" s="139"/>
      <c r="CS23" s="140" t="str">
        <f>IF(AND(CQ23=0,CR23=0),"",IF(AND(CQ23&lt;=100000,CR23&lt;=100000),"",IF(CQ23/CP23&gt;0.7,"男高",IF(CR23/CP23&gt;0.7,"女高",""))))</f>
        <v/>
      </c>
    </row>
    <row r="24" spans="1:98">
      <c r="A24" s="78"/>
      <c r="B24" s="347" t="s">
        <v>117</v>
      </c>
      <c r="C24" s="347"/>
      <c r="D24" s="347" t="s">
        <v>106</v>
      </c>
      <c r="E24" s="347" t="s">
        <v>107</v>
      </c>
      <c r="F24" s="347" t="s">
        <v>67</v>
      </c>
      <c r="G24" s="88"/>
      <c r="H24" s="88" t="s">
        <v>99</v>
      </c>
      <c r="I24" s="88"/>
      <c r="J24" s="330"/>
      <c r="K24" s="79">
        <v>0</v>
      </c>
      <c r="L24" s="79">
        <v>0</v>
      </c>
      <c r="M24" s="79">
        <v>0</v>
      </c>
      <c r="N24" s="89">
        <v>6</v>
      </c>
      <c r="O24" s="90">
        <v>0</v>
      </c>
      <c r="P24" s="91">
        <f>N24+O24</f>
        <v>6</v>
      </c>
      <c r="Q24" s="80" t="str">
        <f>IFERROR(P24/M24,"-")</f>
        <v>-</v>
      </c>
      <c r="R24" s="79">
        <v>1</v>
      </c>
      <c r="S24" s="79">
        <v>1</v>
      </c>
      <c r="T24" s="80">
        <f>IFERROR(R24/(P24),"-")</f>
        <v>0.16666666666667</v>
      </c>
      <c r="U24" s="336"/>
      <c r="V24" s="82">
        <v>2</v>
      </c>
      <c r="W24" s="80">
        <f>IF(P24=0,"-",V24/P24)</f>
        <v>0.33333333333333</v>
      </c>
      <c r="X24" s="335">
        <v>6000</v>
      </c>
      <c r="Y24" s="336">
        <f>IFERROR(X24/P24,"-")</f>
        <v>1000</v>
      </c>
      <c r="Z24" s="336">
        <f>IFERROR(X24/V24,"-")</f>
        <v>3000</v>
      </c>
      <c r="AA24" s="330"/>
      <c r="AB24" s="83"/>
      <c r="AC24" s="77"/>
      <c r="AD24" s="92"/>
      <c r="AE24" s="93">
        <f>IF(P24=0,"",IF(AD24=0,"",(AD24/P24)))</f>
        <v>0</v>
      </c>
      <c r="AF24" s="92"/>
      <c r="AG24" s="94" t="str">
        <f>IFERROR(AF24/AD24,"-")</f>
        <v>-</v>
      </c>
      <c r="AH24" s="95"/>
      <c r="AI24" s="96" t="str">
        <f>IFERROR(AH24/AD24,"-")</f>
        <v>-</v>
      </c>
      <c r="AJ24" s="97"/>
      <c r="AK24" s="97"/>
      <c r="AL24" s="97"/>
      <c r="AM24" s="98"/>
      <c r="AN24" s="99">
        <f>IF(P24=0,"",IF(AM24=0,"",(AM24/P24)))</f>
        <v>0</v>
      </c>
      <c r="AO24" s="98"/>
      <c r="AP24" s="100" t="str">
        <f>IFERROR(AO24/AM24,"-")</f>
        <v>-</v>
      </c>
      <c r="AQ24" s="101"/>
      <c r="AR24" s="102" t="str">
        <f>IFERROR(AQ24/AM24,"-")</f>
        <v>-</v>
      </c>
      <c r="AS24" s="103"/>
      <c r="AT24" s="103"/>
      <c r="AU24" s="103"/>
      <c r="AV24" s="104"/>
      <c r="AW24" s="105">
        <f>IF(P24=0,"",IF(AV24=0,"",(AV24/P24)))</f>
        <v>0</v>
      </c>
      <c r="AX24" s="104"/>
      <c r="AY24" s="106" t="str">
        <f>IFERROR(AX24/AV24,"-")</f>
        <v>-</v>
      </c>
      <c r="AZ24" s="107"/>
      <c r="BA24" s="108" t="str">
        <f>IFERROR(AZ24/AV24,"-")</f>
        <v>-</v>
      </c>
      <c r="BB24" s="109"/>
      <c r="BC24" s="109"/>
      <c r="BD24" s="109"/>
      <c r="BE24" s="110"/>
      <c r="BF24" s="111">
        <f>IF(P24=0,"",IF(BE24=0,"",(BE24/P24)))</f>
        <v>0</v>
      </c>
      <c r="BG24" s="110"/>
      <c r="BH24" s="112" t="str">
        <f>IFERROR(BG24/BE24,"-")</f>
        <v>-</v>
      </c>
      <c r="BI24" s="113"/>
      <c r="BJ24" s="114" t="str">
        <f>IFERROR(BI24/BE24,"-")</f>
        <v>-</v>
      </c>
      <c r="BK24" s="115"/>
      <c r="BL24" s="115"/>
      <c r="BM24" s="115"/>
      <c r="BN24" s="117">
        <v>2</v>
      </c>
      <c r="BO24" s="118">
        <f>IF(P24=0,"",IF(BN24=0,"",(BN24/P24)))</f>
        <v>0.33333333333333</v>
      </c>
      <c r="BP24" s="119">
        <v>1</v>
      </c>
      <c r="BQ24" s="120">
        <f>IFERROR(BP24/BN24,"-")</f>
        <v>0.5</v>
      </c>
      <c r="BR24" s="121">
        <v>3000</v>
      </c>
      <c r="BS24" s="122">
        <f>IFERROR(BR24/BN24,"-")</f>
        <v>1500</v>
      </c>
      <c r="BT24" s="123">
        <v>1</v>
      </c>
      <c r="BU24" s="123"/>
      <c r="BV24" s="123"/>
      <c r="BW24" s="124">
        <v>2</v>
      </c>
      <c r="BX24" s="125">
        <f>IF(P24=0,"",IF(BW24=0,"",(BW24/P24)))</f>
        <v>0.33333333333333</v>
      </c>
      <c r="BY24" s="126">
        <v>1</v>
      </c>
      <c r="BZ24" s="127">
        <f>IFERROR(BY24/BW24,"-")</f>
        <v>0.5</v>
      </c>
      <c r="CA24" s="128">
        <v>3000</v>
      </c>
      <c r="CB24" s="129">
        <f>IFERROR(CA24/BW24,"-")</f>
        <v>1500</v>
      </c>
      <c r="CC24" s="130">
        <v>1</v>
      </c>
      <c r="CD24" s="130"/>
      <c r="CE24" s="130"/>
      <c r="CF24" s="131">
        <v>2</v>
      </c>
      <c r="CG24" s="132">
        <f>IF(P24=0,"",IF(CF24=0,"",(CF24/P24)))</f>
        <v>0.33333333333333</v>
      </c>
      <c r="CH24" s="133"/>
      <c r="CI24" s="134">
        <f>IFERROR(CH24/CF24,"-")</f>
        <v>0</v>
      </c>
      <c r="CJ24" s="135"/>
      <c r="CK24" s="136">
        <f>IFERROR(CJ24/CF24,"-")</f>
        <v>0</v>
      </c>
      <c r="CL24" s="137"/>
      <c r="CM24" s="137"/>
      <c r="CN24" s="137"/>
      <c r="CO24" s="138">
        <v>2</v>
      </c>
      <c r="CP24" s="139">
        <v>6000</v>
      </c>
      <c r="CQ24" s="139">
        <v>3000</v>
      </c>
      <c r="CR24" s="139"/>
      <c r="CS24" s="140" t="str">
        <f>IF(AND(CQ24=0,CR24=0),"",IF(AND(CQ24&lt;=100000,CR24&lt;=100000),"",IF(CQ24/CP24&gt;0.7,"男高",IF(CR24/CP24&gt;0.7,"女高",""))))</f>
        <v/>
      </c>
    </row>
    <row r="25" spans="1:98">
      <c r="A25" s="78"/>
      <c r="B25" s="347" t="s">
        <v>118</v>
      </c>
      <c r="C25" s="347"/>
      <c r="D25" s="347" t="s">
        <v>110</v>
      </c>
      <c r="E25" s="347" t="s">
        <v>111</v>
      </c>
      <c r="F25" s="347" t="s">
        <v>67</v>
      </c>
      <c r="G25" s="88"/>
      <c r="H25" s="88" t="s">
        <v>99</v>
      </c>
      <c r="I25" s="88"/>
      <c r="J25" s="330"/>
      <c r="K25" s="79">
        <v>0</v>
      </c>
      <c r="L25" s="79">
        <v>0</v>
      </c>
      <c r="M25" s="79">
        <v>0</v>
      </c>
      <c r="N25" s="89">
        <v>3</v>
      </c>
      <c r="O25" s="90">
        <v>0</v>
      </c>
      <c r="P25" s="91">
        <f>N25+O25</f>
        <v>3</v>
      </c>
      <c r="Q25" s="80" t="str">
        <f>IFERROR(P25/M25,"-")</f>
        <v>-</v>
      </c>
      <c r="R25" s="79">
        <v>0</v>
      </c>
      <c r="S25" s="79">
        <v>0</v>
      </c>
      <c r="T25" s="80">
        <f>IFERROR(R25/(P25),"-")</f>
        <v>0</v>
      </c>
      <c r="U25" s="336"/>
      <c r="V25" s="82">
        <v>0</v>
      </c>
      <c r="W25" s="80">
        <f>IF(P25=0,"-",V25/P25)</f>
        <v>0</v>
      </c>
      <c r="X25" s="335">
        <v>0</v>
      </c>
      <c r="Y25" s="336">
        <f>IFERROR(X25/P25,"-")</f>
        <v>0</v>
      </c>
      <c r="Z25" s="336" t="str">
        <f>IFERROR(X25/V25,"-")</f>
        <v>-</v>
      </c>
      <c r="AA25" s="330"/>
      <c r="AB25" s="83"/>
      <c r="AC25" s="77"/>
      <c r="AD25" s="92"/>
      <c r="AE25" s="93">
        <f>IF(P25=0,"",IF(AD25=0,"",(AD25/P25)))</f>
        <v>0</v>
      </c>
      <c r="AF25" s="92"/>
      <c r="AG25" s="94" t="str">
        <f>IFERROR(AF25/AD25,"-")</f>
        <v>-</v>
      </c>
      <c r="AH25" s="95"/>
      <c r="AI25" s="96" t="str">
        <f>IFERROR(AH25/AD25,"-")</f>
        <v>-</v>
      </c>
      <c r="AJ25" s="97"/>
      <c r="AK25" s="97"/>
      <c r="AL25" s="97"/>
      <c r="AM25" s="98"/>
      <c r="AN25" s="99">
        <f>IF(P25=0,"",IF(AM25=0,"",(AM25/P25)))</f>
        <v>0</v>
      </c>
      <c r="AO25" s="98"/>
      <c r="AP25" s="100" t="str">
        <f>IFERROR(AO25/AM25,"-")</f>
        <v>-</v>
      </c>
      <c r="AQ25" s="101"/>
      <c r="AR25" s="102" t="str">
        <f>IFERROR(AQ25/AM25,"-")</f>
        <v>-</v>
      </c>
      <c r="AS25" s="103"/>
      <c r="AT25" s="103"/>
      <c r="AU25" s="103"/>
      <c r="AV25" s="104">
        <v>1</v>
      </c>
      <c r="AW25" s="105">
        <f>IF(P25=0,"",IF(AV25=0,"",(AV25/P25)))</f>
        <v>0.33333333333333</v>
      </c>
      <c r="AX25" s="104"/>
      <c r="AY25" s="106">
        <f>IFERROR(AX25/AV25,"-")</f>
        <v>0</v>
      </c>
      <c r="AZ25" s="107"/>
      <c r="BA25" s="108">
        <f>IFERROR(AZ25/AV25,"-")</f>
        <v>0</v>
      </c>
      <c r="BB25" s="109"/>
      <c r="BC25" s="109"/>
      <c r="BD25" s="109"/>
      <c r="BE25" s="110"/>
      <c r="BF25" s="111">
        <f>IF(P25=0,"",IF(BE25=0,"",(BE25/P25)))</f>
        <v>0</v>
      </c>
      <c r="BG25" s="110"/>
      <c r="BH25" s="112" t="str">
        <f>IFERROR(BG25/BE25,"-")</f>
        <v>-</v>
      </c>
      <c r="BI25" s="113"/>
      <c r="BJ25" s="114" t="str">
        <f>IFERROR(BI25/BE25,"-")</f>
        <v>-</v>
      </c>
      <c r="BK25" s="115"/>
      <c r="BL25" s="115"/>
      <c r="BM25" s="115"/>
      <c r="BN25" s="117"/>
      <c r="BO25" s="118">
        <f>IF(P25=0,"",IF(BN25=0,"",(BN25/P25)))</f>
        <v>0</v>
      </c>
      <c r="BP25" s="119"/>
      <c r="BQ25" s="120" t="str">
        <f>IFERROR(BP25/BN25,"-")</f>
        <v>-</v>
      </c>
      <c r="BR25" s="121"/>
      <c r="BS25" s="122" t="str">
        <f>IFERROR(BR25/BN25,"-")</f>
        <v>-</v>
      </c>
      <c r="BT25" s="123"/>
      <c r="BU25" s="123"/>
      <c r="BV25" s="123"/>
      <c r="BW25" s="124">
        <v>2</v>
      </c>
      <c r="BX25" s="125">
        <f>IF(P25=0,"",IF(BW25=0,"",(BW25/P25)))</f>
        <v>0.66666666666667</v>
      </c>
      <c r="BY25" s="126"/>
      <c r="BZ25" s="127">
        <f>IFERROR(BY25/BW25,"-")</f>
        <v>0</v>
      </c>
      <c r="CA25" s="128"/>
      <c r="CB25" s="129">
        <f>IFERROR(CA25/BW25,"-")</f>
        <v>0</v>
      </c>
      <c r="CC25" s="130"/>
      <c r="CD25" s="130"/>
      <c r="CE25" s="130"/>
      <c r="CF25" s="131"/>
      <c r="CG25" s="132">
        <f>IF(P25=0,"",IF(CF25=0,"",(CF25/P25)))</f>
        <v>0</v>
      </c>
      <c r="CH25" s="133"/>
      <c r="CI25" s="134" t="str">
        <f>IFERROR(CH25/CF25,"-")</f>
        <v>-</v>
      </c>
      <c r="CJ25" s="135"/>
      <c r="CK25" s="136" t="str">
        <f>IFERROR(CJ25/CF25,"-")</f>
        <v>-</v>
      </c>
      <c r="CL25" s="137"/>
      <c r="CM25" s="137"/>
      <c r="CN25" s="137"/>
      <c r="CO25" s="138">
        <v>0</v>
      </c>
      <c r="CP25" s="139">
        <v>0</v>
      </c>
      <c r="CQ25" s="139"/>
      <c r="CR25" s="139"/>
      <c r="CS25" s="140" t="str">
        <f>IF(AND(CQ25=0,CR25=0),"",IF(AND(CQ25&lt;=100000,CR25&lt;=100000),"",IF(CQ25/CP25&gt;0.7,"男高",IF(CR25/CP25&gt;0.7,"女高",""))))</f>
        <v/>
      </c>
    </row>
    <row r="26" spans="1:98">
      <c r="A26" s="78"/>
      <c r="B26" s="347" t="s">
        <v>119</v>
      </c>
      <c r="C26" s="347"/>
      <c r="D26" s="347" t="s">
        <v>78</v>
      </c>
      <c r="E26" s="347" t="s">
        <v>78</v>
      </c>
      <c r="F26" s="347" t="s">
        <v>79</v>
      </c>
      <c r="G26" s="88"/>
      <c r="H26" s="88"/>
      <c r="I26" s="88"/>
      <c r="J26" s="330"/>
      <c r="K26" s="79">
        <v>35</v>
      </c>
      <c r="L26" s="79">
        <v>23</v>
      </c>
      <c r="M26" s="79">
        <v>13</v>
      </c>
      <c r="N26" s="89">
        <v>3</v>
      </c>
      <c r="O26" s="90">
        <v>0</v>
      </c>
      <c r="P26" s="91">
        <f>N26+O26</f>
        <v>3</v>
      </c>
      <c r="Q26" s="80">
        <f>IFERROR(P26/M26,"-")</f>
        <v>0.23076923076923</v>
      </c>
      <c r="R26" s="79">
        <v>1</v>
      </c>
      <c r="S26" s="79">
        <v>1</v>
      </c>
      <c r="T26" s="80">
        <f>IFERROR(R26/(P26),"-")</f>
        <v>0.33333333333333</v>
      </c>
      <c r="U26" s="336"/>
      <c r="V26" s="82">
        <v>0</v>
      </c>
      <c r="W26" s="80">
        <f>IF(P26=0,"-",V26/P26)</f>
        <v>0</v>
      </c>
      <c r="X26" s="335">
        <v>0</v>
      </c>
      <c r="Y26" s="336">
        <f>IFERROR(X26/P26,"-")</f>
        <v>0</v>
      </c>
      <c r="Z26" s="336" t="str">
        <f>IFERROR(X26/V26,"-")</f>
        <v>-</v>
      </c>
      <c r="AA26" s="330"/>
      <c r="AB26" s="83"/>
      <c r="AC26" s="77"/>
      <c r="AD26" s="92"/>
      <c r="AE26" s="93">
        <f>IF(P26=0,"",IF(AD26=0,"",(AD26/P26)))</f>
        <v>0</v>
      </c>
      <c r="AF26" s="92"/>
      <c r="AG26" s="94" t="str">
        <f>IFERROR(AF26/AD26,"-")</f>
        <v>-</v>
      </c>
      <c r="AH26" s="95"/>
      <c r="AI26" s="96" t="str">
        <f>IFERROR(AH26/AD26,"-")</f>
        <v>-</v>
      </c>
      <c r="AJ26" s="97"/>
      <c r="AK26" s="97"/>
      <c r="AL26" s="97"/>
      <c r="AM26" s="98"/>
      <c r="AN26" s="99">
        <f>IF(P26=0,"",IF(AM26=0,"",(AM26/P26)))</f>
        <v>0</v>
      </c>
      <c r="AO26" s="98"/>
      <c r="AP26" s="100" t="str">
        <f>IFERROR(AO26/AM26,"-")</f>
        <v>-</v>
      </c>
      <c r="AQ26" s="101"/>
      <c r="AR26" s="102" t="str">
        <f>IFERROR(AQ26/AM26,"-")</f>
        <v>-</v>
      </c>
      <c r="AS26" s="103"/>
      <c r="AT26" s="103"/>
      <c r="AU26" s="103"/>
      <c r="AV26" s="104"/>
      <c r="AW26" s="105">
        <f>IF(P26=0,"",IF(AV26=0,"",(AV26/P26)))</f>
        <v>0</v>
      </c>
      <c r="AX26" s="104"/>
      <c r="AY26" s="106" t="str">
        <f>IFERROR(AX26/AV26,"-")</f>
        <v>-</v>
      </c>
      <c r="AZ26" s="107"/>
      <c r="BA26" s="108" t="str">
        <f>IFERROR(AZ26/AV26,"-")</f>
        <v>-</v>
      </c>
      <c r="BB26" s="109"/>
      <c r="BC26" s="109"/>
      <c r="BD26" s="109"/>
      <c r="BE26" s="110"/>
      <c r="BF26" s="111">
        <f>IF(P26=0,"",IF(BE26=0,"",(BE26/P26)))</f>
        <v>0</v>
      </c>
      <c r="BG26" s="110"/>
      <c r="BH26" s="112" t="str">
        <f>IFERROR(BG26/BE26,"-")</f>
        <v>-</v>
      </c>
      <c r="BI26" s="113"/>
      <c r="BJ26" s="114" t="str">
        <f>IFERROR(BI26/BE26,"-")</f>
        <v>-</v>
      </c>
      <c r="BK26" s="115"/>
      <c r="BL26" s="115"/>
      <c r="BM26" s="115"/>
      <c r="BN26" s="117">
        <v>1</v>
      </c>
      <c r="BO26" s="118">
        <f>IF(P26=0,"",IF(BN26=0,"",(BN26/P26)))</f>
        <v>0.33333333333333</v>
      </c>
      <c r="BP26" s="119"/>
      <c r="BQ26" s="120">
        <f>IFERROR(BP26/BN26,"-")</f>
        <v>0</v>
      </c>
      <c r="BR26" s="121"/>
      <c r="BS26" s="122">
        <f>IFERROR(BR26/BN26,"-")</f>
        <v>0</v>
      </c>
      <c r="BT26" s="123"/>
      <c r="BU26" s="123"/>
      <c r="BV26" s="123"/>
      <c r="BW26" s="124">
        <v>2</v>
      </c>
      <c r="BX26" s="125">
        <f>IF(P26=0,"",IF(BW26=0,"",(BW26/P26)))</f>
        <v>0.66666666666667</v>
      </c>
      <c r="BY26" s="126"/>
      <c r="BZ26" s="127">
        <f>IFERROR(BY26/BW26,"-")</f>
        <v>0</v>
      </c>
      <c r="CA26" s="128"/>
      <c r="CB26" s="129">
        <f>IFERROR(CA26/BW26,"-")</f>
        <v>0</v>
      </c>
      <c r="CC26" s="130"/>
      <c r="CD26" s="130"/>
      <c r="CE26" s="130"/>
      <c r="CF26" s="131"/>
      <c r="CG26" s="132">
        <f>IF(P26=0,"",IF(CF26=0,"",(CF26/P26)))</f>
        <v>0</v>
      </c>
      <c r="CH26" s="133"/>
      <c r="CI26" s="134" t="str">
        <f>IFERROR(CH26/CF26,"-")</f>
        <v>-</v>
      </c>
      <c r="CJ26" s="135"/>
      <c r="CK26" s="136" t="str">
        <f>IFERROR(CJ26/CF26,"-")</f>
        <v>-</v>
      </c>
      <c r="CL26" s="137"/>
      <c r="CM26" s="137"/>
      <c r="CN26" s="137"/>
      <c r="CO26" s="138">
        <v>0</v>
      </c>
      <c r="CP26" s="139">
        <v>0</v>
      </c>
      <c r="CQ26" s="139"/>
      <c r="CR26" s="139"/>
      <c r="CS26" s="140" t="str">
        <f>IF(AND(CQ26=0,CR26=0),"",IF(AND(CQ26&lt;=100000,CR26&lt;=100000),"",IF(CQ26/CP26&gt;0.7,"男高",IF(CR26/CP26&gt;0.7,"女高",""))))</f>
        <v/>
      </c>
    </row>
    <row r="27" spans="1:98">
      <c r="A27" s="78">
        <f>AB27</f>
        <v>0.20882352941176</v>
      </c>
      <c r="B27" s="347" t="s">
        <v>120</v>
      </c>
      <c r="C27" s="347"/>
      <c r="D27" s="347" t="s">
        <v>88</v>
      </c>
      <c r="E27" s="347" t="s">
        <v>89</v>
      </c>
      <c r="F27" s="347" t="s">
        <v>67</v>
      </c>
      <c r="G27" s="88" t="s">
        <v>121</v>
      </c>
      <c r="H27" s="88" t="s">
        <v>122</v>
      </c>
      <c r="I27" s="88" t="s">
        <v>123</v>
      </c>
      <c r="J27" s="330">
        <v>340000</v>
      </c>
      <c r="K27" s="79">
        <v>0</v>
      </c>
      <c r="L27" s="79">
        <v>0</v>
      </c>
      <c r="M27" s="79">
        <v>0</v>
      </c>
      <c r="N27" s="89">
        <v>6</v>
      </c>
      <c r="O27" s="90">
        <v>0</v>
      </c>
      <c r="P27" s="91">
        <f>N27+O27</f>
        <v>6</v>
      </c>
      <c r="Q27" s="80" t="str">
        <f>IFERROR(P27/M27,"-")</f>
        <v>-</v>
      </c>
      <c r="R27" s="79">
        <v>0</v>
      </c>
      <c r="S27" s="79">
        <v>2</v>
      </c>
      <c r="T27" s="80">
        <f>IFERROR(R27/(P27),"-")</f>
        <v>0</v>
      </c>
      <c r="U27" s="336">
        <f>IFERROR(J27/SUM(N27:O42),"-")</f>
        <v>7391.3043478261</v>
      </c>
      <c r="V27" s="82">
        <v>0</v>
      </c>
      <c r="W27" s="80">
        <f>IF(P27=0,"-",V27/P27)</f>
        <v>0</v>
      </c>
      <c r="X27" s="335">
        <v>0</v>
      </c>
      <c r="Y27" s="336">
        <f>IFERROR(X27/P27,"-")</f>
        <v>0</v>
      </c>
      <c r="Z27" s="336" t="str">
        <f>IFERROR(X27/V27,"-")</f>
        <v>-</v>
      </c>
      <c r="AA27" s="330">
        <f>SUM(X27:X42)-SUM(J27:J42)</f>
        <v>-269000</v>
      </c>
      <c r="AB27" s="83">
        <f>SUM(X27:X42)/SUM(J27:J42)</f>
        <v>0.20882352941176</v>
      </c>
      <c r="AC27" s="77"/>
      <c r="AD27" s="92"/>
      <c r="AE27" s="93">
        <f>IF(P27=0,"",IF(AD27=0,"",(AD27/P27)))</f>
        <v>0</v>
      </c>
      <c r="AF27" s="92"/>
      <c r="AG27" s="94" t="str">
        <f>IFERROR(AF27/AD27,"-")</f>
        <v>-</v>
      </c>
      <c r="AH27" s="95"/>
      <c r="AI27" s="96" t="str">
        <f>IFERROR(AH27/AD27,"-")</f>
        <v>-</v>
      </c>
      <c r="AJ27" s="97"/>
      <c r="AK27" s="97"/>
      <c r="AL27" s="97"/>
      <c r="AM27" s="98"/>
      <c r="AN27" s="99">
        <f>IF(P27=0,"",IF(AM27=0,"",(AM27/P27)))</f>
        <v>0</v>
      </c>
      <c r="AO27" s="98"/>
      <c r="AP27" s="100" t="str">
        <f>IFERROR(AO27/AM27,"-")</f>
        <v>-</v>
      </c>
      <c r="AQ27" s="101"/>
      <c r="AR27" s="102" t="str">
        <f>IFERROR(AQ27/AM27,"-")</f>
        <v>-</v>
      </c>
      <c r="AS27" s="103"/>
      <c r="AT27" s="103"/>
      <c r="AU27" s="103"/>
      <c r="AV27" s="104"/>
      <c r="AW27" s="105">
        <f>IF(P27=0,"",IF(AV27=0,"",(AV27/P27)))</f>
        <v>0</v>
      </c>
      <c r="AX27" s="104"/>
      <c r="AY27" s="106" t="str">
        <f>IFERROR(AX27/AV27,"-")</f>
        <v>-</v>
      </c>
      <c r="AZ27" s="107"/>
      <c r="BA27" s="108" t="str">
        <f>IFERROR(AZ27/AV27,"-")</f>
        <v>-</v>
      </c>
      <c r="BB27" s="109"/>
      <c r="BC27" s="109"/>
      <c r="BD27" s="109"/>
      <c r="BE27" s="110">
        <v>1</v>
      </c>
      <c r="BF27" s="111">
        <f>IF(P27=0,"",IF(BE27=0,"",(BE27/P27)))</f>
        <v>0.16666666666667</v>
      </c>
      <c r="BG27" s="110"/>
      <c r="BH27" s="112">
        <f>IFERROR(BG27/BE27,"-")</f>
        <v>0</v>
      </c>
      <c r="BI27" s="113"/>
      <c r="BJ27" s="114">
        <f>IFERROR(BI27/BE27,"-")</f>
        <v>0</v>
      </c>
      <c r="BK27" s="115"/>
      <c r="BL27" s="115"/>
      <c r="BM27" s="115"/>
      <c r="BN27" s="117">
        <v>4</v>
      </c>
      <c r="BO27" s="118">
        <f>IF(P27=0,"",IF(BN27=0,"",(BN27/P27)))</f>
        <v>0.66666666666667</v>
      </c>
      <c r="BP27" s="119"/>
      <c r="BQ27" s="120">
        <f>IFERROR(BP27/BN27,"-")</f>
        <v>0</v>
      </c>
      <c r="BR27" s="121"/>
      <c r="BS27" s="122">
        <f>IFERROR(BR27/BN27,"-")</f>
        <v>0</v>
      </c>
      <c r="BT27" s="123"/>
      <c r="BU27" s="123"/>
      <c r="BV27" s="123"/>
      <c r="BW27" s="124">
        <v>1</v>
      </c>
      <c r="BX27" s="125">
        <f>IF(P27=0,"",IF(BW27=0,"",(BW27/P27)))</f>
        <v>0.16666666666667</v>
      </c>
      <c r="BY27" s="126"/>
      <c r="BZ27" s="127">
        <f>IFERROR(BY27/BW27,"-")</f>
        <v>0</v>
      </c>
      <c r="CA27" s="128"/>
      <c r="CB27" s="129">
        <f>IFERROR(CA27/BW27,"-")</f>
        <v>0</v>
      </c>
      <c r="CC27" s="130"/>
      <c r="CD27" s="130"/>
      <c r="CE27" s="130"/>
      <c r="CF27" s="131"/>
      <c r="CG27" s="132">
        <f>IF(P27=0,"",IF(CF27=0,"",(CF27/P27)))</f>
        <v>0</v>
      </c>
      <c r="CH27" s="133"/>
      <c r="CI27" s="134" t="str">
        <f>IFERROR(CH27/CF27,"-")</f>
        <v>-</v>
      </c>
      <c r="CJ27" s="135"/>
      <c r="CK27" s="136" t="str">
        <f>IFERROR(CJ27/CF27,"-")</f>
        <v>-</v>
      </c>
      <c r="CL27" s="137"/>
      <c r="CM27" s="137"/>
      <c r="CN27" s="137"/>
      <c r="CO27" s="138">
        <v>0</v>
      </c>
      <c r="CP27" s="139">
        <v>0</v>
      </c>
      <c r="CQ27" s="139"/>
      <c r="CR27" s="139"/>
      <c r="CS27" s="140" t="str">
        <f>IF(AND(CQ27=0,CR27=0),"",IF(AND(CQ27&lt;=100000,CR27&lt;=100000),"",IF(CQ27/CP27&gt;0.7,"男高",IF(CR27/CP27&gt;0.7,"女高",""))))</f>
        <v/>
      </c>
    </row>
    <row r="28" spans="1:98">
      <c r="A28" s="78"/>
      <c r="B28" s="347" t="s">
        <v>124</v>
      </c>
      <c r="C28" s="347"/>
      <c r="D28" s="347" t="s">
        <v>88</v>
      </c>
      <c r="E28" s="347" t="s">
        <v>89</v>
      </c>
      <c r="F28" s="347" t="s">
        <v>79</v>
      </c>
      <c r="G28" s="88"/>
      <c r="H28" s="88"/>
      <c r="I28" s="88"/>
      <c r="J28" s="330"/>
      <c r="K28" s="79">
        <v>57</v>
      </c>
      <c r="L28" s="79">
        <v>23</v>
      </c>
      <c r="M28" s="79">
        <v>13</v>
      </c>
      <c r="N28" s="89">
        <v>4</v>
      </c>
      <c r="O28" s="90">
        <v>0</v>
      </c>
      <c r="P28" s="91">
        <f>N28+O28</f>
        <v>4</v>
      </c>
      <c r="Q28" s="80">
        <f>IFERROR(P28/M28,"-")</f>
        <v>0.30769230769231</v>
      </c>
      <c r="R28" s="79">
        <v>0</v>
      </c>
      <c r="S28" s="79">
        <v>1</v>
      </c>
      <c r="T28" s="80">
        <f>IFERROR(R28/(P28),"-")</f>
        <v>0</v>
      </c>
      <c r="U28" s="336"/>
      <c r="V28" s="82">
        <v>1</v>
      </c>
      <c r="W28" s="80">
        <f>IF(P28=0,"-",V28/P28)</f>
        <v>0.25</v>
      </c>
      <c r="X28" s="335">
        <v>5000</v>
      </c>
      <c r="Y28" s="336">
        <f>IFERROR(X28/P28,"-")</f>
        <v>1250</v>
      </c>
      <c r="Z28" s="336">
        <f>IFERROR(X28/V28,"-")</f>
        <v>5000</v>
      </c>
      <c r="AA28" s="330"/>
      <c r="AB28" s="83"/>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c r="BF28" s="111">
        <f>IF(P28=0,"",IF(BE28=0,"",(BE28/P28)))</f>
        <v>0</v>
      </c>
      <c r="BG28" s="110"/>
      <c r="BH28" s="112" t="str">
        <f>IFERROR(BG28/BE28,"-")</f>
        <v>-</v>
      </c>
      <c r="BI28" s="113"/>
      <c r="BJ28" s="114" t="str">
        <f>IFERROR(BI28/BE28,"-")</f>
        <v>-</v>
      </c>
      <c r="BK28" s="115"/>
      <c r="BL28" s="115"/>
      <c r="BM28" s="115"/>
      <c r="BN28" s="117"/>
      <c r="BO28" s="118">
        <f>IF(P28=0,"",IF(BN28=0,"",(BN28/P28)))</f>
        <v>0</v>
      </c>
      <c r="BP28" s="119"/>
      <c r="BQ28" s="120" t="str">
        <f>IFERROR(BP28/BN28,"-")</f>
        <v>-</v>
      </c>
      <c r="BR28" s="121"/>
      <c r="BS28" s="122" t="str">
        <f>IFERROR(BR28/BN28,"-")</f>
        <v>-</v>
      </c>
      <c r="BT28" s="123"/>
      <c r="BU28" s="123"/>
      <c r="BV28" s="123"/>
      <c r="BW28" s="124">
        <v>3</v>
      </c>
      <c r="BX28" s="125">
        <f>IF(P28=0,"",IF(BW28=0,"",(BW28/P28)))</f>
        <v>0.75</v>
      </c>
      <c r="BY28" s="126">
        <v>1</v>
      </c>
      <c r="BZ28" s="127">
        <f>IFERROR(BY28/BW28,"-")</f>
        <v>0.33333333333333</v>
      </c>
      <c r="CA28" s="128">
        <v>5000</v>
      </c>
      <c r="CB28" s="129">
        <f>IFERROR(CA28/BW28,"-")</f>
        <v>1666.6666666667</v>
      </c>
      <c r="CC28" s="130">
        <v>1</v>
      </c>
      <c r="CD28" s="130"/>
      <c r="CE28" s="130"/>
      <c r="CF28" s="131">
        <v>1</v>
      </c>
      <c r="CG28" s="132">
        <f>IF(P28=0,"",IF(CF28=0,"",(CF28/P28)))</f>
        <v>0.25</v>
      </c>
      <c r="CH28" s="133"/>
      <c r="CI28" s="134">
        <f>IFERROR(CH28/CF28,"-")</f>
        <v>0</v>
      </c>
      <c r="CJ28" s="135"/>
      <c r="CK28" s="136">
        <f>IFERROR(CJ28/CF28,"-")</f>
        <v>0</v>
      </c>
      <c r="CL28" s="137"/>
      <c r="CM28" s="137"/>
      <c r="CN28" s="137"/>
      <c r="CO28" s="138">
        <v>1</v>
      </c>
      <c r="CP28" s="139">
        <v>5000</v>
      </c>
      <c r="CQ28" s="139">
        <v>5000</v>
      </c>
      <c r="CR28" s="139"/>
      <c r="CS28" s="140" t="str">
        <f>IF(AND(CQ28=0,CR28=0),"",IF(AND(CQ28&lt;=100000,CR28&lt;=100000),"",IF(CQ28/CP28&gt;0.7,"男高",IF(CR28/CP28&gt;0.7,"女高",""))))</f>
        <v/>
      </c>
    </row>
    <row r="29" spans="1:98">
      <c r="A29" s="78"/>
      <c r="B29" s="347" t="s">
        <v>125</v>
      </c>
      <c r="C29" s="347"/>
      <c r="D29" s="347" t="s">
        <v>88</v>
      </c>
      <c r="E29" s="347" t="s">
        <v>89</v>
      </c>
      <c r="F29" s="347" t="s">
        <v>67</v>
      </c>
      <c r="G29" s="88" t="s">
        <v>121</v>
      </c>
      <c r="H29" s="88" t="s">
        <v>126</v>
      </c>
      <c r="I29" s="88"/>
      <c r="J29" s="330"/>
      <c r="K29" s="79">
        <v>0</v>
      </c>
      <c r="L29" s="79">
        <v>0</v>
      </c>
      <c r="M29" s="79">
        <v>0</v>
      </c>
      <c r="N29" s="89">
        <v>0</v>
      </c>
      <c r="O29" s="90">
        <v>0</v>
      </c>
      <c r="P29" s="91">
        <f>N29+O29</f>
        <v>0</v>
      </c>
      <c r="Q29" s="80" t="str">
        <f>IFERROR(P29/M29,"-")</f>
        <v>-</v>
      </c>
      <c r="R29" s="79">
        <v>0</v>
      </c>
      <c r="S29" s="79">
        <v>0</v>
      </c>
      <c r="T29" s="80" t="str">
        <f>IFERROR(R29/(P29),"-")</f>
        <v>-</v>
      </c>
      <c r="U29" s="336"/>
      <c r="V29" s="82">
        <v>0</v>
      </c>
      <c r="W29" s="80" t="str">
        <f>IF(P29=0,"-",V29/P29)</f>
        <v>-</v>
      </c>
      <c r="X29" s="335">
        <v>0</v>
      </c>
      <c r="Y29" s="336" t="str">
        <f>IFERROR(X29/P29,"-")</f>
        <v>-</v>
      </c>
      <c r="Z29" s="336" t="str">
        <f>IFERROR(X29/V29,"-")</f>
        <v>-</v>
      </c>
      <c r="AA29" s="330"/>
      <c r="AB29" s="83"/>
      <c r="AC29" s="77"/>
      <c r="AD29" s="92"/>
      <c r="AE29" s="93" t="str">
        <f>IF(P29=0,"",IF(AD29=0,"",(AD29/P29)))</f>
        <v/>
      </c>
      <c r="AF29" s="92"/>
      <c r="AG29" s="94" t="str">
        <f>IFERROR(AF29/AD29,"-")</f>
        <v>-</v>
      </c>
      <c r="AH29" s="95"/>
      <c r="AI29" s="96" t="str">
        <f>IFERROR(AH29/AD29,"-")</f>
        <v>-</v>
      </c>
      <c r="AJ29" s="97"/>
      <c r="AK29" s="97"/>
      <c r="AL29" s="97"/>
      <c r="AM29" s="98"/>
      <c r="AN29" s="99" t="str">
        <f>IF(P29=0,"",IF(AM29=0,"",(AM29/P29)))</f>
        <v/>
      </c>
      <c r="AO29" s="98"/>
      <c r="AP29" s="100" t="str">
        <f>IFERROR(AO29/AM29,"-")</f>
        <v>-</v>
      </c>
      <c r="AQ29" s="101"/>
      <c r="AR29" s="102" t="str">
        <f>IFERROR(AQ29/AM29,"-")</f>
        <v>-</v>
      </c>
      <c r="AS29" s="103"/>
      <c r="AT29" s="103"/>
      <c r="AU29" s="103"/>
      <c r="AV29" s="104"/>
      <c r="AW29" s="105" t="str">
        <f>IF(P29=0,"",IF(AV29=0,"",(AV29/P29)))</f>
        <v/>
      </c>
      <c r="AX29" s="104"/>
      <c r="AY29" s="106" t="str">
        <f>IFERROR(AX29/AV29,"-")</f>
        <v>-</v>
      </c>
      <c r="AZ29" s="107"/>
      <c r="BA29" s="108" t="str">
        <f>IFERROR(AZ29/AV29,"-")</f>
        <v>-</v>
      </c>
      <c r="BB29" s="109"/>
      <c r="BC29" s="109"/>
      <c r="BD29" s="109"/>
      <c r="BE29" s="110"/>
      <c r="BF29" s="111" t="str">
        <f>IF(P29=0,"",IF(BE29=0,"",(BE29/P29)))</f>
        <v/>
      </c>
      <c r="BG29" s="110"/>
      <c r="BH29" s="112" t="str">
        <f>IFERROR(BG29/BE29,"-")</f>
        <v>-</v>
      </c>
      <c r="BI29" s="113"/>
      <c r="BJ29" s="114" t="str">
        <f>IFERROR(BI29/BE29,"-")</f>
        <v>-</v>
      </c>
      <c r="BK29" s="115"/>
      <c r="BL29" s="115"/>
      <c r="BM29" s="115"/>
      <c r="BN29" s="117"/>
      <c r="BO29" s="118" t="str">
        <f>IF(P29=0,"",IF(BN29=0,"",(BN29/P29)))</f>
        <v/>
      </c>
      <c r="BP29" s="119"/>
      <c r="BQ29" s="120" t="str">
        <f>IFERROR(BP29/BN29,"-")</f>
        <v>-</v>
      </c>
      <c r="BR29" s="121"/>
      <c r="BS29" s="122" t="str">
        <f>IFERROR(BR29/BN29,"-")</f>
        <v>-</v>
      </c>
      <c r="BT29" s="123"/>
      <c r="BU29" s="123"/>
      <c r="BV29" s="123"/>
      <c r="BW29" s="124"/>
      <c r="BX29" s="125" t="str">
        <f>IF(P29=0,"",IF(BW29=0,"",(BW29/P29)))</f>
        <v/>
      </c>
      <c r="BY29" s="126"/>
      <c r="BZ29" s="127" t="str">
        <f>IFERROR(BY29/BW29,"-")</f>
        <v>-</v>
      </c>
      <c r="CA29" s="128"/>
      <c r="CB29" s="129" t="str">
        <f>IFERROR(CA29/BW29,"-")</f>
        <v>-</v>
      </c>
      <c r="CC29" s="130"/>
      <c r="CD29" s="130"/>
      <c r="CE29" s="130"/>
      <c r="CF29" s="131"/>
      <c r="CG29" s="132" t="str">
        <f>IF(P29=0,"",IF(CF29=0,"",(CF29/P29)))</f>
        <v/>
      </c>
      <c r="CH29" s="133"/>
      <c r="CI29" s="134" t="str">
        <f>IFERROR(CH29/CF29,"-")</f>
        <v>-</v>
      </c>
      <c r="CJ29" s="135"/>
      <c r="CK29" s="136" t="str">
        <f>IFERROR(CJ29/CF29,"-")</f>
        <v>-</v>
      </c>
      <c r="CL29" s="137"/>
      <c r="CM29" s="137"/>
      <c r="CN29" s="137"/>
      <c r="CO29" s="138">
        <v>0</v>
      </c>
      <c r="CP29" s="139">
        <v>0</v>
      </c>
      <c r="CQ29" s="139"/>
      <c r="CR29" s="139"/>
      <c r="CS29" s="140" t="str">
        <f>IF(AND(CQ29=0,CR29=0),"",IF(AND(CQ29&lt;=100000,CR29&lt;=100000),"",IF(CQ29/CP29&gt;0.7,"男高",IF(CR29/CP29&gt;0.7,"女高",""))))</f>
        <v/>
      </c>
    </row>
    <row r="30" spans="1:98">
      <c r="A30" s="78"/>
      <c r="B30" s="347" t="s">
        <v>127</v>
      </c>
      <c r="C30" s="347"/>
      <c r="D30" s="347" t="s">
        <v>88</v>
      </c>
      <c r="E30" s="347" t="s">
        <v>89</v>
      </c>
      <c r="F30" s="347" t="s">
        <v>79</v>
      </c>
      <c r="G30" s="88"/>
      <c r="H30" s="88"/>
      <c r="I30" s="88"/>
      <c r="J30" s="330"/>
      <c r="K30" s="79">
        <v>1</v>
      </c>
      <c r="L30" s="79">
        <v>1</v>
      </c>
      <c r="M30" s="79">
        <v>1</v>
      </c>
      <c r="N30" s="89">
        <v>1</v>
      </c>
      <c r="O30" s="90">
        <v>0</v>
      </c>
      <c r="P30" s="91">
        <f>N30+O30</f>
        <v>1</v>
      </c>
      <c r="Q30" s="80">
        <f>IFERROR(P30/M30,"-")</f>
        <v>1</v>
      </c>
      <c r="R30" s="79">
        <v>0</v>
      </c>
      <c r="S30" s="79">
        <v>0</v>
      </c>
      <c r="T30" s="80">
        <f>IFERROR(R30/(P30),"-")</f>
        <v>0</v>
      </c>
      <c r="U30" s="336"/>
      <c r="V30" s="82">
        <v>0</v>
      </c>
      <c r="W30" s="80">
        <f>IF(P30=0,"-",V30/P30)</f>
        <v>0</v>
      </c>
      <c r="X30" s="335">
        <v>0</v>
      </c>
      <c r="Y30" s="336">
        <f>IFERROR(X30/P30,"-")</f>
        <v>0</v>
      </c>
      <c r="Z30" s="336" t="str">
        <f>IFERROR(X30/V30,"-")</f>
        <v>-</v>
      </c>
      <c r="AA30" s="330"/>
      <c r="AB30" s="83"/>
      <c r="AC30" s="77"/>
      <c r="AD30" s="92"/>
      <c r="AE30" s="93">
        <f>IF(P30=0,"",IF(AD30=0,"",(AD30/P30)))</f>
        <v>0</v>
      </c>
      <c r="AF30" s="92"/>
      <c r="AG30" s="94" t="str">
        <f>IFERROR(AF30/AD30,"-")</f>
        <v>-</v>
      </c>
      <c r="AH30" s="95"/>
      <c r="AI30" s="96" t="str">
        <f>IFERROR(AH30/AD30,"-")</f>
        <v>-</v>
      </c>
      <c r="AJ30" s="97"/>
      <c r="AK30" s="97"/>
      <c r="AL30" s="97"/>
      <c r="AM30" s="98">
        <v>1</v>
      </c>
      <c r="AN30" s="99">
        <f>IF(P30=0,"",IF(AM30=0,"",(AM30/P30)))</f>
        <v>1</v>
      </c>
      <c r="AO30" s="98"/>
      <c r="AP30" s="100">
        <f>IFERROR(AO30/AM30,"-")</f>
        <v>0</v>
      </c>
      <c r="AQ30" s="101"/>
      <c r="AR30" s="102">
        <f>IFERROR(AQ30/AM30,"-")</f>
        <v>0</v>
      </c>
      <c r="AS30" s="103"/>
      <c r="AT30" s="103"/>
      <c r="AU30" s="103"/>
      <c r="AV30" s="104"/>
      <c r="AW30" s="105">
        <f>IF(P30=0,"",IF(AV30=0,"",(AV30/P30)))</f>
        <v>0</v>
      </c>
      <c r="AX30" s="104"/>
      <c r="AY30" s="106" t="str">
        <f>IFERROR(AX30/AV30,"-")</f>
        <v>-</v>
      </c>
      <c r="AZ30" s="107"/>
      <c r="BA30" s="108" t="str">
        <f>IFERROR(AZ30/AV30,"-")</f>
        <v>-</v>
      </c>
      <c r="BB30" s="109"/>
      <c r="BC30" s="109"/>
      <c r="BD30" s="109"/>
      <c r="BE30" s="110"/>
      <c r="BF30" s="111">
        <f>IF(P30=0,"",IF(BE30=0,"",(BE30/P30)))</f>
        <v>0</v>
      </c>
      <c r="BG30" s="110"/>
      <c r="BH30" s="112" t="str">
        <f>IFERROR(BG30/BE30,"-")</f>
        <v>-</v>
      </c>
      <c r="BI30" s="113"/>
      <c r="BJ30" s="114" t="str">
        <f>IFERROR(BI30/BE30,"-")</f>
        <v>-</v>
      </c>
      <c r="BK30" s="115"/>
      <c r="BL30" s="115"/>
      <c r="BM30" s="115"/>
      <c r="BN30" s="117"/>
      <c r="BO30" s="118">
        <f>IF(P30=0,"",IF(BN30=0,"",(BN30/P30)))</f>
        <v>0</v>
      </c>
      <c r="BP30" s="119"/>
      <c r="BQ30" s="120" t="str">
        <f>IFERROR(BP30/BN30,"-")</f>
        <v>-</v>
      </c>
      <c r="BR30" s="121"/>
      <c r="BS30" s="122" t="str">
        <f>IFERROR(BR30/BN30,"-")</f>
        <v>-</v>
      </c>
      <c r="BT30" s="123"/>
      <c r="BU30" s="123"/>
      <c r="BV30" s="123"/>
      <c r="BW30" s="124"/>
      <c r="BX30" s="125">
        <f>IF(P30=0,"",IF(BW30=0,"",(BW30/P30)))</f>
        <v>0</v>
      </c>
      <c r="BY30" s="126"/>
      <c r="BZ30" s="127" t="str">
        <f>IFERROR(BY30/BW30,"-")</f>
        <v>-</v>
      </c>
      <c r="CA30" s="128"/>
      <c r="CB30" s="129" t="str">
        <f>IFERROR(CA30/BW30,"-")</f>
        <v>-</v>
      </c>
      <c r="CC30" s="130"/>
      <c r="CD30" s="130"/>
      <c r="CE30" s="130"/>
      <c r="CF30" s="131"/>
      <c r="CG30" s="132">
        <f>IF(P30=0,"",IF(CF30=0,"",(CF30/P30)))</f>
        <v>0</v>
      </c>
      <c r="CH30" s="133"/>
      <c r="CI30" s="134" t="str">
        <f>IFERROR(CH30/CF30,"-")</f>
        <v>-</v>
      </c>
      <c r="CJ30" s="135"/>
      <c r="CK30" s="136" t="str">
        <f>IFERROR(CJ30/CF30,"-")</f>
        <v>-</v>
      </c>
      <c r="CL30" s="137"/>
      <c r="CM30" s="137"/>
      <c r="CN30" s="137"/>
      <c r="CO30" s="138">
        <v>0</v>
      </c>
      <c r="CP30" s="139">
        <v>0</v>
      </c>
      <c r="CQ30" s="139"/>
      <c r="CR30" s="139"/>
      <c r="CS30" s="140" t="str">
        <f>IF(AND(CQ30=0,CR30=0),"",IF(AND(CQ30&lt;=100000,CR30&lt;=100000),"",IF(CQ30/CP30&gt;0.7,"男高",IF(CR30/CP30&gt;0.7,"女高",""))))</f>
        <v/>
      </c>
    </row>
    <row r="31" spans="1:98">
      <c r="A31" s="78"/>
      <c r="B31" s="347" t="s">
        <v>128</v>
      </c>
      <c r="C31" s="347"/>
      <c r="D31" s="347" t="s">
        <v>129</v>
      </c>
      <c r="E31" s="347" t="s">
        <v>130</v>
      </c>
      <c r="F31" s="347" t="s">
        <v>67</v>
      </c>
      <c r="G31" s="88" t="s">
        <v>121</v>
      </c>
      <c r="H31" s="88" t="s">
        <v>122</v>
      </c>
      <c r="I31" s="88" t="s">
        <v>131</v>
      </c>
      <c r="J31" s="330"/>
      <c r="K31" s="79">
        <v>0</v>
      </c>
      <c r="L31" s="79">
        <v>0</v>
      </c>
      <c r="M31" s="79">
        <v>0</v>
      </c>
      <c r="N31" s="89">
        <v>6</v>
      </c>
      <c r="O31" s="90">
        <v>0</v>
      </c>
      <c r="P31" s="91">
        <f>N31+O31</f>
        <v>6</v>
      </c>
      <c r="Q31" s="80" t="str">
        <f>IFERROR(P31/M31,"-")</f>
        <v>-</v>
      </c>
      <c r="R31" s="79">
        <v>0</v>
      </c>
      <c r="S31" s="79">
        <v>0</v>
      </c>
      <c r="T31" s="80">
        <f>IFERROR(R31/(P31),"-")</f>
        <v>0</v>
      </c>
      <c r="U31" s="336"/>
      <c r="V31" s="82">
        <v>0</v>
      </c>
      <c r="W31" s="80">
        <f>IF(P31=0,"-",V31/P31)</f>
        <v>0</v>
      </c>
      <c r="X31" s="335">
        <v>0</v>
      </c>
      <c r="Y31" s="336">
        <f>IFERROR(X31/P31,"-")</f>
        <v>0</v>
      </c>
      <c r="Z31" s="336" t="str">
        <f>IFERROR(X31/V31,"-")</f>
        <v>-</v>
      </c>
      <c r="AA31" s="330"/>
      <c r="AB31" s="83"/>
      <c r="AC31" s="77"/>
      <c r="AD31" s="92"/>
      <c r="AE31" s="93">
        <f>IF(P31=0,"",IF(AD31=0,"",(AD31/P31)))</f>
        <v>0</v>
      </c>
      <c r="AF31" s="92"/>
      <c r="AG31" s="94" t="str">
        <f>IFERROR(AF31/AD31,"-")</f>
        <v>-</v>
      </c>
      <c r="AH31" s="95"/>
      <c r="AI31" s="96" t="str">
        <f>IFERROR(AH31/AD31,"-")</f>
        <v>-</v>
      </c>
      <c r="AJ31" s="97"/>
      <c r="AK31" s="97"/>
      <c r="AL31" s="97"/>
      <c r="AM31" s="98"/>
      <c r="AN31" s="99">
        <f>IF(P31=0,"",IF(AM31=0,"",(AM31/P31)))</f>
        <v>0</v>
      </c>
      <c r="AO31" s="98"/>
      <c r="AP31" s="100" t="str">
        <f>IFERROR(AO31/AM31,"-")</f>
        <v>-</v>
      </c>
      <c r="AQ31" s="101"/>
      <c r="AR31" s="102" t="str">
        <f>IFERROR(AQ31/AM31,"-")</f>
        <v>-</v>
      </c>
      <c r="AS31" s="103"/>
      <c r="AT31" s="103"/>
      <c r="AU31" s="103"/>
      <c r="AV31" s="104"/>
      <c r="AW31" s="105">
        <f>IF(P31=0,"",IF(AV31=0,"",(AV31/P31)))</f>
        <v>0</v>
      </c>
      <c r="AX31" s="104"/>
      <c r="AY31" s="106" t="str">
        <f>IFERROR(AX31/AV31,"-")</f>
        <v>-</v>
      </c>
      <c r="AZ31" s="107"/>
      <c r="BA31" s="108" t="str">
        <f>IFERROR(AZ31/AV31,"-")</f>
        <v>-</v>
      </c>
      <c r="BB31" s="109"/>
      <c r="BC31" s="109"/>
      <c r="BD31" s="109"/>
      <c r="BE31" s="110">
        <v>1</v>
      </c>
      <c r="BF31" s="111">
        <f>IF(P31=0,"",IF(BE31=0,"",(BE31/P31)))</f>
        <v>0.16666666666667</v>
      </c>
      <c r="BG31" s="110"/>
      <c r="BH31" s="112">
        <f>IFERROR(BG31/BE31,"-")</f>
        <v>0</v>
      </c>
      <c r="BI31" s="113"/>
      <c r="BJ31" s="114">
        <f>IFERROR(BI31/BE31,"-")</f>
        <v>0</v>
      </c>
      <c r="BK31" s="115"/>
      <c r="BL31" s="115"/>
      <c r="BM31" s="115"/>
      <c r="BN31" s="117">
        <v>3</v>
      </c>
      <c r="BO31" s="118">
        <f>IF(P31=0,"",IF(BN31=0,"",(BN31/P31)))</f>
        <v>0.5</v>
      </c>
      <c r="BP31" s="119"/>
      <c r="BQ31" s="120">
        <f>IFERROR(BP31/BN31,"-")</f>
        <v>0</v>
      </c>
      <c r="BR31" s="121"/>
      <c r="BS31" s="122">
        <f>IFERROR(BR31/BN31,"-")</f>
        <v>0</v>
      </c>
      <c r="BT31" s="123"/>
      <c r="BU31" s="123"/>
      <c r="BV31" s="123"/>
      <c r="BW31" s="124">
        <v>1</v>
      </c>
      <c r="BX31" s="125">
        <f>IF(P31=0,"",IF(BW31=0,"",(BW31/P31)))</f>
        <v>0.16666666666667</v>
      </c>
      <c r="BY31" s="126"/>
      <c r="BZ31" s="127">
        <f>IFERROR(BY31/BW31,"-")</f>
        <v>0</v>
      </c>
      <c r="CA31" s="128"/>
      <c r="CB31" s="129">
        <f>IFERROR(CA31/BW31,"-")</f>
        <v>0</v>
      </c>
      <c r="CC31" s="130"/>
      <c r="CD31" s="130"/>
      <c r="CE31" s="130"/>
      <c r="CF31" s="131">
        <v>1</v>
      </c>
      <c r="CG31" s="132">
        <f>IF(P31=0,"",IF(CF31=0,"",(CF31/P31)))</f>
        <v>0.16666666666667</v>
      </c>
      <c r="CH31" s="133"/>
      <c r="CI31" s="134">
        <f>IFERROR(CH31/CF31,"-")</f>
        <v>0</v>
      </c>
      <c r="CJ31" s="135"/>
      <c r="CK31" s="136">
        <f>IFERROR(CJ31/CF31,"-")</f>
        <v>0</v>
      </c>
      <c r="CL31" s="137"/>
      <c r="CM31" s="137"/>
      <c r="CN31" s="137"/>
      <c r="CO31" s="138">
        <v>0</v>
      </c>
      <c r="CP31" s="139">
        <v>0</v>
      </c>
      <c r="CQ31" s="139"/>
      <c r="CR31" s="139"/>
      <c r="CS31" s="140" t="str">
        <f>IF(AND(CQ31=0,CR31=0),"",IF(AND(CQ31&lt;=100000,CR31&lt;=100000),"",IF(CQ31/CP31&gt;0.7,"男高",IF(CR31/CP31&gt;0.7,"女高",""))))</f>
        <v/>
      </c>
    </row>
    <row r="32" spans="1:98">
      <c r="A32" s="78"/>
      <c r="B32" s="347" t="s">
        <v>132</v>
      </c>
      <c r="C32" s="347"/>
      <c r="D32" s="347" t="s">
        <v>129</v>
      </c>
      <c r="E32" s="347" t="s">
        <v>130</v>
      </c>
      <c r="F32" s="347" t="s">
        <v>79</v>
      </c>
      <c r="G32" s="88"/>
      <c r="H32" s="88"/>
      <c r="I32" s="88"/>
      <c r="J32" s="330"/>
      <c r="K32" s="79">
        <v>15</v>
      </c>
      <c r="L32" s="79">
        <v>11</v>
      </c>
      <c r="M32" s="79">
        <v>4</v>
      </c>
      <c r="N32" s="89">
        <v>0</v>
      </c>
      <c r="O32" s="90">
        <v>0</v>
      </c>
      <c r="P32" s="91">
        <f>N32+O32</f>
        <v>0</v>
      </c>
      <c r="Q32" s="80">
        <f>IFERROR(P32/M32,"-")</f>
        <v>0</v>
      </c>
      <c r="R32" s="79">
        <v>0</v>
      </c>
      <c r="S32" s="79">
        <v>0</v>
      </c>
      <c r="T32" s="80" t="str">
        <f>IFERROR(R32/(P32),"-")</f>
        <v>-</v>
      </c>
      <c r="U32" s="336"/>
      <c r="V32" s="82">
        <v>0</v>
      </c>
      <c r="W32" s="80" t="str">
        <f>IF(P32=0,"-",V32/P32)</f>
        <v>-</v>
      </c>
      <c r="X32" s="335">
        <v>0</v>
      </c>
      <c r="Y32" s="336" t="str">
        <f>IFERROR(X32/P32,"-")</f>
        <v>-</v>
      </c>
      <c r="Z32" s="336" t="str">
        <f>IFERROR(X32/V32,"-")</f>
        <v>-</v>
      </c>
      <c r="AA32" s="330"/>
      <c r="AB32" s="83"/>
      <c r="AC32" s="77"/>
      <c r="AD32" s="92"/>
      <c r="AE32" s="93" t="str">
        <f>IF(P32=0,"",IF(AD32=0,"",(AD32/P32)))</f>
        <v/>
      </c>
      <c r="AF32" s="92"/>
      <c r="AG32" s="94" t="str">
        <f>IFERROR(AF32/AD32,"-")</f>
        <v>-</v>
      </c>
      <c r="AH32" s="95"/>
      <c r="AI32" s="96" t="str">
        <f>IFERROR(AH32/AD32,"-")</f>
        <v>-</v>
      </c>
      <c r="AJ32" s="97"/>
      <c r="AK32" s="97"/>
      <c r="AL32" s="97"/>
      <c r="AM32" s="98"/>
      <c r="AN32" s="99" t="str">
        <f>IF(P32=0,"",IF(AM32=0,"",(AM32/P32)))</f>
        <v/>
      </c>
      <c r="AO32" s="98"/>
      <c r="AP32" s="100" t="str">
        <f>IFERROR(AO32/AM32,"-")</f>
        <v>-</v>
      </c>
      <c r="AQ32" s="101"/>
      <c r="AR32" s="102" t="str">
        <f>IFERROR(AQ32/AM32,"-")</f>
        <v>-</v>
      </c>
      <c r="AS32" s="103"/>
      <c r="AT32" s="103"/>
      <c r="AU32" s="103"/>
      <c r="AV32" s="104"/>
      <c r="AW32" s="105" t="str">
        <f>IF(P32=0,"",IF(AV32=0,"",(AV32/P32)))</f>
        <v/>
      </c>
      <c r="AX32" s="104"/>
      <c r="AY32" s="106" t="str">
        <f>IFERROR(AX32/AV32,"-")</f>
        <v>-</v>
      </c>
      <c r="AZ32" s="107"/>
      <c r="BA32" s="108" t="str">
        <f>IFERROR(AZ32/AV32,"-")</f>
        <v>-</v>
      </c>
      <c r="BB32" s="109"/>
      <c r="BC32" s="109"/>
      <c r="BD32" s="109"/>
      <c r="BE32" s="110"/>
      <c r="BF32" s="111" t="str">
        <f>IF(P32=0,"",IF(BE32=0,"",(BE32/P32)))</f>
        <v/>
      </c>
      <c r="BG32" s="110"/>
      <c r="BH32" s="112" t="str">
        <f>IFERROR(BG32/BE32,"-")</f>
        <v>-</v>
      </c>
      <c r="BI32" s="113"/>
      <c r="BJ32" s="114" t="str">
        <f>IFERROR(BI32/BE32,"-")</f>
        <v>-</v>
      </c>
      <c r="BK32" s="115"/>
      <c r="BL32" s="115"/>
      <c r="BM32" s="115"/>
      <c r="BN32" s="117"/>
      <c r="BO32" s="118" t="str">
        <f>IF(P32=0,"",IF(BN32=0,"",(BN32/P32)))</f>
        <v/>
      </c>
      <c r="BP32" s="119"/>
      <c r="BQ32" s="120" t="str">
        <f>IFERROR(BP32/BN32,"-")</f>
        <v>-</v>
      </c>
      <c r="BR32" s="121"/>
      <c r="BS32" s="122" t="str">
        <f>IFERROR(BR32/BN32,"-")</f>
        <v>-</v>
      </c>
      <c r="BT32" s="123"/>
      <c r="BU32" s="123"/>
      <c r="BV32" s="123"/>
      <c r="BW32" s="124"/>
      <c r="BX32" s="125" t="str">
        <f>IF(P32=0,"",IF(BW32=0,"",(BW32/P32)))</f>
        <v/>
      </c>
      <c r="BY32" s="126"/>
      <c r="BZ32" s="127" t="str">
        <f>IFERROR(BY32/BW32,"-")</f>
        <v>-</v>
      </c>
      <c r="CA32" s="128"/>
      <c r="CB32" s="129" t="str">
        <f>IFERROR(CA32/BW32,"-")</f>
        <v>-</v>
      </c>
      <c r="CC32" s="130"/>
      <c r="CD32" s="130"/>
      <c r="CE32" s="130"/>
      <c r="CF32" s="131"/>
      <c r="CG32" s="132" t="str">
        <f>IF(P32=0,"",IF(CF32=0,"",(CF32/P32)))</f>
        <v/>
      </c>
      <c r="CH32" s="133"/>
      <c r="CI32" s="134" t="str">
        <f>IFERROR(CH32/CF32,"-")</f>
        <v>-</v>
      </c>
      <c r="CJ32" s="135"/>
      <c r="CK32" s="136" t="str">
        <f>IFERROR(CJ32/CF32,"-")</f>
        <v>-</v>
      </c>
      <c r="CL32" s="137"/>
      <c r="CM32" s="137"/>
      <c r="CN32" s="137"/>
      <c r="CO32" s="138">
        <v>0</v>
      </c>
      <c r="CP32" s="139">
        <v>0</v>
      </c>
      <c r="CQ32" s="139"/>
      <c r="CR32" s="139"/>
      <c r="CS32" s="140" t="str">
        <f>IF(AND(CQ32=0,CR32=0),"",IF(AND(CQ32&lt;=100000,CR32&lt;=100000),"",IF(CQ32/CP32&gt;0.7,"男高",IF(CR32/CP32&gt;0.7,"女高",""))))</f>
        <v/>
      </c>
    </row>
    <row r="33" spans="1:98">
      <c r="A33" s="78"/>
      <c r="B33" s="347" t="s">
        <v>133</v>
      </c>
      <c r="C33" s="347"/>
      <c r="D33" s="347" t="s">
        <v>129</v>
      </c>
      <c r="E33" s="347" t="s">
        <v>130</v>
      </c>
      <c r="F33" s="347" t="s">
        <v>67</v>
      </c>
      <c r="G33" s="88" t="s">
        <v>121</v>
      </c>
      <c r="H33" s="88" t="s">
        <v>126</v>
      </c>
      <c r="I33" s="88"/>
      <c r="J33" s="330"/>
      <c r="K33" s="79">
        <v>0</v>
      </c>
      <c r="L33" s="79">
        <v>0</v>
      </c>
      <c r="M33" s="79">
        <v>0</v>
      </c>
      <c r="N33" s="89">
        <v>0</v>
      </c>
      <c r="O33" s="90">
        <v>0</v>
      </c>
      <c r="P33" s="91">
        <f>N33+O33</f>
        <v>0</v>
      </c>
      <c r="Q33" s="80" t="str">
        <f>IFERROR(P33/M33,"-")</f>
        <v>-</v>
      </c>
      <c r="R33" s="79">
        <v>0</v>
      </c>
      <c r="S33" s="79">
        <v>0</v>
      </c>
      <c r="T33" s="80" t="str">
        <f>IFERROR(R33/(P33),"-")</f>
        <v>-</v>
      </c>
      <c r="U33" s="336"/>
      <c r="V33" s="82">
        <v>0</v>
      </c>
      <c r="W33" s="80" t="str">
        <f>IF(P33=0,"-",V33/P33)</f>
        <v>-</v>
      </c>
      <c r="X33" s="335">
        <v>0</v>
      </c>
      <c r="Y33" s="336" t="str">
        <f>IFERROR(X33/P33,"-")</f>
        <v>-</v>
      </c>
      <c r="Z33" s="336" t="str">
        <f>IFERROR(X33/V33,"-")</f>
        <v>-</v>
      </c>
      <c r="AA33" s="330"/>
      <c r="AB33" s="83"/>
      <c r="AC33" s="77"/>
      <c r="AD33" s="92"/>
      <c r="AE33" s="93" t="str">
        <f>IF(P33=0,"",IF(AD33=0,"",(AD33/P33)))</f>
        <v/>
      </c>
      <c r="AF33" s="92"/>
      <c r="AG33" s="94" t="str">
        <f>IFERROR(AF33/AD33,"-")</f>
        <v>-</v>
      </c>
      <c r="AH33" s="95"/>
      <c r="AI33" s="96" t="str">
        <f>IFERROR(AH33/AD33,"-")</f>
        <v>-</v>
      </c>
      <c r="AJ33" s="97"/>
      <c r="AK33" s="97"/>
      <c r="AL33" s="97"/>
      <c r="AM33" s="98"/>
      <c r="AN33" s="99" t="str">
        <f>IF(P33=0,"",IF(AM33=0,"",(AM33/P33)))</f>
        <v/>
      </c>
      <c r="AO33" s="98"/>
      <c r="AP33" s="100" t="str">
        <f>IFERROR(AO33/AM33,"-")</f>
        <v>-</v>
      </c>
      <c r="AQ33" s="101"/>
      <c r="AR33" s="102" t="str">
        <f>IFERROR(AQ33/AM33,"-")</f>
        <v>-</v>
      </c>
      <c r="AS33" s="103"/>
      <c r="AT33" s="103"/>
      <c r="AU33" s="103"/>
      <c r="AV33" s="104"/>
      <c r="AW33" s="105" t="str">
        <f>IF(P33=0,"",IF(AV33=0,"",(AV33/P33)))</f>
        <v/>
      </c>
      <c r="AX33" s="104"/>
      <c r="AY33" s="106" t="str">
        <f>IFERROR(AX33/AV33,"-")</f>
        <v>-</v>
      </c>
      <c r="AZ33" s="107"/>
      <c r="BA33" s="108" t="str">
        <f>IFERROR(AZ33/AV33,"-")</f>
        <v>-</v>
      </c>
      <c r="BB33" s="109"/>
      <c r="BC33" s="109"/>
      <c r="BD33" s="109"/>
      <c r="BE33" s="110"/>
      <c r="BF33" s="111" t="str">
        <f>IF(P33=0,"",IF(BE33=0,"",(BE33/P33)))</f>
        <v/>
      </c>
      <c r="BG33" s="110"/>
      <c r="BH33" s="112" t="str">
        <f>IFERROR(BG33/BE33,"-")</f>
        <v>-</v>
      </c>
      <c r="BI33" s="113"/>
      <c r="BJ33" s="114" t="str">
        <f>IFERROR(BI33/BE33,"-")</f>
        <v>-</v>
      </c>
      <c r="BK33" s="115"/>
      <c r="BL33" s="115"/>
      <c r="BM33" s="115"/>
      <c r="BN33" s="117"/>
      <c r="BO33" s="118" t="str">
        <f>IF(P33=0,"",IF(BN33=0,"",(BN33/P33)))</f>
        <v/>
      </c>
      <c r="BP33" s="119"/>
      <c r="BQ33" s="120" t="str">
        <f>IFERROR(BP33/BN33,"-")</f>
        <v>-</v>
      </c>
      <c r="BR33" s="121"/>
      <c r="BS33" s="122" t="str">
        <f>IFERROR(BR33/BN33,"-")</f>
        <v>-</v>
      </c>
      <c r="BT33" s="123"/>
      <c r="BU33" s="123"/>
      <c r="BV33" s="123"/>
      <c r="BW33" s="124"/>
      <c r="BX33" s="125" t="str">
        <f>IF(P33=0,"",IF(BW33=0,"",(BW33/P33)))</f>
        <v/>
      </c>
      <c r="BY33" s="126"/>
      <c r="BZ33" s="127" t="str">
        <f>IFERROR(BY33/BW33,"-")</f>
        <v>-</v>
      </c>
      <c r="CA33" s="128"/>
      <c r="CB33" s="129" t="str">
        <f>IFERROR(CA33/BW33,"-")</f>
        <v>-</v>
      </c>
      <c r="CC33" s="130"/>
      <c r="CD33" s="130"/>
      <c r="CE33" s="130"/>
      <c r="CF33" s="131"/>
      <c r="CG33" s="132" t="str">
        <f>IF(P33=0,"",IF(CF33=0,"",(CF33/P33)))</f>
        <v/>
      </c>
      <c r="CH33" s="133"/>
      <c r="CI33" s="134" t="str">
        <f>IFERROR(CH33/CF33,"-")</f>
        <v>-</v>
      </c>
      <c r="CJ33" s="135"/>
      <c r="CK33" s="136" t="str">
        <f>IFERROR(CJ33/CF33,"-")</f>
        <v>-</v>
      </c>
      <c r="CL33" s="137"/>
      <c r="CM33" s="137"/>
      <c r="CN33" s="137"/>
      <c r="CO33" s="138">
        <v>0</v>
      </c>
      <c r="CP33" s="139">
        <v>0</v>
      </c>
      <c r="CQ33" s="139"/>
      <c r="CR33" s="139"/>
      <c r="CS33" s="140" t="str">
        <f>IF(AND(CQ33=0,CR33=0),"",IF(AND(CQ33&lt;=100000,CR33&lt;=100000),"",IF(CQ33/CP33&gt;0.7,"男高",IF(CR33/CP33&gt;0.7,"女高",""))))</f>
        <v/>
      </c>
    </row>
    <row r="34" spans="1:98">
      <c r="A34" s="78"/>
      <c r="B34" s="347" t="s">
        <v>134</v>
      </c>
      <c r="C34" s="347"/>
      <c r="D34" s="347" t="s">
        <v>129</v>
      </c>
      <c r="E34" s="347" t="s">
        <v>130</v>
      </c>
      <c r="F34" s="347" t="s">
        <v>79</v>
      </c>
      <c r="G34" s="88"/>
      <c r="H34" s="88"/>
      <c r="I34" s="88"/>
      <c r="J34" s="330"/>
      <c r="K34" s="79">
        <v>1</v>
      </c>
      <c r="L34" s="79">
        <v>1</v>
      </c>
      <c r="M34" s="79">
        <v>0</v>
      </c>
      <c r="N34" s="89">
        <v>0</v>
      </c>
      <c r="O34" s="90">
        <v>0</v>
      </c>
      <c r="P34" s="91">
        <f>N34+O34</f>
        <v>0</v>
      </c>
      <c r="Q34" s="80" t="str">
        <f>IFERROR(P34/M34,"-")</f>
        <v>-</v>
      </c>
      <c r="R34" s="79">
        <v>0</v>
      </c>
      <c r="S34" s="79">
        <v>0</v>
      </c>
      <c r="T34" s="80" t="str">
        <f>IFERROR(R34/(P34),"-")</f>
        <v>-</v>
      </c>
      <c r="U34" s="336"/>
      <c r="V34" s="82">
        <v>0</v>
      </c>
      <c r="W34" s="80" t="str">
        <f>IF(P34=0,"-",V34/P34)</f>
        <v>-</v>
      </c>
      <c r="X34" s="335">
        <v>0</v>
      </c>
      <c r="Y34" s="336" t="str">
        <f>IFERROR(X34/P34,"-")</f>
        <v>-</v>
      </c>
      <c r="Z34" s="336" t="str">
        <f>IFERROR(X34/V34,"-")</f>
        <v>-</v>
      </c>
      <c r="AA34" s="330"/>
      <c r="AB34" s="83"/>
      <c r="AC34" s="77"/>
      <c r="AD34" s="92"/>
      <c r="AE34" s="93" t="str">
        <f>IF(P34=0,"",IF(AD34=0,"",(AD34/P34)))</f>
        <v/>
      </c>
      <c r="AF34" s="92"/>
      <c r="AG34" s="94" t="str">
        <f>IFERROR(AF34/AD34,"-")</f>
        <v>-</v>
      </c>
      <c r="AH34" s="95"/>
      <c r="AI34" s="96" t="str">
        <f>IFERROR(AH34/AD34,"-")</f>
        <v>-</v>
      </c>
      <c r="AJ34" s="97"/>
      <c r="AK34" s="97"/>
      <c r="AL34" s="97"/>
      <c r="AM34" s="98"/>
      <c r="AN34" s="99" t="str">
        <f>IF(P34=0,"",IF(AM34=0,"",(AM34/P34)))</f>
        <v/>
      </c>
      <c r="AO34" s="98"/>
      <c r="AP34" s="100" t="str">
        <f>IFERROR(AO34/AM34,"-")</f>
        <v>-</v>
      </c>
      <c r="AQ34" s="101"/>
      <c r="AR34" s="102" t="str">
        <f>IFERROR(AQ34/AM34,"-")</f>
        <v>-</v>
      </c>
      <c r="AS34" s="103"/>
      <c r="AT34" s="103"/>
      <c r="AU34" s="103"/>
      <c r="AV34" s="104"/>
      <c r="AW34" s="105" t="str">
        <f>IF(P34=0,"",IF(AV34=0,"",(AV34/P34)))</f>
        <v/>
      </c>
      <c r="AX34" s="104"/>
      <c r="AY34" s="106" t="str">
        <f>IFERROR(AX34/AV34,"-")</f>
        <v>-</v>
      </c>
      <c r="AZ34" s="107"/>
      <c r="BA34" s="108" t="str">
        <f>IFERROR(AZ34/AV34,"-")</f>
        <v>-</v>
      </c>
      <c r="BB34" s="109"/>
      <c r="BC34" s="109"/>
      <c r="BD34" s="109"/>
      <c r="BE34" s="110"/>
      <c r="BF34" s="111" t="str">
        <f>IF(P34=0,"",IF(BE34=0,"",(BE34/P34)))</f>
        <v/>
      </c>
      <c r="BG34" s="110"/>
      <c r="BH34" s="112" t="str">
        <f>IFERROR(BG34/BE34,"-")</f>
        <v>-</v>
      </c>
      <c r="BI34" s="113"/>
      <c r="BJ34" s="114" t="str">
        <f>IFERROR(BI34/BE34,"-")</f>
        <v>-</v>
      </c>
      <c r="BK34" s="115"/>
      <c r="BL34" s="115"/>
      <c r="BM34" s="115"/>
      <c r="BN34" s="117"/>
      <c r="BO34" s="118" t="str">
        <f>IF(P34=0,"",IF(BN34=0,"",(BN34/P34)))</f>
        <v/>
      </c>
      <c r="BP34" s="119"/>
      <c r="BQ34" s="120" t="str">
        <f>IFERROR(BP34/BN34,"-")</f>
        <v>-</v>
      </c>
      <c r="BR34" s="121"/>
      <c r="BS34" s="122" t="str">
        <f>IFERROR(BR34/BN34,"-")</f>
        <v>-</v>
      </c>
      <c r="BT34" s="123"/>
      <c r="BU34" s="123"/>
      <c r="BV34" s="123"/>
      <c r="BW34" s="124"/>
      <c r="BX34" s="125" t="str">
        <f>IF(P34=0,"",IF(BW34=0,"",(BW34/P34)))</f>
        <v/>
      </c>
      <c r="BY34" s="126"/>
      <c r="BZ34" s="127" t="str">
        <f>IFERROR(BY34/BW34,"-")</f>
        <v>-</v>
      </c>
      <c r="CA34" s="128"/>
      <c r="CB34" s="129" t="str">
        <f>IFERROR(CA34/BW34,"-")</f>
        <v>-</v>
      </c>
      <c r="CC34" s="130"/>
      <c r="CD34" s="130"/>
      <c r="CE34" s="130"/>
      <c r="CF34" s="131"/>
      <c r="CG34" s="132" t="str">
        <f>IF(P34=0,"",IF(CF34=0,"",(CF34/P34)))</f>
        <v/>
      </c>
      <c r="CH34" s="133"/>
      <c r="CI34" s="134" t="str">
        <f>IFERROR(CH34/CF34,"-")</f>
        <v>-</v>
      </c>
      <c r="CJ34" s="135"/>
      <c r="CK34" s="136" t="str">
        <f>IFERROR(CJ34/CF34,"-")</f>
        <v>-</v>
      </c>
      <c r="CL34" s="137"/>
      <c r="CM34" s="137"/>
      <c r="CN34" s="137"/>
      <c r="CO34" s="138">
        <v>0</v>
      </c>
      <c r="CP34" s="139">
        <v>0</v>
      </c>
      <c r="CQ34" s="139"/>
      <c r="CR34" s="139"/>
      <c r="CS34" s="140" t="str">
        <f>IF(AND(CQ34=0,CR34=0),"",IF(AND(CQ34&lt;=100000,CR34&lt;=100000),"",IF(CQ34/CP34&gt;0.7,"男高",IF(CR34/CP34&gt;0.7,"女高",""))))</f>
        <v/>
      </c>
    </row>
    <row r="35" spans="1:98">
      <c r="A35" s="78"/>
      <c r="B35" s="347" t="s">
        <v>135</v>
      </c>
      <c r="C35" s="347"/>
      <c r="D35" s="347" t="s">
        <v>88</v>
      </c>
      <c r="E35" s="347" t="s">
        <v>89</v>
      </c>
      <c r="F35" s="347" t="s">
        <v>67</v>
      </c>
      <c r="G35" s="88" t="s">
        <v>136</v>
      </c>
      <c r="H35" s="88" t="s">
        <v>122</v>
      </c>
      <c r="I35" s="88" t="s">
        <v>123</v>
      </c>
      <c r="J35" s="330"/>
      <c r="K35" s="79">
        <v>0</v>
      </c>
      <c r="L35" s="79">
        <v>0</v>
      </c>
      <c r="M35" s="79">
        <v>0</v>
      </c>
      <c r="N35" s="89">
        <v>14</v>
      </c>
      <c r="O35" s="90">
        <v>0</v>
      </c>
      <c r="P35" s="91">
        <f>N35+O35</f>
        <v>14</v>
      </c>
      <c r="Q35" s="80" t="str">
        <f>IFERROR(P35/M35,"-")</f>
        <v>-</v>
      </c>
      <c r="R35" s="79">
        <v>0</v>
      </c>
      <c r="S35" s="79">
        <v>2</v>
      </c>
      <c r="T35" s="80">
        <f>IFERROR(R35/(P35),"-")</f>
        <v>0</v>
      </c>
      <c r="U35" s="336"/>
      <c r="V35" s="82">
        <v>4</v>
      </c>
      <c r="W35" s="80">
        <f>IF(P35=0,"-",V35/P35)</f>
        <v>0.28571428571429</v>
      </c>
      <c r="X35" s="335">
        <v>66000</v>
      </c>
      <c r="Y35" s="336">
        <f>IFERROR(X35/P35,"-")</f>
        <v>4714.2857142857</v>
      </c>
      <c r="Z35" s="336">
        <f>IFERROR(X35/V35,"-")</f>
        <v>16500</v>
      </c>
      <c r="AA35" s="330"/>
      <c r="AB35" s="83"/>
      <c r="AC35" s="77"/>
      <c r="AD35" s="92"/>
      <c r="AE35" s="93">
        <f>IF(P35=0,"",IF(AD35=0,"",(AD35/P35)))</f>
        <v>0</v>
      </c>
      <c r="AF35" s="92"/>
      <c r="AG35" s="94" t="str">
        <f>IFERROR(AF35/AD35,"-")</f>
        <v>-</v>
      </c>
      <c r="AH35" s="95"/>
      <c r="AI35" s="96" t="str">
        <f>IFERROR(AH35/AD35,"-")</f>
        <v>-</v>
      </c>
      <c r="AJ35" s="97"/>
      <c r="AK35" s="97"/>
      <c r="AL35" s="97"/>
      <c r="AM35" s="98">
        <v>2</v>
      </c>
      <c r="AN35" s="99">
        <f>IF(P35=0,"",IF(AM35=0,"",(AM35/P35)))</f>
        <v>0.14285714285714</v>
      </c>
      <c r="AO35" s="98"/>
      <c r="AP35" s="100">
        <f>IFERROR(AO35/AM35,"-")</f>
        <v>0</v>
      </c>
      <c r="AQ35" s="101"/>
      <c r="AR35" s="102">
        <f>IFERROR(AQ35/AM35,"-")</f>
        <v>0</v>
      </c>
      <c r="AS35" s="103"/>
      <c r="AT35" s="103"/>
      <c r="AU35" s="103"/>
      <c r="AV35" s="104"/>
      <c r="AW35" s="105">
        <f>IF(P35=0,"",IF(AV35=0,"",(AV35/P35)))</f>
        <v>0</v>
      </c>
      <c r="AX35" s="104"/>
      <c r="AY35" s="106" t="str">
        <f>IFERROR(AX35/AV35,"-")</f>
        <v>-</v>
      </c>
      <c r="AZ35" s="107"/>
      <c r="BA35" s="108" t="str">
        <f>IFERROR(AZ35/AV35,"-")</f>
        <v>-</v>
      </c>
      <c r="BB35" s="109"/>
      <c r="BC35" s="109"/>
      <c r="BD35" s="109"/>
      <c r="BE35" s="110">
        <v>3</v>
      </c>
      <c r="BF35" s="111">
        <f>IF(P35=0,"",IF(BE35=0,"",(BE35/P35)))</f>
        <v>0.21428571428571</v>
      </c>
      <c r="BG35" s="110">
        <v>1</v>
      </c>
      <c r="BH35" s="112">
        <f>IFERROR(BG35/BE35,"-")</f>
        <v>0.33333333333333</v>
      </c>
      <c r="BI35" s="113">
        <v>3000</v>
      </c>
      <c r="BJ35" s="114">
        <f>IFERROR(BI35/BE35,"-")</f>
        <v>1000</v>
      </c>
      <c r="BK35" s="115">
        <v>1</v>
      </c>
      <c r="BL35" s="115"/>
      <c r="BM35" s="115"/>
      <c r="BN35" s="117">
        <v>4</v>
      </c>
      <c r="BO35" s="118">
        <f>IF(P35=0,"",IF(BN35=0,"",(BN35/P35)))</f>
        <v>0.28571428571429</v>
      </c>
      <c r="BP35" s="119">
        <v>3</v>
      </c>
      <c r="BQ35" s="120">
        <f>IFERROR(BP35/BN35,"-")</f>
        <v>0.75</v>
      </c>
      <c r="BR35" s="121">
        <v>63000</v>
      </c>
      <c r="BS35" s="122">
        <f>IFERROR(BR35/BN35,"-")</f>
        <v>15750</v>
      </c>
      <c r="BT35" s="123">
        <v>1</v>
      </c>
      <c r="BU35" s="123">
        <v>1</v>
      </c>
      <c r="BV35" s="123">
        <v>1</v>
      </c>
      <c r="BW35" s="124">
        <v>4</v>
      </c>
      <c r="BX35" s="125">
        <f>IF(P35=0,"",IF(BW35=0,"",(BW35/P35)))</f>
        <v>0.28571428571429</v>
      </c>
      <c r="BY35" s="126"/>
      <c r="BZ35" s="127">
        <f>IFERROR(BY35/BW35,"-")</f>
        <v>0</v>
      </c>
      <c r="CA35" s="128"/>
      <c r="CB35" s="129">
        <f>IFERROR(CA35/BW35,"-")</f>
        <v>0</v>
      </c>
      <c r="CC35" s="130"/>
      <c r="CD35" s="130"/>
      <c r="CE35" s="130"/>
      <c r="CF35" s="131">
        <v>1</v>
      </c>
      <c r="CG35" s="132">
        <f>IF(P35=0,"",IF(CF35=0,"",(CF35/P35)))</f>
        <v>0.071428571428571</v>
      </c>
      <c r="CH35" s="133"/>
      <c r="CI35" s="134">
        <f>IFERROR(CH35/CF35,"-")</f>
        <v>0</v>
      </c>
      <c r="CJ35" s="135"/>
      <c r="CK35" s="136">
        <f>IFERROR(CJ35/CF35,"-")</f>
        <v>0</v>
      </c>
      <c r="CL35" s="137"/>
      <c r="CM35" s="137"/>
      <c r="CN35" s="137"/>
      <c r="CO35" s="138">
        <v>4</v>
      </c>
      <c r="CP35" s="139">
        <v>66000</v>
      </c>
      <c r="CQ35" s="139">
        <v>45000</v>
      </c>
      <c r="CR35" s="139"/>
      <c r="CS35" s="140" t="str">
        <f>IF(AND(CQ35=0,CR35=0),"",IF(AND(CQ35&lt;=100000,CR35&lt;=100000),"",IF(CQ35/CP35&gt;0.7,"男高",IF(CR35/CP35&gt;0.7,"女高",""))))</f>
        <v/>
      </c>
    </row>
    <row r="36" spans="1:98">
      <c r="A36" s="78"/>
      <c r="B36" s="347" t="s">
        <v>137</v>
      </c>
      <c r="C36" s="347"/>
      <c r="D36" s="347" t="s">
        <v>88</v>
      </c>
      <c r="E36" s="347" t="s">
        <v>89</v>
      </c>
      <c r="F36" s="347" t="s">
        <v>79</v>
      </c>
      <c r="G36" s="88"/>
      <c r="H36" s="88"/>
      <c r="I36" s="88"/>
      <c r="J36" s="330"/>
      <c r="K36" s="79">
        <v>41</v>
      </c>
      <c r="L36" s="79">
        <v>26</v>
      </c>
      <c r="M36" s="79">
        <v>11</v>
      </c>
      <c r="N36" s="89">
        <v>4</v>
      </c>
      <c r="O36" s="90">
        <v>0</v>
      </c>
      <c r="P36" s="91">
        <f>N36+O36</f>
        <v>4</v>
      </c>
      <c r="Q36" s="80">
        <f>IFERROR(P36/M36,"-")</f>
        <v>0.36363636363636</v>
      </c>
      <c r="R36" s="79">
        <v>0</v>
      </c>
      <c r="S36" s="79">
        <v>0</v>
      </c>
      <c r="T36" s="80">
        <f>IFERROR(R36/(P36),"-")</f>
        <v>0</v>
      </c>
      <c r="U36" s="336"/>
      <c r="V36" s="82">
        <v>0</v>
      </c>
      <c r="W36" s="80">
        <f>IF(P36=0,"-",V36/P36)</f>
        <v>0</v>
      </c>
      <c r="X36" s="335">
        <v>0</v>
      </c>
      <c r="Y36" s="336">
        <f>IFERROR(X36/P36,"-")</f>
        <v>0</v>
      </c>
      <c r="Z36" s="336" t="str">
        <f>IFERROR(X36/V36,"-")</f>
        <v>-</v>
      </c>
      <c r="AA36" s="330"/>
      <c r="AB36" s="83"/>
      <c r="AC36" s="77"/>
      <c r="AD36" s="92"/>
      <c r="AE36" s="93">
        <f>IF(P36=0,"",IF(AD36=0,"",(AD36/P36)))</f>
        <v>0</v>
      </c>
      <c r="AF36" s="92"/>
      <c r="AG36" s="94" t="str">
        <f>IFERROR(AF36/AD36,"-")</f>
        <v>-</v>
      </c>
      <c r="AH36" s="95"/>
      <c r="AI36" s="96" t="str">
        <f>IFERROR(AH36/AD36,"-")</f>
        <v>-</v>
      </c>
      <c r="AJ36" s="97"/>
      <c r="AK36" s="97"/>
      <c r="AL36" s="97"/>
      <c r="AM36" s="98"/>
      <c r="AN36" s="99">
        <f>IF(P36=0,"",IF(AM36=0,"",(AM36/P36)))</f>
        <v>0</v>
      </c>
      <c r="AO36" s="98"/>
      <c r="AP36" s="100" t="str">
        <f>IFERROR(AO36/AM36,"-")</f>
        <v>-</v>
      </c>
      <c r="AQ36" s="101"/>
      <c r="AR36" s="102" t="str">
        <f>IFERROR(AQ36/AM36,"-")</f>
        <v>-</v>
      </c>
      <c r="AS36" s="103"/>
      <c r="AT36" s="103"/>
      <c r="AU36" s="103"/>
      <c r="AV36" s="104"/>
      <c r="AW36" s="105">
        <f>IF(P36=0,"",IF(AV36=0,"",(AV36/P36)))</f>
        <v>0</v>
      </c>
      <c r="AX36" s="104"/>
      <c r="AY36" s="106" t="str">
        <f>IFERROR(AX36/AV36,"-")</f>
        <v>-</v>
      </c>
      <c r="AZ36" s="107"/>
      <c r="BA36" s="108" t="str">
        <f>IFERROR(AZ36/AV36,"-")</f>
        <v>-</v>
      </c>
      <c r="BB36" s="109"/>
      <c r="BC36" s="109"/>
      <c r="BD36" s="109"/>
      <c r="BE36" s="110"/>
      <c r="BF36" s="111">
        <f>IF(P36=0,"",IF(BE36=0,"",(BE36/P36)))</f>
        <v>0</v>
      </c>
      <c r="BG36" s="110"/>
      <c r="BH36" s="112" t="str">
        <f>IFERROR(BG36/BE36,"-")</f>
        <v>-</v>
      </c>
      <c r="BI36" s="113"/>
      <c r="BJ36" s="114" t="str">
        <f>IFERROR(BI36/BE36,"-")</f>
        <v>-</v>
      </c>
      <c r="BK36" s="115"/>
      <c r="BL36" s="115"/>
      <c r="BM36" s="115"/>
      <c r="BN36" s="117">
        <v>1</v>
      </c>
      <c r="BO36" s="118">
        <f>IF(P36=0,"",IF(BN36=0,"",(BN36/P36)))</f>
        <v>0.25</v>
      </c>
      <c r="BP36" s="119"/>
      <c r="BQ36" s="120">
        <f>IFERROR(BP36/BN36,"-")</f>
        <v>0</v>
      </c>
      <c r="BR36" s="121"/>
      <c r="BS36" s="122">
        <f>IFERROR(BR36/BN36,"-")</f>
        <v>0</v>
      </c>
      <c r="BT36" s="123"/>
      <c r="BU36" s="123"/>
      <c r="BV36" s="123"/>
      <c r="BW36" s="124">
        <v>2</v>
      </c>
      <c r="BX36" s="125">
        <f>IF(P36=0,"",IF(BW36=0,"",(BW36/P36)))</f>
        <v>0.5</v>
      </c>
      <c r="BY36" s="126">
        <v>1</v>
      </c>
      <c r="BZ36" s="127">
        <f>IFERROR(BY36/BW36,"-")</f>
        <v>0.5</v>
      </c>
      <c r="CA36" s="128">
        <v>36000</v>
      </c>
      <c r="CB36" s="129">
        <f>IFERROR(CA36/BW36,"-")</f>
        <v>18000</v>
      </c>
      <c r="CC36" s="130"/>
      <c r="CD36" s="130"/>
      <c r="CE36" s="130">
        <v>1</v>
      </c>
      <c r="CF36" s="131">
        <v>1</v>
      </c>
      <c r="CG36" s="132">
        <f>IF(P36=0,"",IF(CF36=0,"",(CF36/P36)))</f>
        <v>0.25</v>
      </c>
      <c r="CH36" s="133"/>
      <c r="CI36" s="134">
        <f>IFERROR(CH36/CF36,"-")</f>
        <v>0</v>
      </c>
      <c r="CJ36" s="135"/>
      <c r="CK36" s="136">
        <f>IFERROR(CJ36/CF36,"-")</f>
        <v>0</v>
      </c>
      <c r="CL36" s="137"/>
      <c r="CM36" s="137"/>
      <c r="CN36" s="137"/>
      <c r="CO36" s="138">
        <v>0</v>
      </c>
      <c r="CP36" s="139">
        <v>0</v>
      </c>
      <c r="CQ36" s="139">
        <v>36000</v>
      </c>
      <c r="CR36" s="139"/>
      <c r="CS36" s="140" t="str">
        <f>IF(AND(CQ36=0,CR36=0),"",IF(AND(CQ36&lt;=100000,CR36&lt;=100000),"",IF(CQ36/CP36&gt;0.7,"男高",IF(CR36/CP36&gt;0.7,"女高",""))))</f>
        <v/>
      </c>
    </row>
    <row r="37" spans="1:98">
      <c r="A37" s="78"/>
      <c r="B37" s="347" t="s">
        <v>138</v>
      </c>
      <c r="C37" s="347"/>
      <c r="D37" s="347" t="s">
        <v>88</v>
      </c>
      <c r="E37" s="347" t="s">
        <v>89</v>
      </c>
      <c r="F37" s="347" t="s">
        <v>67</v>
      </c>
      <c r="G37" s="88" t="s">
        <v>136</v>
      </c>
      <c r="H37" s="88" t="s">
        <v>126</v>
      </c>
      <c r="I37" s="88"/>
      <c r="J37" s="330"/>
      <c r="K37" s="79">
        <v>0</v>
      </c>
      <c r="L37" s="79">
        <v>0</v>
      </c>
      <c r="M37" s="79">
        <v>0</v>
      </c>
      <c r="N37" s="89">
        <v>0</v>
      </c>
      <c r="O37" s="90">
        <v>0</v>
      </c>
      <c r="P37" s="91">
        <f>N37+O37</f>
        <v>0</v>
      </c>
      <c r="Q37" s="80" t="str">
        <f>IFERROR(P37/M37,"-")</f>
        <v>-</v>
      </c>
      <c r="R37" s="79">
        <v>0</v>
      </c>
      <c r="S37" s="79">
        <v>0</v>
      </c>
      <c r="T37" s="80" t="str">
        <f>IFERROR(R37/(P37),"-")</f>
        <v>-</v>
      </c>
      <c r="U37" s="336"/>
      <c r="V37" s="82">
        <v>0</v>
      </c>
      <c r="W37" s="80" t="str">
        <f>IF(P37=0,"-",V37/P37)</f>
        <v>-</v>
      </c>
      <c r="X37" s="335">
        <v>0</v>
      </c>
      <c r="Y37" s="336" t="str">
        <f>IFERROR(X37/P37,"-")</f>
        <v>-</v>
      </c>
      <c r="Z37" s="336" t="str">
        <f>IFERROR(X37/V37,"-")</f>
        <v>-</v>
      </c>
      <c r="AA37" s="330"/>
      <c r="AB37" s="83"/>
      <c r="AC37" s="77"/>
      <c r="AD37" s="92"/>
      <c r="AE37" s="93" t="str">
        <f>IF(P37=0,"",IF(AD37=0,"",(AD37/P37)))</f>
        <v/>
      </c>
      <c r="AF37" s="92"/>
      <c r="AG37" s="94" t="str">
        <f>IFERROR(AF37/AD37,"-")</f>
        <v>-</v>
      </c>
      <c r="AH37" s="95"/>
      <c r="AI37" s="96" t="str">
        <f>IFERROR(AH37/AD37,"-")</f>
        <v>-</v>
      </c>
      <c r="AJ37" s="97"/>
      <c r="AK37" s="97"/>
      <c r="AL37" s="97"/>
      <c r="AM37" s="98"/>
      <c r="AN37" s="99" t="str">
        <f>IF(P37=0,"",IF(AM37=0,"",(AM37/P37)))</f>
        <v/>
      </c>
      <c r="AO37" s="98"/>
      <c r="AP37" s="100" t="str">
        <f>IFERROR(AO37/AM37,"-")</f>
        <v>-</v>
      </c>
      <c r="AQ37" s="101"/>
      <c r="AR37" s="102" t="str">
        <f>IFERROR(AQ37/AM37,"-")</f>
        <v>-</v>
      </c>
      <c r="AS37" s="103"/>
      <c r="AT37" s="103"/>
      <c r="AU37" s="103"/>
      <c r="AV37" s="104"/>
      <c r="AW37" s="105" t="str">
        <f>IF(P37=0,"",IF(AV37=0,"",(AV37/P37)))</f>
        <v/>
      </c>
      <c r="AX37" s="104"/>
      <c r="AY37" s="106" t="str">
        <f>IFERROR(AX37/AV37,"-")</f>
        <v>-</v>
      </c>
      <c r="AZ37" s="107"/>
      <c r="BA37" s="108" t="str">
        <f>IFERROR(AZ37/AV37,"-")</f>
        <v>-</v>
      </c>
      <c r="BB37" s="109"/>
      <c r="BC37" s="109"/>
      <c r="BD37" s="109"/>
      <c r="BE37" s="110"/>
      <c r="BF37" s="111" t="str">
        <f>IF(P37=0,"",IF(BE37=0,"",(BE37/P37)))</f>
        <v/>
      </c>
      <c r="BG37" s="110"/>
      <c r="BH37" s="112" t="str">
        <f>IFERROR(BG37/BE37,"-")</f>
        <v>-</v>
      </c>
      <c r="BI37" s="113"/>
      <c r="BJ37" s="114" t="str">
        <f>IFERROR(BI37/BE37,"-")</f>
        <v>-</v>
      </c>
      <c r="BK37" s="115"/>
      <c r="BL37" s="115"/>
      <c r="BM37" s="115"/>
      <c r="BN37" s="117"/>
      <c r="BO37" s="118" t="str">
        <f>IF(P37=0,"",IF(BN37=0,"",(BN37/P37)))</f>
        <v/>
      </c>
      <c r="BP37" s="119"/>
      <c r="BQ37" s="120" t="str">
        <f>IFERROR(BP37/BN37,"-")</f>
        <v>-</v>
      </c>
      <c r="BR37" s="121"/>
      <c r="BS37" s="122" t="str">
        <f>IFERROR(BR37/BN37,"-")</f>
        <v>-</v>
      </c>
      <c r="BT37" s="123"/>
      <c r="BU37" s="123"/>
      <c r="BV37" s="123"/>
      <c r="BW37" s="124"/>
      <c r="BX37" s="125" t="str">
        <f>IF(P37=0,"",IF(BW37=0,"",(BW37/P37)))</f>
        <v/>
      </c>
      <c r="BY37" s="126"/>
      <c r="BZ37" s="127" t="str">
        <f>IFERROR(BY37/BW37,"-")</f>
        <v>-</v>
      </c>
      <c r="CA37" s="128"/>
      <c r="CB37" s="129" t="str">
        <f>IFERROR(CA37/BW37,"-")</f>
        <v>-</v>
      </c>
      <c r="CC37" s="130"/>
      <c r="CD37" s="130"/>
      <c r="CE37" s="130"/>
      <c r="CF37" s="131"/>
      <c r="CG37" s="132" t="str">
        <f>IF(P37=0,"",IF(CF37=0,"",(CF37/P37)))</f>
        <v/>
      </c>
      <c r="CH37" s="133"/>
      <c r="CI37" s="134" t="str">
        <f>IFERROR(CH37/CF37,"-")</f>
        <v>-</v>
      </c>
      <c r="CJ37" s="135"/>
      <c r="CK37" s="136" t="str">
        <f>IFERROR(CJ37/CF37,"-")</f>
        <v>-</v>
      </c>
      <c r="CL37" s="137"/>
      <c r="CM37" s="137"/>
      <c r="CN37" s="137"/>
      <c r="CO37" s="138">
        <v>0</v>
      </c>
      <c r="CP37" s="139">
        <v>0</v>
      </c>
      <c r="CQ37" s="139"/>
      <c r="CR37" s="139"/>
      <c r="CS37" s="140" t="str">
        <f>IF(AND(CQ37=0,CR37=0),"",IF(AND(CQ37&lt;=100000,CR37&lt;=100000),"",IF(CQ37/CP37&gt;0.7,"男高",IF(CR37/CP37&gt;0.7,"女高",""))))</f>
        <v/>
      </c>
    </row>
    <row r="38" spans="1:98">
      <c r="A38" s="78"/>
      <c r="B38" s="347" t="s">
        <v>139</v>
      </c>
      <c r="C38" s="347"/>
      <c r="D38" s="347" t="s">
        <v>88</v>
      </c>
      <c r="E38" s="347" t="s">
        <v>89</v>
      </c>
      <c r="F38" s="347" t="s">
        <v>79</v>
      </c>
      <c r="G38" s="88"/>
      <c r="H38" s="88"/>
      <c r="I38" s="88"/>
      <c r="J38" s="330"/>
      <c r="K38" s="79">
        <v>0</v>
      </c>
      <c r="L38" s="79">
        <v>0</v>
      </c>
      <c r="M38" s="79">
        <v>0</v>
      </c>
      <c r="N38" s="89">
        <v>0</v>
      </c>
      <c r="O38" s="90">
        <v>0</v>
      </c>
      <c r="P38" s="91">
        <f>N38+O38</f>
        <v>0</v>
      </c>
      <c r="Q38" s="80" t="str">
        <f>IFERROR(P38/M38,"-")</f>
        <v>-</v>
      </c>
      <c r="R38" s="79">
        <v>0</v>
      </c>
      <c r="S38" s="79">
        <v>0</v>
      </c>
      <c r="T38" s="80" t="str">
        <f>IFERROR(R38/(P38),"-")</f>
        <v>-</v>
      </c>
      <c r="U38" s="336"/>
      <c r="V38" s="82">
        <v>0</v>
      </c>
      <c r="W38" s="80" t="str">
        <f>IF(P38=0,"-",V38/P38)</f>
        <v>-</v>
      </c>
      <c r="X38" s="335">
        <v>0</v>
      </c>
      <c r="Y38" s="336" t="str">
        <f>IFERROR(X38/P38,"-")</f>
        <v>-</v>
      </c>
      <c r="Z38" s="336" t="str">
        <f>IFERROR(X38/V38,"-")</f>
        <v>-</v>
      </c>
      <c r="AA38" s="330"/>
      <c r="AB38" s="83"/>
      <c r="AC38" s="77"/>
      <c r="AD38" s="92"/>
      <c r="AE38" s="93" t="str">
        <f>IF(P38=0,"",IF(AD38=0,"",(AD38/P38)))</f>
        <v/>
      </c>
      <c r="AF38" s="92"/>
      <c r="AG38" s="94" t="str">
        <f>IFERROR(AF38/AD38,"-")</f>
        <v>-</v>
      </c>
      <c r="AH38" s="95"/>
      <c r="AI38" s="96" t="str">
        <f>IFERROR(AH38/AD38,"-")</f>
        <v>-</v>
      </c>
      <c r="AJ38" s="97"/>
      <c r="AK38" s="97"/>
      <c r="AL38" s="97"/>
      <c r="AM38" s="98"/>
      <c r="AN38" s="99" t="str">
        <f>IF(P38=0,"",IF(AM38=0,"",(AM38/P38)))</f>
        <v/>
      </c>
      <c r="AO38" s="98"/>
      <c r="AP38" s="100" t="str">
        <f>IFERROR(AO38/AM38,"-")</f>
        <v>-</v>
      </c>
      <c r="AQ38" s="101"/>
      <c r="AR38" s="102" t="str">
        <f>IFERROR(AQ38/AM38,"-")</f>
        <v>-</v>
      </c>
      <c r="AS38" s="103"/>
      <c r="AT38" s="103"/>
      <c r="AU38" s="103"/>
      <c r="AV38" s="104"/>
      <c r="AW38" s="105" t="str">
        <f>IF(P38=0,"",IF(AV38=0,"",(AV38/P38)))</f>
        <v/>
      </c>
      <c r="AX38" s="104"/>
      <c r="AY38" s="106" t="str">
        <f>IFERROR(AX38/AV38,"-")</f>
        <v>-</v>
      </c>
      <c r="AZ38" s="107"/>
      <c r="BA38" s="108" t="str">
        <f>IFERROR(AZ38/AV38,"-")</f>
        <v>-</v>
      </c>
      <c r="BB38" s="109"/>
      <c r="BC38" s="109"/>
      <c r="BD38" s="109"/>
      <c r="BE38" s="110"/>
      <c r="BF38" s="111" t="str">
        <f>IF(P38=0,"",IF(BE38=0,"",(BE38/P38)))</f>
        <v/>
      </c>
      <c r="BG38" s="110"/>
      <c r="BH38" s="112" t="str">
        <f>IFERROR(BG38/BE38,"-")</f>
        <v>-</v>
      </c>
      <c r="BI38" s="113"/>
      <c r="BJ38" s="114" t="str">
        <f>IFERROR(BI38/BE38,"-")</f>
        <v>-</v>
      </c>
      <c r="BK38" s="115"/>
      <c r="BL38" s="115"/>
      <c r="BM38" s="115"/>
      <c r="BN38" s="117"/>
      <c r="BO38" s="118" t="str">
        <f>IF(P38=0,"",IF(BN38=0,"",(BN38/P38)))</f>
        <v/>
      </c>
      <c r="BP38" s="119"/>
      <c r="BQ38" s="120" t="str">
        <f>IFERROR(BP38/BN38,"-")</f>
        <v>-</v>
      </c>
      <c r="BR38" s="121"/>
      <c r="BS38" s="122" t="str">
        <f>IFERROR(BR38/BN38,"-")</f>
        <v>-</v>
      </c>
      <c r="BT38" s="123"/>
      <c r="BU38" s="123"/>
      <c r="BV38" s="123"/>
      <c r="BW38" s="124"/>
      <c r="BX38" s="125" t="str">
        <f>IF(P38=0,"",IF(BW38=0,"",(BW38/P38)))</f>
        <v/>
      </c>
      <c r="BY38" s="126"/>
      <c r="BZ38" s="127" t="str">
        <f>IFERROR(BY38/BW38,"-")</f>
        <v>-</v>
      </c>
      <c r="CA38" s="128"/>
      <c r="CB38" s="129" t="str">
        <f>IFERROR(CA38/BW38,"-")</f>
        <v>-</v>
      </c>
      <c r="CC38" s="130"/>
      <c r="CD38" s="130"/>
      <c r="CE38" s="130"/>
      <c r="CF38" s="131"/>
      <c r="CG38" s="132" t="str">
        <f>IF(P38=0,"",IF(CF38=0,"",(CF38/P38)))</f>
        <v/>
      </c>
      <c r="CH38" s="133"/>
      <c r="CI38" s="134" t="str">
        <f>IFERROR(CH38/CF38,"-")</f>
        <v>-</v>
      </c>
      <c r="CJ38" s="135"/>
      <c r="CK38" s="136" t="str">
        <f>IFERROR(CJ38/CF38,"-")</f>
        <v>-</v>
      </c>
      <c r="CL38" s="137"/>
      <c r="CM38" s="137"/>
      <c r="CN38" s="137"/>
      <c r="CO38" s="138">
        <v>0</v>
      </c>
      <c r="CP38" s="139">
        <v>0</v>
      </c>
      <c r="CQ38" s="139"/>
      <c r="CR38" s="139"/>
      <c r="CS38" s="140" t="str">
        <f>IF(AND(CQ38=0,CR38=0),"",IF(AND(CQ38&lt;=100000,CR38&lt;=100000),"",IF(CQ38/CP38&gt;0.7,"男高",IF(CR38/CP38&gt;0.7,"女高",""))))</f>
        <v/>
      </c>
    </row>
    <row r="39" spans="1:98">
      <c r="A39" s="78"/>
      <c r="B39" s="347" t="s">
        <v>140</v>
      </c>
      <c r="C39" s="347"/>
      <c r="D39" s="347" t="s">
        <v>129</v>
      </c>
      <c r="E39" s="347" t="s">
        <v>130</v>
      </c>
      <c r="F39" s="347" t="s">
        <v>67</v>
      </c>
      <c r="G39" s="88" t="s">
        <v>136</v>
      </c>
      <c r="H39" s="88" t="s">
        <v>122</v>
      </c>
      <c r="I39" s="88" t="s">
        <v>131</v>
      </c>
      <c r="J39" s="330"/>
      <c r="K39" s="79">
        <v>0</v>
      </c>
      <c r="L39" s="79">
        <v>0</v>
      </c>
      <c r="M39" s="79">
        <v>0</v>
      </c>
      <c r="N39" s="89">
        <v>5</v>
      </c>
      <c r="O39" s="90">
        <v>0</v>
      </c>
      <c r="P39" s="91">
        <f>N39+O39</f>
        <v>5</v>
      </c>
      <c r="Q39" s="80" t="str">
        <f>IFERROR(P39/M39,"-")</f>
        <v>-</v>
      </c>
      <c r="R39" s="79">
        <v>1</v>
      </c>
      <c r="S39" s="79">
        <v>0</v>
      </c>
      <c r="T39" s="80">
        <f>IFERROR(R39/(P39),"-")</f>
        <v>0.2</v>
      </c>
      <c r="U39" s="336"/>
      <c r="V39" s="82">
        <v>0</v>
      </c>
      <c r="W39" s="80">
        <f>IF(P39=0,"-",V39/P39)</f>
        <v>0</v>
      </c>
      <c r="X39" s="335">
        <v>0</v>
      </c>
      <c r="Y39" s="336">
        <f>IFERROR(X39/P39,"-")</f>
        <v>0</v>
      </c>
      <c r="Z39" s="336" t="str">
        <f>IFERROR(X39/V39,"-")</f>
        <v>-</v>
      </c>
      <c r="AA39" s="330"/>
      <c r="AB39" s="83"/>
      <c r="AC39" s="77"/>
      <c r="AD39" s="92"/>
      <c r="AE39" s="93">
        <f>IF(P39=0,"",IF(AD39=0,"",(AD39/P39)))</f>
        <v>0</v>
      </c>
      <c r="AF39" s="92"/>
      <c r="AG39" s="94" t="str">
        <f>IFERROR(AF39/AD39,"-")</f>
        <v>-</v>
      </c>
      <c r="AH39" s="95"/>
      <c r="AI39" s="96" t="str">
        <f>IFERROR(AH39/AD39,"-")</f>
        <v>-</v>
      </c>
      <c r="AJ39" s="97"/>
      <c r="AK39" s="97"/>
      <c r="AL39" s="97"/>
      <c r="AM39" s="98"/>
      <c r="AN39" s="99">
        <f>IF(P39=0,"",IF(AM39=0,"",(AM39/P39)))</f>
        <v>0</v>
      </c>
      <c r="AO39" s="98"/>
      <c r="AP39" s="100" t="str">
        <f>IFERROR(AO39/AM39,"-")</f>
        <v>-</v>
      </c>
      <c r="AQ39" s="101"/>
      <c r="AR39" s="102" t="str">
        <f>IFERROR(AQ39/AM39,"-")</f>
        <v>-</v>
      </c>
      <c r="AS39" s="103"/>
      <c r="AT39" s="103"/>
      <c r="AU39" s="103"/>
      <c r="AV39" s="104"/>
      <c r="AW39" s="105">
        <f>IF(P39=0,"",IF(AV39=0,"",(AV39/P39)))</f>
        <v>0</v>
      </c>
      <c r="AX39" s="104"/>
      <c r="AY39" s="106" t="str">
        <f>IFERROR(AX39/AV39,"-")</f>
        <v>-</v>
      </c>
      <c r="AZ39" s="107"/>
      <c r="BA39" s="108" t="str">
        <f>IFERROR(AZ39/AV39,"-")</f>
        <v>-</v>
      </c>
      <c r="BB39" s="109"/>
      <c r="BC39" s="109"/>
      <c r="BD39" s="109"/>
      <c r="BE39" s="110"/>
      <c r="BF39" s="111">
        <f>IF(P39=0,"",IF(BE39=0,"",(BE39/P39)))</f>
        <v>0</v>
      </c>
      <c r="BG39" s="110"/>
      <c r="BH39" s="112" t="str">
        <f>IFERROR(BG39/BE39,"-")</f>
        <v>-</v>
      </c>
      <c r="BI39" s="113"/>
      <c r="BJ39" s="114" t="str">
        <f>IFERROR(BI39/BE39,"-")</f>
        <v>-</v>
      </c>
      <c r="BK39" s="115"/>
      <c r="BL39" s="115"/>
      <c r="BM39" s="115"/>
      <c r="BN39" s="117"/>
      <c r="BO39" s="118">
        <f>IF(P39=0,"",IF(BN39=0,"",(BN39/P39)))</f>
        <v>0</v>
      </c>
      <c r="BP39" s="119"/>
      <c r="BQ39" s="120" t="str">
        <f>IFERROR(BP39/BN39,"-")</f>
        <v>-</v>
      </c>
      <c r="BR39" s="121"/>
      <c r="BS39" s="122" t="str">
        <f>IFERROR(BR39/BN39,"-")</f>
        <v>-</v>
      </c>
      <c r="BT39" s="123"/>
      <c r="BU39" s="123"/>
      <c r="BV39" s="123"/>
      <c r="BW39" s="124">
        <v>3</v>
      </c>
      <c r="BX39" s="125">
        <f>IF(P39=0,"",IF(BW39=0,"",(BW39/P39)))</f>
        <v>0.6</v>
      </c>
      <c r="BY39" s="126"/>
      <c r="BZ39" s="127">
        <f>IFERROR(BY39/BW39,"-")</f>
        <v>0</v>
      </c>
      <c r="CA39" s="128"/>
      <c r="CB39" s="129">
        <f>IFERROR(CA39/BW39,"-")</f>
        <v>0</v>
      </c>
      <c r="CC39" s="130"/>
      <c r="CD39" s="130"/>
      <c r="CE39" s="130"/>
      <c r="CF39" s="131">
        <v>2</v>
      </c>
      <c r="CG39" s="132">
        <f>IF(P39=0,"",IF(CF39=0,"",(CF39/P39)))</f>
        <v>0.4</v>
      </c>
      <c r="CH39" s="133"/>
      <c r="CI39" s="134">
        <f>IFERROR(CH39/CF39,"-")</f>
        <v>0</v>
      </c>
      <c r="CJ39" s="135"/>
      <c r="CK39" s="136">
        <f>IFERROR(CJ39/CF39,"-")</f>
        <v>0</v>
      </c>
      <c r="CL39" s="137"/>
      <c r="CM39" s="137"/>
      <c r="CN39" s="137"/>
      <c r="CO39" s="138">
        <v>0</v>
      </c>
      <c r="CP39" s="139">
        <v>0</v>
      </c>
      <c r="CQ39" s="139"/>
      <c r="CR39" s="139"/>
      <c r="CS39" s="140" t="str">
        <f>IF(AND(CQ39=0,CR39=0),"",IF(AND(CQ39&lt;=100000,CR39&lt;=100000),"",IF(CQ39/CP39&gt;0.7,"男高",IF(CR39/CP39&gt;0.7,"女高",""))))</f>
        <v/>
      </c>
    </row>
    <row r="40" spans="1:98">
      <c r="A40" s="78"/>
      <c r="B40" s="347" t="s">
        <v>141</v>
      </c>
      <c r="C40" s="347"/>
      <c r="D40" s="347" t="s">
        <v>129</v>
      </c>
      <c r="E40" s="347" t="s">
        <v>130</v>
      </c>
      <c r="F40" s="347" t="s">
        <v>79</v>
      </c>
      <c r="G40" s="88"/>
      <c r="H40" s="88"/>
      <c r="I40" s="88"/>
      <c r="J40" s="330"/>
      <c r="K40" s="79">
        <v>17</v>
      </c>
      <c r="L40" s="79">
        <v>11</v>
      </c>
      <c r="M40" s="79">
        <v>3</v>
      </c>
      <c r="N40" s="89">
        <v>2</v>
      </c>
      <c r="O40" s="90">
        <v>0</v>
      </c>
      <c r="P40" s="91">
        <f>N40+O40</f>
        <v>2</v>
      </c>
      <c r="Q40" s="80">
        <f>IFERROR(P40/M40,"-")</f>
        <v>0.66666666666667</v>
      </c>
      <c r="R40" s="79">
        <v>0</v>
      </c>
      <c r="S40" s="79">
        <v>0</v>
      </c>
      <c r="T40" s="80">
        <f>IFERROR(R40/(P40),"-")</f>
        <v>0</v>
      </c>
      <c r="U40" s="336"/>
      <c r="V40" s="82">
        <v>0</v>
      </c>
      <c r="W40" s="80">
        <f>IF(P40=0,"-",V40/P40)</f>
        <v>0</v>
      </c>
      <c r="X40" s="335">
        <v>0</v>
      </c>
      <c r="Y40" s="336">
        <f>IFERROR(X40/P40,"-")</f>
        <v>0</v>
      </c>
      <c r="Z40" s="336" t="str">
        <f>IFERROR(X40/V40,"-")</f>
        <v>-</v>
      </c>
      <c r="AA40" s="330"/>
      <c r="AB40" s="83"/>
      <c r="AC40" s="77"/>
      <c r="AD40" s="92"/>
      <c r="AE40" s="93">
        <f>IF(P40=0,"",IF(AD40=0,"",(AD40/P40)))</f>
        <v>0</v>
      </c>
      <c r="AF40" s="92"/>
      <c r="AG40" s="94" t="str">
        <f>IFERROR(AF40/AD40,"-")</f>
        <v>-</v>
      </c>
      <c r="AH40" s="95"/>
      <c r="AI40" s="96" t="str">
        <f>IFERROR(AH40/AD40,"-")</f>
        <v>-</v>
      </c>
      <c r="AJ40" s="97"/>
      <c r="AK40" s="97"/>
      <c r="AL40" s="97"/>
      <c r="AM40" s="98"/>
      <c r="AN40" s="99">
        <f>IF(P40=0,"",IF(AM40=0,"",(AM40/P40)))</f>
        <v>0</v>
      </c>
      <c r="AO40" s="98"/>
      <c r="AP40" s="100" t="str">
        <f>IFERROR(AO40/AM40,"-")</f>
        <v>-</v>
      </c>
      <c r="AQ40" s="101"/>
      <c r="AR40" s="102" t="str">
        <f>IFERROR(AQ40/AM40,"-")</f>
        <v>-</v>
      </c>
      <c r="AS40" s="103"/>
      <c r="AT40" s="103"/>
      <c r="AU40" s="103"/>
      <c r="AV40" s="104"/>
      <c r="AW40" s="105">
        <f>IF(P40=0,"",IF(AV40=0,"",(AV40/P40)))</f>
        <v>0</v>
      </c>
      <c r="AX40" s="104"/>
      <c r="AY40" s="106" t="str">
        <f>IFERROR(AX40/AV40,"-")</f>
        <v>-</v>
      </c>
      <c r="AZ40" s="107"/>
      <c r="BA40" s="108" t="str">
        <f>IFERROR(AZ40/AV40,"-")</f>
        <v>-</v>
      </c>
      <c r="BB40" s="109"/>
      <c r="BC40" s="109"/>
      <c r="BD40" s="109"/>
      <c r="BE40" s="110"/>
      <c r="BF40" s="111">
        <f>IF(P40=0,"",IF(BE40=0,"",(BE40/P40)))</f>
        <v>0</v>
      </c>
      <c r="BG40" s="110"/>
      <c r="BH40" s="112" t="str">
        <f>IFERROR(BG40/BE40,"-")</f>
        <v>-</v>
      </c>
      <c r="BI40" s="113"/>
      <c r="BJ40" s="114" t="str">
        <f>IFERROR(BI40/BE40,"-")</f>
        <v>-</v>
      </c>
      <c r="BK40" s="115"/>
      <c r="BL40" s="115"/>
      <c r="BM40" s="115"/>
      <c r="BN40" s="117">
        <v>2</v>
      </c>
      <c r="BO40" s="118">
        <f>IF(P40=0,"",IF(BN40=0,"",(BN40/P40)))</f>
        <v>1</v>
      </c>
      <c r="BP40" s="119"/>
      <c r="BQ40" s="120">
        <f>IFERROR(BP40/BN40,"-")</f>
        <v>0</v>
      </c>
      <c r="BR40" s="121"/>
      <c r="BS40" s="122">
        <f>IFERROR(BR40/BN40,"-")</f>
        <v>0</v>
      </c>
      <c r="BT40" s="123"/>
      <c r="BU40" s="123"/>
      <c r="BV40" s="123"/>
      <c r="BW40" s="124"/>
      <c r="BX40" s="125">
        <f>IF(P40=0,"",IF(BW40=0,"",(BW40/P40)))</f>
        <v>0</v>
      </c>
      <c r="BY40" s="126"/>
      <c r="BZ40" s="127" t="str">
        <f>IFERROR(BY40/BW40,"-")</f>
        <v>-</v>
      </c>
      <c r="CA40" s="128"/>
      <c r="CB40" s="129" t="str">
        <f>IFERROR(CA40/BW40,"-")</f>
        <v>-</v>
      </c>
      <c r="CC40" s="130"/>
      <c r="CD40" s="130"/>
      <c r="CE40" s="130"/>
      <c r="CF40" s="131"/>
      <c r="CG40" s="132">
        <f>IF(P40=0,"",IF(CF40=0,"",(CF40/P40)))</f>
        <v>0</v>
      </c>
      <c r="CH40" s="133"/>
      <c r="CI40" s="134" t="str">
        <f>IFERROR(CH40/CF40,"-")</f>
        <v>-</v>
      </c>
      <c r="CJ40" s="135"/>
      <c r="CK40" s="136" t="str">
        <f>IFERROR(CJ40/CF40,"-")</f>
        <v>-</v>
      </c>
      <c r="CL40" s="137"/>
      <c r="CM40" s="137"/>
      <c r="CN40" s="137"/>
      <c r="CO40" s="138">
        <v>0</v>
      </c>
      <c r="CP40" s="139">
        <v>0</v>
      </c>
      <c r="CQ40" s="139"/>
      <c r="CR40" s="139"/>
      <c r="CS40" s="140" t="str">
        <f>IF(AND(CQ40=0,CR40=0),"",IF(AND(CQ40&lt;=100000,CR40&lt;=100000),"",IF(CQ40/CP40&gt;0.7,"男高",IF(CR40/CP40&gt;0.7,"女高",""))))</f>
        <v/>
      </c>
    </row>
    <row r="41" spans="1:98">
      <c r="A41" s="78"/>
      <c r="B41" s="347" t="s">
        <v>142</v>
      </c>
      <c r="C41" s="347"/>
      <c r="D41" s="347" t="s">
        <v>129</v>
      </c>
      <c r="E41" s="347" t="s">
        <v>130</v>
      </c>
      <c r="F41" s="347" t="s">
        <v>67</v>
      </c>
      <c r="G41" s="88" t="s">
        <v>136</v>
      </c>
      <c r="H41" s="88" t="s">
        <v>126</v>
      </c>
      <c r="I41" s="88"/>
      <c r="J41" s="330"/>
      <c r="K41" s="79">
        <v>0</v>
      </c>
      <c r="L41" s="79">
        <v>0</v>
      </c>
      <c r="M41" s="79">
        <v>0</v>
      </c>
      <c r="N41" s="89">
        <v>3</v>
      </c>
      <c r="O41" s="90">
        <v>0</v>
      </c>
      <c r="P41" s="91">
        <f>N41+O41</f>
        <v>3</v>
      </c>
      <c r="Q41" s="80" t="str">
        <f>IFERROR(P41/M41,"-")</f>
        <v>-</v>
      </c>
      <c r="R41" s="79">
        <v>0</v>
      </c>
      <c r="S41" s="79">
        <v>0</v>
      </c>
      <c r="T41" s="80">
        <f>IFERROR(R41/(P41),"-")</f>
        <v>0</v>
      </c>
      <c r="U41" s="336"/>
      <c r="V41" s="82">
        <v>0</v>
      </c>
      <c r="W41" s="80">
        <f>IF(P41=0,"-",V41/P41)</f>
        <v>0</v>
      </c>
      <c r="X41" s="335">
        <v>0</v>
      </c>
      <c r="Y41" s="336">
        <f>IFERROR(X41/P41,"-")</f>
        <v>0</v>
      </c>
      <c r="Z41" s="336" t="str">
        <f>IFERROR(X41/V41,"-")</f>
        <v>-</v>
      </c>
      <c r="AA41" s="330"/>
      <c r="AB41" s="83"/>
      <c r="AC41" s="77"/>
      <c r="AD41" s="92"/>
      <c r="AE41" s="93">
        <f>IF(P41=0,"",IF(AD41=0,"",(AD41/P41)))</f>
        <v>0</v>
      </c>
      <c r="AF41" s="92"/>
      <c r="AG41" s="94" t="str">
        <f>IFERROR(AF41/AD41,"-")</f>
        <v>-</v>
      </c>
      <c r="AH41" s="95"/>
      <c r="AI41" s="96" t="str">
        <f>IFERROR(AH41/AD41,"-")</f>
        <v>-</v>
      </c>
      <c r="AJ41" s="97"/>
      <c r="AK41" s="97"/>
      <c r="AL41" s="97"/>
      <c r="AM41" s="98"/>
      <c r="AN41" s="99">
        <f>IF(P41=0,"",IF(AM41=0,"",(AM41/P41)))</f>
        <v>0</v>
      </c>
      <c r="AO41" s="98"/>
      <c r="AP41" s="100" t="str">
        <f>IFERROR(AO41/AM41,"-")</f>
        <v>-</v>
      </c>
      <c r="AQ41" s="101"/>
      <c r="AR41" s="102" t="str">
        <f>IFERROR(AQ41/AM41,"-")</f>
        <v>-</v>
      </c>
      <c r="AS41" s="103"/>
      <c r="AT41" s="103"/>
      <c r="AU41" s="103"/>
      <c r="AV41" s="104"/>
      <c r="AW41" s="105">
        <f>IF(P41=0,"",IF(AV41=0,"",(AV41/P41)))</f>
        <v>0</v>
      </c>
      <c r="AX41" s="104"/>
      <c r="AY41" s="106" t="str">
        <f>IFERROR(AX41/AV41,"-")</f>
        <v>-</v>
      </c>
      <c r="AZ41" s="107"/>
      <c r="BA41" s="108" t="str">
        <f>IFERROR(AZ41/AV41,"-")</f>
        <v>-</v>
      </c>
      <c r="BB41" s="109"/>
      <c r="BC41" s="109"/>
      <c r="BD41" s="109"/>
      <c r="BE41" s="110"/>
      <c r="BF41" s="111">
        <f>IF(P41=0,"",IF(BE41=0,"",(BE41/P41)))</f>
        <v>0</v>
      </c>
      <c r="BG41" s="110"/>
      <c r="BH41" s="112" t="str">
        <f>IFERROR(BG41/BE41,"-")</f>
        <v>-</v>
      </c>
      <c r="BI41" s="113"/>
      <c r="BJ41" s="114" t="str">
        <f>IFERROR(BI41/BE41,"-")</f>
        <v>-</v>
      </c>
      <c r="BK41" s="115"/>
      <c r="BL41" s="115"/>
      <c r="BM41" s="115"/>
      <c r="BN41" s="117">
        <v>2</v>
      </c>
      <c r="BO41" s="118">
        <f>IF(P41=0,"",IF(BN41=0,"",(BN41/P41)))</f>
        <v>0.66666666666667</v>
      </c>
      <c r="BP41" s="119"/>
      <c r="BQ41" s="120">
        <f>IFERROR(BP41/BN41,"-")</f>
        <v>0</v>
      </c>
      <c r="BR41" s="121"/>
      <c r="BS41" s="122">
        <f>IFERROR(BR41/BN41,"-")</f>
        <v>0</v>
      </c>
      <c r="BT41" s="123"/>
      <c r="BU41" s="123"/>
      <c r="BV41" s="123"/>
      <c r="BW41" s="124">
        <v>1</v>
      </c>
      <c r="BX41" s="125">
        <f>IF(P41=0,"",IF(BW41=0,"",(BW41/P41)))</f>
        <v>0.33333333333333</v>
      </c>
      <c r="BY41" s="126"/>
      <c r="BZ41" s="127">
        <f>IFERROR(BY41/BW41,"-")</f>
        <v>0</v>
      </c>
      <c r="CA41" s="128"/>
      <c r="CB41" s="129">
        <f>IFERROR(CA41/BW41,"-")</f>
        <v>0</v>
      </c>
      <c r="CC41" s="130"/>
      <c r="CD41" s="130"/>
      <c r="CE41" s="130"/>
      <c r="CF41" s="131"/>
      <c r="CG41" s="132">
        <f>IF(P41=0,"",IF(CF41=0,"",(CF41/P41)))</f>
        <v>0</v>
      </c>
      <c r="CH41" s="133"/>
      <c r="CI41" s="134" t="str">
        <f>IFERROR(CH41/CF41,"-")</f>
        <v>-</v>
      </c>
      <c r="CJ41" s="135"/>
      <c r="CK41" s="136" t="str">
        <f>IFERROR(CJ41/CF41,"-")</f>
        <v>-</v>
      </c>
      <c r="CL41" s="137"/>
      <c r="CM41" s="137"/>
      <c r="CN41" s="137"/>
      <c r="CO41" s="138">
        <v>0</v>
      </c>
      <c r="CP41" s="139">
        <v>0</v>
      </c>
      <c r="CQ41" s="139"/>
      <c r="CR41" s="139"/>
      <c r="CS41" s="140" t="str">
        <f>IF(AND(CQ41=0,CR41=0),"",IF(AND(CQ41&lt;=100000,CR41&lt;=100000),"",IF(CQ41/CP41&gt;0.7,"男高",IF(CR41/CP41&gt;0.7,"女高",""))))</f>
        <v/>
      </c>
    </row>
    <row r="42" spans="1:98">
      <c r="A42" s="78"/>
      <c r="B42" s="347" t="s">
        <v>143</v>
      </c>
      <c r="C42" s="347"/>
      <c r="D42" s="347" t="s">
        <v>129</v>
      </c>
      <c r="E42" s="347" t="s">
        <v>130</v>
      </c>
      <c r="F42" s="347" t="s">
        <v>79</v>
      </c>
      <c r="G42" s="88"/>
      <c r="H42" s="88"/>
      <c r="I42" s="88"/>
      <c r="J42" s="330"/>
      <c r="K42" s="79">
        <v>8</v>
      </c>
      <c r="L42" s="79">
        <v>6</v>
      </c>
      <c r="M42" s="79">
        <v>1</v>
      </c>
      <c r="N42" s="89">
        <v>1</v>
      </c>
      <c r="O42" s="90">
        <v>0</v>
      </c>
      <c r="P42" s="91">
        <f>N42+O42</f>
        <v>1</v>
      </c>
      <c r="Q42" s="80">
        <f>IFERROR(P42/M42,"-")</f>
        <v>1</v>
      </c>
      <c r="R42" s="79">
        <v>0</v>
      </c>
      <c r="S42" s="79">
        <v>0</v>
      </c>
      <c r="T42" s="80">
        <f>IFERROR(R42/(P42),"-")</f>
        <v>0</v>
      </c>
      <c r="U42" s="336"/>
      <c r="V42" s="82">
        <v>0</v>
      </c>
      <c r="W42" s="80">
        <f>IF(P42=0,"-",V42/P42)</f>
        <v>0</v>
      </c>
      <c r="X42" s="335">
        <v>0</v>
      </c>
      <c r="Y42" s="336">
        <f>IFERROR(X42/P42,"-")</f>
        <v>0</v>
      </c>
      <c r="Z42" s="336" t="str">
        <f>IFERROR(X42/V42,"-")</f>
        <v>-</v>
      </c>
      <c r="AA42" s="330"/>
      <c r="AB42" s="83"/>
      <c r="AC42" s="77"/>
      <c r="AD42" s="92"/>
      <c r="AE42" s="93">
        <f>IF(P42=0,"",IF(AD42=0,"",(AD42/P42)))</f>
        <v>0</v>
      </c>
      <c r="AF42" s="92"/>
      <c r="AG42" s="94" t="str">
        <f>IFERROR(AF42/AD42,"-")</f>
        <v>-</v>
      </c>
      <c r="AH42" s="95"/>
      <c r="AI42" s="96" t="str">
        <f>IFERROR(AH42/AD42,"-")</f>
        <v>-</v>
      </c>
      <c r="AJ42" s="97"/>
      <c r="AK42" s="97"/>
      <c r="AL42" s="97"/>
      <c r="AM42" s="98"/>
      <c r="AN42" s="99">
        <f>IF(P42=0,"",IF(AM42=0,"",(AM42/P42)))</f>
        <v>0</v>
      </c>
      <c r="AO42" s="98"/>
      <c r="AP42" s="100" t="str">
        <f>IFERROR(AO42/AM42,"-")</f>
        <v>-</v>
      </c>
      <c r="AQ42" s="101"/>
      <c r="AR42" s="102" t="str">
        <f>IFERROR(AQ42/AM42,"-")</f>
        <v>-</v>
      </c>
      <c r="AS42" s="103"/>
      <c r="AT42" s="103"/>
      <c r="AU42" s="103"/>
      <c r="AV42" s="104"/>
      <c r="AW42" s="105">
        <f>IF(P42=0,"",IF(AV42=0,"",(AV42/P42)))</f>
        <v>0</v>
      </c>
      <c r="AX42" s="104"/>
      <c r="AY42" s="106" t="str">
        <f>IFERROR(AX42/AV42,"-")</f>
        <v>-</v>
      </c>
      <c r="AZ42" s="107"/>
      <c r="BA42" s="108" t="str">
        <f>IFERROR(AZ42/AV42,"-")</f>
        <v>-</v>
      </c>
      <c r="BB42" s="109"/>
      <c r="BC42" s="109"/>
      <c r="BD42" s="109"/>
      <c r="BE42" s="110"/>
      <c r="BF42" s="111">
        <f>IF(P42=0,"",IF(BE42=0,"",(BE42/P42)))</f>
        <v>0</v>
      </c>
      <c r="BG42" s="110"/>
      <c r="BH42" s="112" t="str">
        <f>IFERROR(BG42/BE42,"-")</f>
        <v>-</v>
      </c>
      <c r="BI42" s="113"/>
      <c r="BJ42" s="114" t="str">
        <f>IFERROR(BI42/BE42,"-")</f>
        <v>-</v>
      </c>
      <c r="BK42" s="115"/>
      <c r="BL42" s="115"/>
      <c r="BM42" s="115"/>
      <c r="BN42" s="117"/>
      <c r="BO42" s="118">
        <f>IF(P42=0,"",IF(BN42=0,"",(BN42/P42)))</f>
        <v>0</v>
      </c>
      <c r="BP42" s="119"/>
      <c r="BQ42" s="120" t="str">
        <f>IFERROR(BP42/BN42,"-")</f>
        <v>-</v>
      </c>
      <c r="BR42" s="121"/>
      <c r="BS42" s="122" t="str">
        <f>IFERROR(BR42/BN42,"-")</f>
        <v>-</v>
      </c>
      <c r="BT42" s="123"/>
      <c r="BU42" s="123"/>
      <c r="BV42" s="123"/>
      <c r="BW42" s="124"/>
      <c r="BX42" s="125">
        <f>IF(P42=0,"",IF(BW42=0,"",(BW42/P42)))</f>
        <v>0</v>
      </c>
      <c r="BY42" s="126"/>
      <c r="BZ42" s="127" t="str">
        <f>IFERROR(BY42/BW42,"-")</f>
        <v>-</v>
      </c>
      <c r="CA42" s="128"/>
      <c r="CB42" s="129" t="str">
        <f>IFERROR(CA42/BW42,"-")</f>
        <v>-</v>
      </c>
      <c r="CC42" s="130"/>
      <c r="CD42" s="130"/>
      <c r="CE42" s="130"/>
      <c r="CF42" s="131">
        <v>1</v>
      </c>
      <c r="CG42" s="132">
        <f>IF(P42=0,"",IF(CF42=0,"",(CF42/P42)))</f>
        <v>1</v>
      </c>
      <c r="CH42" s="133"/>
      <c r="CI42" s="134">
        <f>IFERROR(CH42/CF42,"-")</f>
        <v>0</v>
      </c>
      <c r="CJ42" s="135"/>
      <c r="CK42" s="136">
        <f>IFERROR(CJ42/CF42,"-")</f>
        <v>0</v>
      </c>
      <c r="CL42" s="137"/>
      <c r="CM42" s="137"/>
      <c r="CN42" s="137"/>
      <c r="CO42" s="138">
        <v>0</v>
      </c>
      <c r="CP42" s="139">
        <v>0</v>
      </c>
      <c r="CQ42" s="139"/>
      <c r="CR42" s="139"/>
      <c r="CS42" s="140" t="str">
        <f>IF(AND(CQ42=0,CR42=0),"",IF(AND(CQ42&lt;=100000,CR42&lt;=100000),"",IF(CQ42/CP42&gt;0.7,"男高",IF(CR42/CP42&gt;0.7,"女高",""))))</f>
        <v/>
      </c>
    </row>
    <row r="43" spans="1:98">
      <c r="A43" s="78">
        <f>AB43</f>
        <v>1.235</v>
      </c>
      <c r="B43" s="347" t="s">
        <v>144</v>
      </c>
      <c r="C43" s="347"/>
      <c r="D43" s="347" t="s">
        <v>145</v>
      </c>
      <c r="E43" s="347" t="s">
        <v>146</v>
      </c>
      <c r="F43" s="347" t="s">
        <v>67</v>
      </c>
      <c r="G43" s="88" t="s">
        <v>147</v>
      </c>
      <c r="H43" s="88" t="s">
        <v>148</v>
      </c>
      <c r="I43" s="88" t="s">
        <v>149</v>
      </c>
      <c r="J43" s="330">
        <v>200000</v>
      </c>
      <c r="K43" s="79">
        <v>0</v>
      </c>
      <c r="L43" s="79">
        <v>0</v>
      </c>
      <c r="M43" s="79">
        <v>0</v>
      </c>
      <c r="N43" s="89">
        <v>8</v>
      </c>
      <c r="O43" s="90">
        <v>0</v>
      </c>
      <c r="P43" s="91">
        <f>N43+O43</f>
        <v>8</v>
      </c>
      <c r="Q43" s="80" t="str">
        <f>IFERROR(P43/M43,"-")</f>
        <v>-</v>
      </c>
      <c r="R43" s="79">
        <v>0</v>
      </c>
      <c r="S43" s="79">
        <v>1</v>
      </c>
      <c r="T43" s="80">
        <f>IFERROR(R43/(P43),"-")</f>
        <v>0</v>
      </c>
      <c r="U43" s="336">
        <f>IFERROR(J43/SUM(N43:O48),"-")</f>
        <v>5882.3529411765</v>
      </c>
      <c r="V43" s="82">
        <v>2</v>
      </c>
      <c r="W43" s="80">
        <f>IF(P43=0,"-",V43/P43)</f>
        <v>0.25</v>
      </c>
      <c r="X43" s="335">
        <v>26000</v>
      </c>
      <c r="Y43" s="336">
        <f>IFERROR(X43/P43,"-")</f>
        <v>3250</v>
      </c>
      <c r="Z43" s="336">
        <f>IFERROR(X43/V43,"-")</f>
        <v>13000</v>
      </c>
      <c r="AA43" s="330">
        <f>SUM(X43:X48)-SUM(J43:J48)</f>
        <v>47000</v>
      </c>
      <c r="AB43" s="83">
        <f>SUM(X43:X48)/SUM(J43:J48)</f>
        <v>1.235</v>
      </c>
      <c r="AC43" s="77"/>
      <c r="AD43" s="92"/>
      <c r="AE43" s="93">
        <f>IF(P43=0,"",IF(AD43=0,"",(AD43/P43)))</f>
        <v>0</v>
      </c>
      <c r="AF43" s="92"/>
      <c r="AG43" s="94" t="str">
        <f>IFERROR(AF43/AD43,"-")</f>
        <v>-</v>
      </c>
      <c r="AH43" s="95"/>
      <c r="AI43" s="96" t="str">
        <f>IFERROR(AH43/AD43,"-")</f>
        <v>-</v>
      </c>
      <c r="AJ43" s="97"/>
      <c r="AK43" s="97"/>
      <c r="AL43" s="97"/>
      <c r="AM43" s="98"/>
      <c r="AN43" s="99">
        <f>IF(P43=0,"",IF(AM43=0,"",(AM43/P43)))</f>
        <v>0</v>
      </c>
      <c r="AO43" s="98"/>
      <c r="AP43" s="100" t="str">
        <f>IFERROR(AO43/AM43,"-")</f>
        <v>-</v>
      </c>
      <c r="AQ43" s="101"/>
      <c r="AR43" s="102" t="str">
        <f>IFERROR(AQ43/AM43,"-")</f>
        <v>-</v>
      </c>
      <c r="AS43" s="103"/>
      <c r="AT43" s="103"/>
      <c r="AU43" s="103"/>
      <c r="AV43" s="104">
        <v>1</v>
      </c>
      <c r="AW43" s="105">
        <f>IF(P43=0,"",IF(AV43=0,"",(AV43/P43)))</f>
        <v>0.125</v>
      </c>
      <c r="AX43" s="104"/>
      <c r="AY43" s="106">
        <f>IFERROR(AX43/AV43,"-")</f>
        <v>0</v>
      </c>
      <c r="AZ43" s="107"/>
      <c r="BA43" s="108">
        <f>IFERROR(AZ43/AV43,"-")</f>
        <v>0</v>
      </c>
      <c r="BB43" s="109"/>
      <c r="BC43" s="109"/>
      <c r="BD43" s="109"/>
      <c r="BE43" s="110"/>
      <c r="BF43" s="111">
        <f>IF(P43=0,"",IF(BE43=0,"",(BE43/P43)))</f>
        <v>0</v>
      </c>
      <c r="BG43" s="110"/>
      <c r="BH43" s="112" t="str">
        <f>IFERROR(BG43/BE43,"-")</f>
        <v>-</v>
      </c>
      <c r="BI43" s="113"/>
      <c r="BJ43" s="114" t="str">
        <f>IFERROR(BI43/BE43,"-")</f>
        <v>-</v>
      </c>
      <c r="BK43" s="115"/>
      <c r="BL43" s="115"/>
      <c r="BM43" s="115"/>
      <c r="BN43" s="117">
        <v>4</v>
      </c>
      <c r="BO43" s="118">
        <f>IF(P43=0,"",IF(BN43=0,"",(BN43/P43)))</f>
        <v>0.5</v>
      </c>
      <c r="BP43" s="119">
        <v>1</v>
      </c>
      <c r="BQ43" s="120">
        <f>IFERROR(BP43/BN43,"-")</f>
        <v>0.25</v>
      </c>
      <c r="BR43" s="121">
        <v>11000</v>
      </c>
      <c r="BS43" s="122">
        <f>IFERROR(BR43/BN43,"-")</f>
        <v>2750</v>
      </c>
      <c r="BT43" s="123"/>
      <c r="BU43" s="123"/>
      <c r="BV43" s="123">
        <v>1</v>
      </c>
      <c r="BW43" s="124">
        <v>3</v>
      </c>
      <c r="BX43" s="125">
        <f>IF(P43=0,"",IF(BW43=0,"",(BW43/P43)))</f>
        <v>0.375</v>
      </c>
      <c r="BY43" s="126">
        <v>1</v>
      </c>
      <c r="BZ43" s="127">
        <f>IFERROR(BY43/BW43,"-")</f>
        <v>0.33333333333333</v>
      </c>
      <c r="CA43" s="128">
        <v>15000</v>
      </c>
      <c r="CB43" s="129">
        <f>IFERROR(CA43/BW43,"-")</f>
        <v>5000</v>
      </c>
      <c r="CC43" s="130"/>
      <c r="CD43" s="130"/>
      <c r="CE43" s="130">
        <v>1</v>
      </c>
      <c r="CF43" s="131"/>
      <c r="CG43" s="132">
        <f>IF(P43=0,"",IF(CF43=0,"",(CF43/P43)))</f>
        <v>0</v>
      </c>
      <c r="CH43" s="133"/>
      <c r="CI43" s="134" t="str">
        <f>IFERROR(CH43/CF43,"-")</f>
        <v>-</v>
      </c>
      <c r="CJ43" s="135"/>
      <c r="CK43" s="136" t="str">
        <f>IFERROR(CJ43/CF43,"-")</f>
        <v>-</v>
      </c>
      <c r="CL43" s="137"/>
      <c r="CM43" s="137"/>
      <c r="CN43" s="137"/>
      <c r="CO43" s="138">
        <v>2</v>
      </c>
      <c r="CP43" s="139">
        <v>26000</v>
      </c>
      <c r="CQ43" s="139">
        <v>15000</v>
      </c>
      <c r="CR43" s="139"/>
      <c r="CS43" s="140" t="str">
        <f>IF(AND(CQ43=0,CR43=0),"",IF(AND(CQ43&lt;=100000,CR43&lt;=100000),"",IF(CQ43/CP43&gt;0.7,"男高",IF(CR43/CP43&gt;0.7,"女高",""))))</f>
        <v/>
      </c>
    </row>
    <row r="44" spans="1:98">
      <c r="A44" s="78"/>
      <c r="B44" s="347" t="s">
        <v>150</v>
      </c>
      <c r="C44" s="347"/>
      <c r="D44" s="347" t="s">
        <v>151</v>
      </c>
      <c r="E44" s="347" t="s">
        <v>152</v>
      </c>
      <c r="F44" s="347" t="s">
        <v>67</v>
      </c>
      <c r="G44" s="88"/>
      <c r="H44" s="88" t="s">
        <v>148</v>
      </c>
      <c r="I44" s="88"/>
      <c r="J44" s="330"/>
      <c r="K44" s="79">
        <v>0</v>
      </c>
      <c r="L44" s="79">
        <v>0</v>
      </c>
      <c r="M44" s="79">
        <v>0</v>
      </c>
      <c r="N44" s="89">
        <v>4</v>
      </c>
      <c r="O44" s="90">
        <v>0</v>
      </c>
      <c r="P44" s="91">
        <f>N44+O44</f>
        <v>4</v>
      </c>
      <c r="Q44" s="80" t="str">
        <f>IFERROR(P44/M44,"-")</f>
        <v>-</v>
      </c>
      <c r="R44" s="79">
        <v>0</v>
      </c>
      <c r="S44" s="79">
        <v>0</v>
      </c>
      <c r="T44" s="80">
        <f>IFERROR(R44/(P44),"-")</f>
        <v>0</v>
      </c>
      <c r="U44" s="336"/>
      <c r="V44" s="82">
        <v>0</v>
      </c>
      <c r="W44" s="80">
        <f>IF(P44=0,"-",V44/P44)</f>
        <v>0</v>
      </c>
      <c r="X44" s="335">
        <v>0</v>
      </c>
      <c r="Y44" s="336">
        <f>IFERROR(X44/P44,"-")</f>
        <v>0</v>
      </c>
      <c r="Z44" s="336" t="str">
        <f>IFERROR(X44/V44,"-")</f>
        <v>-</v>
      </c>
      <c r="AA44" s="330"/>
      <c r="AB44" s="83"/>
      <c r="AC44" s="77"/>
      <c r="AD44" s="92"/>
      <c r="AE44" s="93">
        <f>IF(P44=0,"",IF(AD44=0,"",(AD44/P44)))</f>
        <v>0</v>
      </c>
      <c r="AF44" s="92"/>
      <c r="AG44" s="94" t="str">
        <f>IFERROR(AF44/AD44,"-")</f>
        <v>-</v>
      </c>
      <c r="AH44" s="95"/>
      <c r="AI44" s="96" t="str">
        <f>IFERROR(AH44/AD44,"-")</f>
        <v>-</v>
      </c>
      <c r="AJ44" s="97"/>
      <c r="AK44" s="97"/>
      <c r="AL44" s="97"/>
      <c r="AM44" s="98"/>
      <c r="AN44" s="99">
        <f>IF(P44=0,"",IF(AM44=0,"",(AM44/P44)))</f>
        <v>0</v>
      </c>
      <c r="AO44" s="98"/>
      <c r="AP44" s="100" t="str">
        <f>IFERROR(AO44/AM44,"-")</f>
        <v>-</v>
      </c>
      <c r="AQ44" s="101"/>
      <c r="AR44" s="102" t="str">
        <f>IFERROR(AQ44/AM44,"-")</f>
        <v>-</v>
      </c>
      <c r="AS44" s="103"/>
      <c r="AT44" s="103"/>
      <c r="AU44" s="103"/>
      <c r="AV44" s="104">
        <v>1</v>
      </c>
      <c r="AW44" s="105">
        <f>IF(P44=0,"",IF(AV44=0,"",(AV44/P44)))</f>
        <v>0.25</v>
      </c>
      <c r="AX44" s="104"/>
      <c r="AY44" s="106">
        <f>IFERROR(AX44/AV44,"-")</f>
        <v>0</v>
      </c>
      <c r="AZ44" s="107"/>
      <c r="BA44" s="108">
        <f>IFERROR(AZ44/AV44,"-")</f>
        <v>0</v>
      </c>
      <c r="BB44" s="109"/>
      <c r="BC44" s="109"/>
      <c r="BD44" s="109"/>
      <c r="BE44" s="110">
        <v>1</v>
      </c>
      <c r="BF44" s="111">
        <f>IF(P44=0,"",IF(BE44=0,"",(BE44/P44)))</f>
        <v>0.25</v>
      </c>
      <c r="BG44" s="110"/>
      <c r="BH44" s="112">
        <f>IFERROR(BG44/BE44,"-")</f>
        <v>0</v>
      </c>
      <c r="BI44" s="113"/>
      <c r="BJ44" s="114">
        <f>IFERROR(BI44/BE44,"-")</f>
        <v>0</v>
      </c>
      <c r="BK44" s="115"/>
      <c r="BL44" s="115"/>
      <c r="BM44" s="115"/>
      <c r="BN44" s="117"/>
      <c r="BO44" s="118">
        <f>IF(P44=0,"",IF(BN44=0,"",(BN44/P44)))</f>
        <v>0</v>
      </c>
      <c r="BP44" s="119"/>
      <c r="BQ44" s="120" t="str">
        <f>IFERROR(BP44/BN44,"-")</f>
        <v>-</v>
      </c>
      <c r="BR44" s="121"/>
      <c r="BS44" s="122" t="str">
        <f>IFERROR(BR44/BN44,"-")</f>
        <v>-</v>
      </c>
      <c r="BT44" s="123"/>
      <c r="BU44" s="123"/>
      <c r="BV44" s="123"/>
      <c r="BW44" s="124">
        <v>2</v>
      </c>
      <c r="BX44" s="125">
        <f>IF(P44=0,"",IF(BW44=0,"",(BW44/P44)))</f>
        <v>0.5</v>
      </c>
      <c r="BY44" s="126"/>
      <c r="BZ44" s="127">
        <f>IFERROR(BY44/BW44,"-")</f>
        <v>0</v>
      </c>
      <c r="CA44" s="128"/>
      <c r="CB44" s="129">
        <f>IFERROR(CA44/BW44,"-")</f>
        <v>0</v>
      </c>
      <c r="CC44" s="130"/>
      <c r="CD44" s="130"/>
      <c r="CE44" s="130"/>
      <c r="CF44" s="131"/>
      <c r="CG44" s="132">
        <f>IF(P44=0,"",IF(CF44=0,"",(CF44/P44)))</f>
        <v>0</v>
      </c>
      <c r="CH44" s="133"/>
      <c r="CI44" s="134" t="str">
        <f>IFERROR(CH44/CF44,"-")</f>
        <v>-</v>
      </c>
      <c r="CJ44" s="135"/>
      <c r="CK44" s="136" t="str">
        <f>IFERROR(CJ44/CF44,"-")</f>
        <v>-</v>
      </c>
      <c r="CL44" s="137"/>
      <c r="CM44" s="137"/>
      <c r="CN44" s="137"/>
      <c r="CO44" s="138">
        <v>0</v>
      </c>
      <c r="CP44" s="139">
        <v>0</v>
      </c>
      <c r="CQ44" s="139"/>
      <c r="CR44" s="139"/>
      <c r="CS44" s="140" t="str">
        <f>IF(AND(CQ44=0,CR44=0),"",IF(AND(CQ44&lt;=100000,CR44&lt;=100000),"",IF(CQ44/CP44&gt;0.7,"男高",IF(CR44/CP44&gt;0.7,"女高",""))))</f>
        <v/>
      </c>
    </row>
    <row r="45" spans="1:98">
      <c r="A45" s="78"/>
      <c r="B45" s="347" t="s">
        <v>153</v>
      </c>
      <c r="C45" s="347"/>
      <c r="D45" s="347" t="s">
        <v>65</v>
      </c>
      <c r="E45" s="347" t="s">
        <v>66</v>
      </c>
      <c r="F45" s="347" t="s">
        <v>67</v>
      </c>
      <c r="G45" s="88"/>
      <c r="H45" s="88" t="s">
        <v>148</v>
      </c>
      <c r="I45" s="88"/>
      <c r="J45" s="330"/>
      <c r="K45" s="79">
        <v>0</v>
      </c>
      <c r="L45" s="79">
        <v>0</v>
      </c>
      <c r="M45" s="79">
        <v>0</v>
      </c>
      <c r="N45" s="89">
        <v>4</v>
      </c>
      <c r="O45" s="90">
        <v>0</v>
      </c>
      <c r="P45" s="91">
        <f>N45+O45</f>
        <v>4</v>
      </c>
      <c r="Q45" s="80" t="str">
        <f>IFERROR(P45/M45,"-")</f>
        <v>-</v>
      </c>
      <c r="R45" s="79">
        <v>0</v>
      </c>
      <c r="S45" s="79">
        <v>0</v>
      </c>
      <c r="T45" s="80">
        <f>IFERROR(R45/(P45),"-")</f>
        <v>0</v>
      </c>
      <c r="U45" s="336"/>
      <c r="V45" s="82">
        <v>0</v>
      </c>
      <c r="W45" s="80">
        <f>IF(P45=0,"-",V45/P45)</f>
        <v>0</v>
      </c>
      <c r="X45" s="335">
        <v>0</v>
      </c>
      <c r="Y45" s="336">
        <f>IFERROR(X45/P45,"-")</f>
        <v>0</v>
      </c>
      <c r="Z45" s="336" t="str">
        <f>IFERROR(X45/V45,"-")</f>
        <v>-</v>
      </c>
      <c r="AA45" s="330"/>
      <c r="AB45" s="83"/>
      <c r="AC45" s="77"/>
      <c r="AD45" s="92"/>
      <c r="AE45" s="93">
        <f>IF(P45=0,"",IF(AD45=0,"",(AD45/P45)))</f>
        <v>0</v>
      </c>
      <c r="AF45" s="92"/>
      <c r="AG45" s="94" t="str">
        <f>IFERROR(AF45/AD45,"-")</f>
        <v>-</v>
      </c>
      <c r="AH45" s="95"/>
      <c r="AI45" s="96" t="str">
        <f>IFERROR(AH45/AD45,"-")</f>
        <v>-</v>
      </c>
      <c r="AJ45" s="97"/>
      <c r="AK45" s="97"/>
      <c r="AL45" s="97"/>
      <c r="AM45" s="98"/>
      <c r="AN45" s="99">
        <f>IF(P45=0,"",IF(AM45=0,"",(AM45/P45)))</f>
        <v>0</v>
      </c>
      <c r="AO45" s="98"/>
      <c r="AP45" s="100" t="str">
        <f>IFERROR(AO45/AM45,"-")</f>
        <v>-</v>
      </c>
      <c r="AQ45" s="101"/>
      <c r="AR45" s="102" t="str">
        <f>IFERROR(AQ45/AM45,"-")</f>
        <v>-</v>
      </c>
      <c r="AS45" s="103"/>
      <c r="AT45" s="103"/>
      <c r="AU45" s="103"/>
      <c r="AV45" s="104"/>
      <c r="AW45" s="105">
        <f>IF(P45=0,"",IF(AV45=0,"",(AV45/P45)))</f>
        <v>0</v>
      </c>
      <c r="AX45" s="104"/>
      <c r="AY45" s="106" t="str">
        <f>IFERROR(AX45/AV45,"-")</f>
        <v>-</v>
      </c>
      <c r="AZ45" s="107"/>
      <c r="BA45" s="108" t="str">
        <f>IFERROR(AZ45/AV45,"-")</f>
        <v>-</v>
      </c>
      <c r="BB45" s="109"/>
      <c r="BC45" s="109"/>
      <c r="BD45" s="109"/>
      <c r="BE45" s="110"/>
      <c r="BF45" s="111">
        <f>IF(P45=0,"",IF(BE45=0,"",(BE45/P45)))</f>
        <v>0</v>
      </c>
      <c r="BG45" s="110"/>
      <c r="BH45" s="112" t="str">
        <f>IFERROR(BG45/BE45,"-")</f>
        <v>-</v>
      </c>
      <c r="BI45" s="113"/>
      <c r="BJ45" s="114" t="str">
        <f>IFERROR(BI45/BE45,"-")</f>
        <v>-</v>
      </c>
      <c r="BK45" s="115"/>
      <c r="BL45" s="115"/>
      <c r="BM45" s="115"/>
      <c r="BN45" s="117">
        <v>1</v>
      </c>
      <c r="BO45" s="118">
        <f>IF(P45=0,"",IF(BN45=0,"",(BN45/P45)))</f>
        <v>0.25</v>
      </c>
      <c r="BP45" s="119"/>
      <c r="BQ45" s="120">
        <f>IFERROR(BP45/BN45,"-")</f>
        <v>0</v>
      </c>
      <c r="BR45" s="121"/>
      <c r="BS45" s="122">
        <f>IFERROR(BR45/BN45,"-")</f>
        <v>0</v>
      </c>
      <c r="BT45" s="123"/>
      <c r="BU45" s="123"/>
      <c r="BV45" s="123"/>
      <c r="BW45" s="124">
        <v>2</v>
      </c>
      <c r="BX45" s="125">
        <f>IF(P45=0,"",IF(BW45=0,"",(BW45/P45)))</f>
        <v>0.5</v>
      </c>
      <c r="BY45" s="126"/>
      <c r="BZ45" s="127">
        <f>IFERROR(BY45/BW45,"-")</f>
        <v>0</v>
      </c>
      <c r="CA45" s="128"/>
      <c r="CB45" s="129">
        <f>IFERROR(CA45/BW45,"-")</f>
        <v>0</v>
      </c>
      <c r="CC45" s="130"/>
      <c r="CD45" s="130"/>
      <c r="CE45" s="130"/>
      <c r="CF45" s="131">
        <v>1</v>
      </c>
      <c r="CG45" s="132">
        <f>IF(P45=0,"",IF(CF45=0,"",(CF45/P45)))</f>
        <v>0.25</v>
      </c>
      <c r="CH45" s="133"/>
      <c r="CI45" s="134">
        <f>IFERROR(CH45/CF45,"-")</f>
        <v>0</v>
      </c>
      <c r="CJ45" s="135"/>
      <c r="CK45" s="136">
        <f>IFERROR(CJ45/CF45,"-")</f>
        <v>0</v>
      </c>
      <c r="CL45" s="137"/>
      <c r="CM45" s="137"/>
      <c r="CN45" s="137"/>
      <c r="CO45" s="138">
        <v>0</v>
      </c>
      <c r="CP45" s="139">
        <v>0</v>
      </c>
      <c r="CQ45" s="139"/>
      <c r="CR45" s="139"/>
      <c r="CS45" s="140" t="str">
        <f>IF(AND(CQ45=0,CR45=0),"",IF(AND(CQ45&lt;=100000,CR45&lt;=100000),"",IF(CQ45/CP45&gt;0.7,"男高",IF(CR45/CP45&gt;0.7,"女高",""))))</f>
        <v/>
      </c>
    </row>
    <row r="46" spans="1:98">
      <c r="A46" s="78"/>
      <c r="B46" s="347" t="s">
        <v>154</v>
      </c>
      <c r="C46" s="347"/>
      <c r="D46" s="347" t="s">
        <v>96</v>
      </c>
      <c r="E46" s="347" t="s">
        <v>97</v>
      </c>
      <c r="F46" s="347" t="s">
        <v>67</v>
      </c>
      <c r="G46" s="88"/>
      <c r="H46" s="88" t="s">
        <v>148</v>
      </c>
      <c r="I46" s="88"/>
      <c r="J46" s="330"/>
      <c r="K46" s="79">
        <v>0</v>
      </c>
      <c r="L46" s="79">
        <v>0</v>
      </c>
      <c r="M46" s="79">
        <v>0</v>
      </c>
      <c r="N46" s="89">
        <v>12</v>
      </c>
      <c r="O46" s="90">
        <v>0</v>
      </c>
      <c r="P46" s="91">
        <f>N46+O46</f>
        <v>12</v>
      </c>
      <c r="Q46" s="80" t="str">
        <f>IFERROR(P46/M46,"-")</f>
        <v>-</v>
      </c>
      <c r="R46" s="79">
        <v>0</v>
      </c>
      <c r="S46" s="79">
        <v>2</v>
      </c>
      <c r="T46" s="80">
        <f>IFERROR(R46/(P46),"-")</f>
        <v>0</v>
      </c>
      <c r="U46" s="336"/>
      <c r="V46" s="82">
        <v>4</v>
      </c>
      <c r="W46" s="80">
        <f>IF(P46=0,"-",V46/P46)</f>
        <v>0.33333333333333</v>
      </c>
      <c r="X46" s="335">
        <v>218000</v>
      </c>
      <c r="Y46" s="336">
        <f>IFERROR(X46/P46,"-")</f>
        <v>18166.666666667</v>
      </c>
      <c r="Z46" s="336">
        <f>IFERROR(X46/V46,"-")</f>
        <v>54500</v>
      </c>
      <c r="AA46" s="330"/>
      <c r="AB46" s="83"/>
      <c r="AC46" s="77"/>
      <c r="AD46" s="92"/>
      <c r="AE46" s="93">
        <f>IF(P46=0,"",IF(AD46=0,"",(AD46/P46)))</f>
        <v>0</v>
      </c>
      <c r="AF46" s="92"/>
      <c r="AG46" s="94" t="str">
        <f>IFERROR(AF46/AD46,"-")</f>
        <v>-</v>
      </c>
      <c r="AH46" s="95"/>
      <c r="AI46" s="96" t="str">
        <f>IFERROR(AH46/AD46,"-")</f>
        <v>-</v>
      </c>
      <c r="AJ46" s="97"/>
      <c r="AK46" s="97"/>
      <c r="AL46" s="97"/>
      <c r="AM46" s="98">
        <v>1</v>
      </c>
      <c r="AN46" s="99">
        <f>IF(P46=0,"",IF(AM46=0,"",(AM46/P46)))</f>
        <v>0.083333333333333</v>
      </c>
      <c r="AO46" s="98"/>
      <c r="AP46" s="100">
        <f>IFERROR(AO46/AM46,"-")</f>
        <v>0</v>
      </c>
      <c r="AQ46" s="101"/>
      <c r="AR46" s="102">
        <f>IFERROR(AQ46/AM46,"-")</f>
        <v>0</v>
      </c>
      <c r="AS46" s="103"/>
      <c r="AT46" s="103"/>
      <c r="AU46" s="103"/>
      <c r="AV46" s="104"/>
      <c r="AW46" s="105">
        <f>IF(P46=0,"",IF(AV46=0,"",(AV46/P46)))</f>
        <v>0</v>
      </c>
      <c r="AX46" s="104"/>
      <c r="AY46" s="106" t="str">
        <f>IFERROR(AX46/AV46,"-")</f>
        <v>-</v>
      </c>
      <c r="AZ46" s="107"/>
      <c r="BA46" s="108" t="str">
        <f>IFERROR(AZ46/AV46,"-")</f>
        <v>-</v>
      </c>
      <c r="BB46" s="109"/>
      <c r="BC46" s="109"/>
      <c r="BD46" s="109"/>
      <c r="BE46" s="110">
        <v>1</v>
      </c>
      <c r="BF46" s="111">
        <f>IF(P46=0,"",IF(BE46=0,"",(BE46/P46)))</f>
        <v>0.083333333333333</v>
      </c>
      <c r="BG46" s="110"/>
      <c r="BH46" s="112">
        <f>IFERROR(BG46/BE46,"-")</f>
        <v>0</v>
      </c>
      <c r="BI46" s="113"/>
      <c r="BJ46" s="114">
        <f>IFERROR(BI46/BE46,"-")</f>
        <v>0</v>
      </c>
      <c r="BK46" s="115"/>
      <c r="BL46" s="115"/>
      <c r="BM46" s="115"/>
      <c r="BN46" s="117">
        <v>3</v>
      </c>
      <c r="BO46" s="118">
        <f>IF(P46=0,"",IF(BN46=0,"",(BN46/P46)))</f>
        <v>0.25</v>
      </c>
      <c r="BP46" s="119"/>
      <c r="BQ46" s="120">
        <f>IFERROR(BP46/BN46,"-")</f>
        <v>0</v>
      </c>
      <c r="BR46" s="121"/>
      <c r="BS46" s="122">
        <f>IFERROR(BR46/BN46,"-")</f>
        <v>0</v>
      </c>
      <c r="BT46" s="123"/>
      <c r="BU46" s="123"/>
      <c r="BV46" s="123"/>
      <c r="BW46" s="124">
        <v>6</v>
      </c>
      <c r="BX46" s="125">
        <f>IF(P46=0,"",IF(BW46=0,"",(BW46/P46)))</f>
        <v>0.5</v>
      </c>
      <c r="BY46" s="126">
        <v>3</v>
      </c>
      <c r="BZ46" s="127">
        <f>IFERROR(BY46/BW46,"-")</f>
        <v>0.5</v>
      </c>
      <c r="CA46" s="128">
        <v>212000</v>
      </c>
      <c r="CB46" s="129">
        <f>IFERROR(CA46/BW46,"-")</f>
        <v>35333.333333333</v>
      </c>
      <c r="CC46" s="130">
        <v>1</v>
      </c>
      <c r="CD46" s="130">
        <v>1</v>
      </c>
      <c r="CE46" s="130">
        <v>1</v>
      </c>
      <c r="CF46" s="131">
        <v>1</v>
      </c>
      <c r="CG46" s="132">
        <f>IF(P46=0,"",IF(CF46=0,"",(CF46/P46)))</f>
        <v>0.083333333333333</v>
      </c>
      <c r="CH46" s="133">
        <v>1</v>
      </c>
      <c r="CI46" s="134">
        <f>IFERROR(CH46/CF46,"-")</f>
        <v>1</v>
      </c>
      <c r="CJ46" s="135">
        <v>6000</v>
      </c>
      <c r="CK46" s="136">
        <f>IFERROR(CJ46/CF46,"-")</f>
        <v>6000</v>
      </c>
      <c r="CL46" s="137"/>
      <c r="CM46" s="137">
        <v>1</v>
      </c>
      <c r="CN46" s="137"/>
      <c r="CO46" s="138">
        <v>4</v>
      </c>
      <c r="CP46" s="139">
        <v>218000</v>
      </c>
      <c r="CQ46" s="139">
        <v>199000</v>
      </c>
      <c r="CR46" s="139"/>
      <c r="CS46" s="140" t="str">
        <f>IF(AND(CQ46=0,CR46=0),"",IF(AND(CQ46&lt;=100000,CR46&lt;=100000),"",IF(CQ46/CP46&gt;0.7,"男高",IF(CR46/CP46&gt;0.7,"女高",""))))</f>
        <v>男高</v>
      </c>
    </row>
    <row r="47" spans="1:98">
      <c r="A47" s="78"/>
      <c r="B47" s="347" t="s">
        <v>155</v>
      </c>
      <c r="C47" s="347"/>
      <c r="D47" s="347" t="s">
        <v>129</v>
      </c>
      <c r="E47" s="347" t="s">
        <v>130</v>
      </c>
      <c r="F47" s="347" t="s">
        <v>67</v>
      </c>
      <c r="G47" s="88"/>
      <c r="H47" s="88" t="s">
        <v>148</v>
      </c>
      <c r="I47" s="88"/>
      <c r="J47" s="330"/>
      <c r="K47" s="79">
        <v>0</v>
      </c>
      <c r="L47" s="79">
        <v>0</v>
      </c>
      <c r="M47" s="79">
        <v>0</v>
      </c>
      <c r="N47" s="89">
        <v>2</v>
      </c>
      <c r="O47" s="90">
        <v>0</v>
      </c>
      <c r="P47" s="91">
        <f>N47+O47</f>
        <v>2</v>
      </c>
      <c r="Q47" s="80" t="str">
        <f>IFERROR(P47/M47,"-")</f>
        <v>-</v>
      </c>
      <c r="R47" s="79">
        <v>0</v>
      </c>
      <c r="S47" s="79">
        <v>0</v>
      </c>
      <c r="T47" s="80">
        <f>IFERROR(R47/(P47),"-")</f>
        <v>0</v>
      </c>
      <c r="U47" s="336"/>
      <c r="V47" s="82">
        <v>0</v>
      </c>
      <c r="W47" s="80">
        <f>IF(P47=0,"-",V47/P47)</f>
        <v>0</v>
      </c>
      <c r="X47" s="335">
        <v>0</v>
      </c>
      <c r="Y47" s="336">
        <f>IFERROR(X47/P47,"-")</f>
        <v>0</v>
      </c>
      <c r="Z47" s="336" t="str">
        <f>IFERROR(X47/V47,"-")</f>
        <v>-</v>
      </c>
      <c r="AA47" s="330"/>
      <c r="AB47" s="83"/>
      <c r="AC47" s="77"/>
      <c r="AD47" s="92"/>
      <c r="AE47" s="93">
        <f>IF(P47=0,"",IF(AD47=0,"",(AD47/P47)))</f>
        <v>0</v>
      </c>
      <c r="AF47" s="92"/>
      <c r="AG47" s="94" t="str">
        <f>IFERROR(AF47/AD47,"-")</f>
        <v>-</v>
      </c>
      <c r="AH47" s="95"/>
      <c r="AI47" s="96" t="str">
        <f>IFERROR(AH47/AD47,"-")</f>
        <v>-</v>
      </c>
      <c r="AJ47" s="97"/>
      <c r="AK47" s="97"/>
      <c r="AL47" s="97"/>
      <c r="AM47" s="98"/>
      <c r="AN47" s="99">
        <f>IF(P47=0,"",IF(AM47=0,"",(AM47/P47)))</f>
        <v>0</v>
      </c>
      <c r="AO47" s="98"/>
      <c r="AP47" s="100" t="str">
        <f>IFERROR(AO47/AM47,"-")</f>
        <v>-</v>
      </c>
      <c r="AQ47" s="101"/>
      <c r="AR47" s="102" t="str">
        <f>IFERROR(AQ47/AM47,"-")</f>
        <v>-</v>
      </c>
      <c r="AS47" s="103"/>
      <c r="AT47" s="103"/>
      <c r="AU47" s="103"/>
      <c r="AV47" s="104"/>
      <c r="AW47" s="105">
        <f>IF(P47=0,"",IF(AV47=0,"",(AV47/P47)))</f>
        <v>0</v>
      </c>
      <c r="AX47" s="104"/>
      <c r="AY47" s="106" t="str">
        <f>IFERROR(AX47/AV47,"-")</f>
        <v>-</v>
      </c>
      <c r="AZ47" s="107"/>
      <c r="BA47" s="108" t="str">
        <f>IFERROR(AZ47/AV47,"-")</f>
        <v>-</v>
      </c>
      <c r="BB47" s="109"/>
      <c r="BC47" s="109"/>
      <c r="BD47" s="109"/>
      <c r="BE47" s="110"/>
      <c r="BF47" s="111">
        <f>IF(P47=0,"",IF(BE47=0,"",(BE47/P47)))</f>
        <v>0</v>
      </c>
      <c r="BG47" s="110"/>
      <c r="BH47" s="112" t="str">
        <f>IFERROR(BG47/BE47,"-")</f>
        <v>-</v>
      </c>
      <c r="BI47" s="113"/>
      <c r="BJ47" s="114" t="str">
        <f>IFERROR(BI47/BE47,"-")</f>
        <v>-</v>
      </c>
      <c r="BK47" s="115"/>
      <c r="BL47" s="115"/>
      <c r="BM47" s="115"/>
      <c r="BN47" s="117">
        <v>2</v>
      </c>
      <c r="BO47" s="118">
        <f>IF(P47=0,"",IF(BN47=0,"",(BN47/P47)))</f>
        <v>1</v>
      </c>
      <c r="BP47" s="119"/>
      <c r="BQ47" s="120">
        <f>IFERROR(BP47/BN47,"-")</f>
        <v>0</v>
      </c>
      <c r="BR47" s="121"/>
      <c r="BS47" s="122">
        <f>IFERROR(BR47/BN47,"-")</f>
        <v>0</v>
      </c>
      <c r="BT47" s="123"/>
      <c r="BU47" s="123"/>
      <c r="BV47" s="123"/>
      <c r="BW47" s="124"/>
      <c r="BX47" s="125">
        <f>IF(P47=0,"",IF(BW47=0,"",(BW47/P47)))</f>
        <v>0</v>
      </c>
      <c r="BY47" s="126"/>
      <c r="BZ47" s="127" t="str">
        <f>IFERROR(BY47/BW47,"-")</f>
        <v>-</v>
      </c>
      <c r="CA47" s="128"/>
      <c r="CB47" s="129" t="str">
        <f>IFERROR(CA47/BW47,"-")</f>
        <v>-</v>
      </c>
      <c r="CC47" s="130"/>
      <c r="CD47" s="130"/>
      <c r="CE47" s="130"/>
      <c r="CF47" s="131"/>
      <c r="CG47" s="132">
        <f>IF(P47=0,"",IF(CF47=0,"",(CF47/P47)))</f>
        <v>0</v>
      </c>
      <c r="CH47" s="133"/>
      <c r="CI47" s="134" t="str">
        <f>IFERROR(CH47/CF47,"-")</f>
        <v>-</v>
      </c>
      <c r="CJ47" s="135"/>
      <c r="CK47" s="136" t="str">
        <f>IFERROR(CJ47/CF47,"-")</f>
        <v>-</v>
      </c>
      <c r="CL47" s="137"/>
      <c r="CM47" s="137"/>
      <c r="CN47" s="137"/>
      <c r="CO47" s="138">
        <v>0</v>
      </c>
      <c r="CP47" s="139">
        <v>0</v>
      </c>
      <c r="CQ47" s="139"/>
      <c r="CR47" s="139"/>
      <c r="CS47" s="140" t="str">
        <f>IF(AND(CQ47=0,CR47=0),"",IF(AND(CQ47&lt;=100000,CR47&lt;=100000),"",IF(CQ47/CP47&gt;0.7,"男高",IF(CR47/CP47&gt;0.7,"女高",""))))</f>
        <v/>
      </c>
    </row>
    <row r="48" spans="1:98">
      <c r="A48" s="78"/>
      <c r="B48" s="347" t="s">
        <v>156</v>
      </c>
      <c r="C48" s="347"/>
      <c r="D48" s="347" t="s">
        <v>78</v>
      </c>
      <c r="E48" s="347" t="s">
        <v>78</v>
      </c>
      <c r="F48" s="347" t="s">
        <v>79</v>
      </c>
      <c r="G48" s="88"/>
      <c r="H48" s="88"/>
      <c r="I48" s="88"/>
      <c r="J48" s="330"/>
      <c r="K48" s="79">
        <v>66</v>
      </c>
      <c r="L48" s="79">
        <v>31</v>
      </c>
      <c r="M48" s="79">
        <v>21</v>
      </c>
      <c r="N48" s="89">
        <v>4</v>
      </c>
      <c r="O48" s="90">
        <v>0</v>
      </c>
      <c r="P48" s="91">
        <f>N48+O48</f>
        <v>4</v>
      </c>
      <c r="Q48" s="80">
        <f>IFERROR(P48/M48,"-")</f>
        <v>0.19047619047619</v>
      </c>
      <c r="R48" s="79">
        <v>1</v>
      </c>
      <c r="S48" s="79">
        <v>1</v>
      </c>
      <c r="T48" s="80">
        <f>IFERROR(R48/(P48),"-")</f>
        <v>0.25</v>
      </c>
      <c r="U48" s="336"/>
      <c r="V48" s="82">
        <v>1</v>
      </c>
      <c r="W48" s="80">
        <f>IF(P48=0,"-",V48/P48)</f>
        <v>0.25</v>
      </c>
      <c r="X48" s="335">
        <v>3000</v>
      </c>
      <c r="Y48" s="336">
        <f>IFERROR(X48/P48,"-")</f>
        <v>750</v>
      </c>
      <c r="Z48" s="336">
        <f>IFERROR(X48/V48,"-")</f>
        <v>3000</v>
      </c>
      <c r="AA48" s="330"/>
      <c r="AB48" s="83"/>
      <c r="AC48" s="77"/>
      <c r="AD48" s="92"/>
      <c r="AE48" s="93">
        <f>IF(P48=0,"",IF(AD48=0,"",(AD48/P48)))</f>
        <v>0</v>
      </c>
      <c r="AF48" s="92"/>
      <c r="AG48" s="94" t="str">
        <f>IFERROR(AF48/AD48,"-")</f>
        <v>-</v>
      </c>
      <c r="AH48" s="95"/>
      <c r="AI48" s="96" t="str">
        <f>IFERROR(AH48/AD48,"-")</f>
        <v>-</v>
      </c>
      <c r="AJ48" s="97"/>
      <c r="AK48" s="97"/>
      <c r="AL48" s="97"/>
      <c r="AM48" s="98"/>
      <c r="AN48" s="99">
        <f>IF(P48=0,"",IF(AM48=0,"",(AM48/P48)))</f>
        <v>0</v>
      </c>
      <c r="AO48" s="98"/>
      <c r="AP48" s="100" t="str">
        <f>IFERROR(AO48/AM48,"-")</f>
        <v>-</v>
      </c>
      <c r="AQ48" s="101"/>
      <c r="AR48" s="102" t="str">
        <f>IFERROR(AQ48/AM48,"-")</f>
        <v>-</v>
      </c>
      <c r="AS48" s="103"/>
      <c r="AT48" s="103"/>
      <c r="AU48" s="103"/>
      <c r="AV48" s="104">
        <v>1</v>
      </c>
      <c r="AW48" s="105">
        <f>IF(P48=0,"",IF(AV48=0,"",(AV48/P48)))</f>
        <v>0.25</v>
      </c>
      <c r="AX48" s="104"/>
      <c r="AY48" s="106">
        <f>IFERROR(AX48/AV48,"-")</f>
        <v>0</v>
      </c>
      <c r="AZ48" s="107"/>
      <c r="BA48" s="108">
        <f>IFERROR(AZ48/AV48,"-")</f>
        <v>0</v>
      </c>
      <c r="BB48" s="109"/>
      <c r="BC48" s="109"/>
      <c r="BD48" s="109"/>
      <c r="BE48" s="110"/>
      <c r="BF48" s="111">
        <f>IF(P48=0,"",IF(BE48=0,"",(BE48/P48)))</f>
        <v>0</v>
      </c>
      <c r="BG48" s="110"/>
      <c r="BH48" s="112" t="str">
        <f>IFERROR(BG48/BE48,"-")</f>
        <v>-</v>
      </c>
      <c r="BI48" s="113"/>
      <c r="BJ48" s="114" t="str">
        <f>IFERROR(BI48/BE48,"-")</f>
        <v>-</v>
      </c>
      <c r="BK48" s="115"/>
      <c r="BL48" s="115"/>
      <c r="BM48" s="115"/>
      <c r="BN48" s="117">
        <v>1</v>
      </c>
      <c r="BO48" s="118">
        <f>IF(P48=0,"",IF(BN48=0,"",(BN48/P48)))</f>
        <v>0.25</v>
      </c>
      <c r="BP48" s="119">
        <v>1</v>
      </c>
      <c r="BQ48" s="120">
        <f>IFERROR(BP48/BN48,"-")</f>
        <v>1</v>
      </c>
      <c r="BR48" s="121">
        <v>3000</v>
      </c>
      <c r="BS48" s="122">
        <f>IFERROR(BR48/BN48,"-")</f>
        <v>3000</v>
      </c>
      <c r="BT48" s="123">
        <v>1</v>
      </c>
      <c r="BU48" s="123"/>
      <c r="BV48" s="123"/>
      <c r="BW48" s="124">
        <v>2</v>
      </c>
      <c r="BX48" s="125">
        <f>IF(P48=0,"",IF(BW48=0,"",(BW48/P48)))</f>
        <v>0.5</v>
      </c>
      <c r="BY48" s="126"/>
      <c r="BZ48" s="127">
        <f>IFERROR(BY48/BW48,"-")</f>
        <v>0</v>
      </c>
      <c r="CA48" s="128"/>
      <c r="CB48" s="129">
        <f>IFERROR(CA48/BW48,"-")</f>
        <v>0</v>
      </c>
      <c r="CC48" s="130"/>
      <c r="CD48" s="130"/>
      <c r="CE48" s="130"/>
      <c r="CF48" s="131"/>
      <c r="CG48" s="132">
        <f>IF(P48=0,"",IF(CF48=0,"",(CF48/P48)))</f>
        <v>0</v>
      </c>
      <c r="CH48" s="133"/>
      <c r="CI48" s="134" t="str">
        <f>IFERROR(CH48/CF48,"-")</f>
        <v>-</v>
      </c>
      <c r="CJ48" s="135"/>
      <c r="CK48" s="136" t="str">
        <f>IFERROR(CJ48/CF48,"-")</f>
        <v>-</v>
      </c>
      <c r="CL48" s="137"/>
      <c r="CM48" s="137"/>
      <c r="CN48" s="137"/>
      <c r="CO48" s="138">
        <v>1</v>
      </c>
      <c r="CP48" s="139">
        <v>3000</v>
      </c>
      <c r="CQ48" s="139">
        <v>3000</v>
      </c>
      <c r="CR48" s="139"/>
      <c r="CS48" s="140" t="str">
        <f>IF(AND(CQ48=0,CR48=0),"",IF(AND(CQ48&lt;=100000,CR48&lt;=100000),"",IF(CQ48/CP48&gt;0.7,"男高",IF(CR48/CP48&gt;0.7,"女高",""))))</f>
        <v/>
      </c>
    </row>
    <row r="49" spans="1:98">
      <c r="A49" s="78">
        <f>AB49</f>
        <v>0.066666666666667</v>
      </c>
      <c r="B49" s="347" t="s">
        <v>157</v>
      </c>
      <c r="C49" s="347"/>
      <c r="D49" s="347" t="s">
        <v>158</v>
      </c>
      <c r="E49" s="347" t="s">
        <v>159</v>
      </c>
      <c r="F49" s="347" t="s">
        <v>67</v>
      </c>
      <c r="G49" s="88" t="s">
        <v>160</v>
      </c>
      <c r="H49" s="88" t="s">
        <v>69</v>
      </c>
      <c r="I49" s="350">
        <v>41480</v>
      </c>
      <c r="J49" s="330">
        <v>240000</v>
      </c>
      <c r="K49" s="79">
        <v>0</v>
      </c>
      <c r="L49" s="79">
        <v>0</v>
      </c>
      <c r="M49" s="79">
        <v>0</v>
      </c>
      <c r="N49" s="89">
        <v>7</v>
      </c>
      <c r="O49" s="90">
        <v>0</v>
      </c>
      <c r="P49" s="91">
        <f>N49+O49</f>
        <v>7</v>
      </c>
      <c r="Q49" s="80" t="str">
        <f>IFERROR(P49/M49,"-")</f>
        <v>-</v>
      </c>
      <c r="R49" s="79">
        <v>0</v>
      </c>
      <c r="S49" s="79">
        <v>1</v>
      </c>
      <c r="T49" s="80">
        <f>IFERROR(R49/(P49),"-")</f>
        <v>0</v>
      </c>
      <c r="U49" s="336">
        <f>IFERROR(J49/SUM(N49:O53),"-")</f>
        <v>8275.8620689655</v>
      </c>
      <c r="V49" s="82">
        <v>1</v>
      </c>
      <c r="W49" s="80">
        <f>IF(P49=0,"-",V49/P49)</f>
        <v>0.14285714285714</v>
      </c>
      <c r="X49" s="335">
        <v>5000</v>
      </c>
      <c r="Y49" s="336">
        <f>IFERROR(X49/P49,"-")</f>
        <v>714.28571428571</v>
      </c>
      <c r="Z49" s="336">
        <f>IFERROR(X49/V49,"-")</f>
        <v>5000</v>
      </c>
      <c r="AA49" s="330">
        <f>SUM(X49:X53)-SUM(J49:J53)</f>
        <v>-224000</v>
      </c>
      <c r="AB49" s="83">
        <f>SUM(X49:X53)/SUM(J49:J53)</f>
        <v>0.066666666666667</v>
      </c>
      <c r="AC49" s="77"/>
      <c r="AD49" s="92"/>
      <c r="AE49" s="93">
        <f>IF(P49=0,"",IF(AD49=0,"",(AD49/P49)))</f>
        <v>0</v>
      </c>
      <c r="AF49" s="92"/>
      <c r="AG49" s="94" t="str">
        <f>IFERROR(AF49/AD49,"-")</f>
        <v>-</v>
      </c>
      <c r="AH49" s="95"/>
      <c r="AI49" s="96" t="str">
        <f>IFERROR(AH49/AD49,"-")</f>
        <v>-</v>
      </c>
      <c r="AJ49" s="97"/>
      <c r="AK49" s="97"/>
      <c r="AL49" s="97"/>
      <c r="AM49" s="98"/>
      <c r="AN49" s="99">
        <f>IF(P49=0,"",IF(AM49=0,"",(AM49/P49)))</f>
        <v>0</v>
      </c>
      <c r="AO49" s="98"/>
      <c r="AP49" s="100" t="str">
        <f>IFERROR(AO49/AM49,"-")</f>
        <v>-</v>
      </c>
      <c r="AQ49" s="101"/>
      <c r="AR49" s="102" t="str">
        <f>IFERROR(AQ49/AM49,"-")</f>
        <v>-</v>
      </c>
      <c r="AS49" s="103"/>
      <c r="AT49" s="103"/>
      <c r="AU49" s="103"/>
      <c r="AV49" s="104"/>
      <c r="AW49" s="105">
        <f>IF(P49=0,"",IF(AV49=0,"",(AV49/P49)))</f>
        <v>0</v>
      </c>
      <c r="AX49" s="104"/>
      <c r="AY49" s="106" t="str">
        <f>IFERROR(AX49/AV49,"-")</f>
        <v>-</v>
      </c>
      <c r="AZ49" s="107"/>
      <c r="BA49" s="108" t="str">
        <f>IFERROR(AZ49/AV49,"-")</f>
        <v>-</v>
      </c>
      <c r="BB49" s="109"/>
      <c r="BC49" s="109"/>
      <c r="BD49" s="109"/>
      <c r="BE49" s="110">
        <v>4</v>
      </c>
      <c r="BF49" s="111">
        <f>IF(P49=0,"",IF(BE49=0,"",(BE49/P49)))</f>
        <v>0.57142857142857</v>
      </c>
      <c r="BG49" s="110">
        <v>1</v>
      </c>
      <c r="BH49" s="112">
        <f>IFERROR(BG49/BE49,"-")</f>
        <v>0.25</v>
      </c>
      <c r="BI49" s="113">
        <v>5000</v>
      </c>
      <c r="BJ49" s="114">
        <f>IFERROR(BI49/BE49,"-")</f>
        <v>1250</v>
      </c>
      <c r="BK49" s="115">
        <v>1</v>
      </c>
      <c r="BL49" s="115"/>
      <c r="BM49" s="115"/>
      <c r="BN49" s="117">
        <v>2</v>
      </c>
      <c r="BO49" s="118">
        <f>IF(P49=0,"",IF(BN49=0,"",(BN49/P49)))</f>
        <v>0.28571428571429</v>
      </c>
      <c r="BP49" s="119"/>
      <c r="BQ49" s="120">
        <f>IFERROR(BP49/BN49,"-")</f>
        <v>0</v>
      </c>
      <c r="BR49" s="121"/>
      <c r="BS49" s="122">
        <f>IFERROR(BR49/BN49,"-")</f>
        <v>0</v>
      </c>
      <c r="BT49" s="123"/>
      <c r="BU49" s="123"/>
      <c r="BV49" s="123"/>
      <c r="BW49" s="124">
        <v>1</v>
      </c>
      <c r="BX49" s="125">
        <f>IF(P49=0,"",IF(BW49=0,"",(BW49/P49)))</f>
        <v>0.14285714285714</v>
      </c>
      <c r="BY49" s="126"/>
      <c r="BZ49" s="127">
        <f>IFERROR(BY49/BW49,"-")</f>
        <v>0</v>
      </c>
      <c r="CA49" s="128"/>
      <c r="CB49" s="129">
        <f>IFERROR(CA49/BW49,"-")</f>
        <v>0</v>
      </c>
      <c r="CC49" s="130"/>
      <c r="CD49" s="130"/>
      <c r="CE49" s="130"/>
      <c r="CF49" s="131"/>
      <c r="CG49" s="132">
        <f>IF(P49=0,"",IF(CF49=0,"",(CF49/P49)))</f>
        <v>0</v>
      </c>
      <c r="CH49" s="133"/>
      <c r="CI49" s="134" t="str">
        <f>IFERROR(CH49/CF49,"-")</f>
        <v>-</v>
      </c>
      <c r="CJ49" s="135"/>
      <c r="CK49" s="136" t="str">
        <f>IFERROR(CJ49/CF49,"-")</f>
        <v>-</v>
      </c>
      <c r="CL49" s="137"/>
      <c r="CM49" s="137"/>
      <c r="CN49" s="137"/>
      <c r="CO49" s="138">
        <v>1</v>
      </c>
      <c r="CP49" s="139">
        <v>5000</v>
      </c>
      <c r="CQ49" s="139">
        <v>5000</v>
      </c>
      <c r="CR49" s="139"/>
      <c r="CS49" s="140" t="str">
        <f>IF(AND(CQ49=0,CR49=0),"",IF(AND(CQ49&lt;=100000,CR49&lt;=100000),"",IF(CQ49/CP49&gt;0.7,"男高",IF(CR49/CP49&gt;0.7,"女高",""))))</f>
        <v/>
      </c>
    </row>
    <row r="50" spans="1:98">
      <c r="A50" s="78"/>
      <c r="B50" s="347" t="s">
        <v>161</v>
      </c>
      <c r="C50" s="347"/>
      <c r="D50" s="347" t="s">
        <v>158</v>
      </c>
      <c r="E50" s="347" t="s">
        <v>159</v>
      </c>
      <c r="F50" s="347" t="s">
        <v>67</v>
      </c>
      <c r="G50" s="88" t="s">
        <v>162</v>
      </c>
      <c r="H50" s="88" t="s">
        <v>69</v>
      </c>
      <c r="I50" s="350">
        <v>41482</v>
      </c>
      <c r="J50" s="330"/>
      <c r="K50" s="79">
        <v>0</v>
      </c>
      <c r="L50" s="79">
        <v>0</v>
      </c>
      <c r="M50" s="79">
        <v>0</v>
      </c>
      <c r="N50" s="89">
        <v>5</v>
      </c>
      <c r="O50" s="90">
        <v>0</v>
      </c>
      <c r="P50" s="91">
        <f>N50+O50</f>
        <v>5</v>
      </c>
      <c r="Q50" s="80" t="str">
        <f>IFERROR(P50/M50,"-")</f>
        <v>-</v>
      </c>
      <c r="R50" s="79">
        <v>0</v>
      </c>
      <c r="S50" s="79">
        <v>1</v>
      </c>
      <c r="T50" s="80">
        <f>IFERROR(R50/(P50),"-")</f>
        <v>0</v>
      </c>
      <c r="U50" s="336"/>
      <c r="V50" s="82">
        <v>0</v>
      </c>
      <c r="W50" s="80">
        <f>IF(P50=0,"-",V50/P50)</f>
        <v>0</v>
      </c>
      <c r="X50" s="335">
        <v>0</v>
      </c>
      <c r="Y50" s="336">
        <f>IFERROR(X50/P50,"-")</f>
        <v>0</v>
      </c>
      <c r="Z50" s="336" t="str">
        <f>IFERROR(X50/V50,"-")</f>
        <v>-</v>
      </c>
      <c r="AA50" s="330"/>
      <c r="AB50" s="83"/>
      <c r="AC50" s="77"/>
      <c r="AD50" s="92"/>
      <c r="AE50" s="93">
        <f>IF(P50=0,"",IF(AD50=0,"",(AD50/P50)))</f>
        <v>0</v>
      </c>
      <c r="AF50" s="92"/>
      <c r="AG50" s="94" t="str">
        <f>IFERROR(AF50/AD50,"-")</f>
        <v>-</v>
      </c>
      <c r="AH50" s="95"/>
      <c r="AI50" s="96" t="str">
        <f>IFERROR(AH50/AD50,"-")</f>
        <v>-</v>
      </c>
      <c r="AJ50" s="97"/>
      <c r="AK50" s="97"/>
      <c r="AL50" s="97"/>
      <c r="AM50" s="98"/>
      <c r="AN50" s="99">
        <f>IF(P50=0,"",IF(AM50=0,"",(AM50/P50)))</f>
        <v>0</v>
      </c>
      <c r="AO50" s="98"/>
      <c r="AP50" s="100" t="str">
        <f>IFERROR(AO50/AM50,"-")</f>
        <v>-</v>
      </c>
      <c r="AQ50" s="101"/>
      <c r="AR50" s="102" t="str">
        <f>IFERROR(AQ50/AM50,"-")</f>
        <v>-</v>
      </c>
      <c r="AS50" s="103"/>
      <c r="AT50" s="103"/>
      <c r="AU50" s="103"/>
      <c r="AV50" s="104"/>
      <c r="AW50" s="105">
        <f>IF(P50=0,"",IF(AV50=0,"",(AV50/P50)))</f>
        <v>0</v>
      </c>
      <c r="AX50" s="104"/>
      <c r="AY50" s="106" t="str">
        <f>IFERROR(AX50/AV50,"-")</f>
        <v>-</v>
      </c>
      <c r="AZ50" s="107"/>
      <c r="BA50" s="108" t="str">
        <f>IFERROR(AZ50/AV50,"-")</f>
        <v>-</v>
      </c>
      <c r="BB50" s="109"/>
      <c r="BC50" s="109"/>
      <c r="BD50" s="109"/>
      <c r="BE50" s="110"/>
      <c r="BF50" s="111">
        <f>IF(P50=0,"",IF(BE50=0,"",(BE50/P50)))</f>
        <v>0</v>
      </c>
      <c r="BG50" s="110"/>
      <c r="BH50" s="112" t="str">
        <f>IFERROR(BG50/BE50,"-")</f>
        <v>-</v>
      </c>
      <c r="BI50" s="113"/>
      <c r="BJ50" s="114" t="str">
        <f>IFERROR(BI50/BE50,"-")</f>
        <v>-</v>
      </c>
      <c r="BK50" s="115"/>
      <c r="BL50" s="115"/>
      <c r="BM50" s="115"/>
      <c r="BN50" s="117">
        <v>1</v>
      </c>
      <c r="BO50" s="118">
        <f>IF(P50=0,"",IF(BN50=0,"",(BN50/P50)))</f>
        <v>0.2</v>
      </c>
      <c r="BP50" s="119"/>
      <c r="BQ50" s="120">
        <f>IFERROR(BP50/BN50,"-")</f>
        <v>0</v>
      </c>
      <c r="BR50" s="121"/>
      <c r="BS50" s="122">
        <f>IFERROR(BR50/BN50,"-")</f>
        <v>0</v>
      </c>
      <c r="BT50" s="123"/>
      <c r="BU50" s="123"/>
      <c r="BV50" s="123"/>
      <c r="BW50" s="124">
        <v>2</v>
      </c>
      <c r="BX50" s="125">
        <f>IF(P50=0,"",IF(BW50=0,"",(BW50/P50)))</f>
        <v>0.4</v>
      </c>
      <c r="BY50" s="126"/>
      <c r="BZ50" s="127">
        <f>IFERROR(BY50/BW50,"-")</f>
        <v>0</v>
      </c>
      <c r="CA50" s="128"/>
      <c r="CB50" s="129">
        <f>IFERROR(CA50/BW50,"-")</f>
        <v>0</v>
      </c>
      <c r="CC50" s="130"/>
      <c r="CD50" s="130"/>
      <c r="CE50" s="130"/>
      <c r="CF50" s="131">
        <v>2</v>
      </c>
      <c r="CG50" s="132">
        <f>IF(P50=0,"",IF(CF50=0,"",(CF50/P50)))</f>
        <v>0.4</v>
      </c>
      <c r="CH50" s="133"/>
      <c r="CI50" s="134">
        <f>IFERROR(CH50/CF50,"-")</f>
        <v>0</v>
      </c>
      <c r="CJ50" s="135"/>
      <c r="CK50" s="136">
        <f>IFERROR(CJ50/CF50,"-")</f>
        <v>0</v>
      </c>
      <c r="CL50" s="137"/>
      <c r="CM50" s="137"/>
      <c r="CN50" s="137"/>
      <c r="CO50" s="138">
        <v>0</v>
      </c>
      <c r="CP50" s="139">
        <v>0</v>
      </c>
      <c r="CQ50" s="139"/>
      <c r="CR50" s="139"/>
      <c r="CS50" s="140" t="str">
        <f>IF(AND(CQ50=0,CR50=0),"",IF(AND(CQ50&lt;=100000,CR50&lt;=100000),"",IF(CQ50/CP50&gt;0.7,"男高",IF(CR50/CP50&gt;0.7,"女高",""))))</f>
        <v/>
      </c>
    </row>
    <row r="51" spans="1:98">
      <c r="A51" s="78"/>
      <c r="B51" s="347" t="s">
        <v>163</v>
      </c>
      <c r="C51" s="347"/>
      <c r="D51" s="347" t="s">
        <v>158</v>
      </c>
      <c r="E51" s="347" t="s">
        <v>159</v>
      </c>
      <c r="F51" s="347" t="s">
        <v>67</v>
      </c>
      <c r="G51" s="88" t="s">
        <v>164</v>
      </c>
      <c r="H51" s="88" t="s">
        <v>69</v>
      </c>
      <c r="I51" s="350">
        <v>41480</v>
      </c>
      <c r="J51" s="330"/>
      <c r="K51" s="79">
        <v>0</v>
      </c>
      <c r="L51" s="79">
        <v>0</v>
      </c>
      <c r="M51" s="79">
        <v>0</v>
      </c>
      <c r="N51" s="89">
        <v>2</v>
      </c>
      <c r="O51" s="90">
        <v>0</v>
      </c>
      <c r="P51" s="91">
        <f>N51+O51</f>
        <v>2</v>
      </c>
      <c r="Q51" s="80" t="str">
        <f>IFERROR(P51/M51,"-")</f>
        <v>-</v>
      </c>
      <c r="R51" s="79">
        <v>0</v>
      </c>
      <c r="S51" s="79">
        <v>0</v>
      </c>
      <c r="T51" s="80">
        <f>IFERROR(R51/(P51),"-")</f>
        <v>0</v>
      </c>
      <c r="U51" s="336"/>
      <c r="V51" s="82">
        <v>0</v>
      </c>
      <c r="W51" s="80">
        <f>IF(P51=0,"-",V51/P51)</f>
        <v>0</v>
      </c>
      <c r="X51" s="335">
        <v>0</v>
      </c>
      <c r="Y51" s="336">
        <f>IFERROR(X51/P51,"-")</f>
        <v>0</v>
      </c>
      <c r="Z51" s="336" t="str">
        <f>IFERROR(X51/V51,"-")</f>
        <v>-</v>
      </c>
      <c r="AA51" s="330"/>
      <c r="AB51" s="83"/>
      <c r="AC51" s="77"/>
      <c r="AD51" s="92"/>
      <c r="AE51" s="93">
        <f>IF(P51=0,"",IF(AD51=0,"",(AD51/P51)))</f>
        <v>0</v>
      </c>
      <c r="AF51" s="92"/>
      <c r="AG51" s="94" t="str">
        <f>IFERROR(AF51/AD51,"-")</f>
        <v>-</v>
      </c>
      <c r="AH51" s="95"/>
      <c r="AI51" s="96" t="str">
        <f>IFERROR(AH51/AD51,"-")</f>
        <v>-</v>
      </c>
      <c r="AJ51" s="97"/>
      <c r="AK51" s="97"/>
      <c r="AL51" s="97"/>
      <c r="AM51" s="98">
        <v>1</v>
      </c>
      <c r="AN51" s="99">
        <f>IF(P51=0,"",IF(AM51=0,"",(AM51/P51)))</f>
        <v>0.5</v>
      </c>
      <c r="AO51" s="98"/>
      <c r="AP51" s="100">
        <f>IFERROR(AO51/AM51,"-")</f>
        <v>0</v>
      </c>
      <c r="AQ51" s="101"/>
      <c r="AR51" s="102">
        <f>IFERROR(AQ51/AM51,"-")</f>
        <v>0</v>
      </c>
      <c r="AS51" s="103"/>
      <c r="AT51" s="103"/>
      <c r="AU51" s="103"/>
      <c r="AV51" s="104"/>
      <c r="AW51" s="105">
        <f>IF(P51=0,"",IF(AV51=0,"",(AV51/P51)))</f>
        <v>0</v>
      </c>
      <c r="AX51" s="104"/>
      <c r="AY51" s="106" t="str">
        <f>IFERROR(AX51/AV51,"-")</f>
        <v>-</v>
      </c>
      <c r="AZ51" s="107"/>
      <c r="BA51" s="108" t="str">
        <f>IFERROR(AZ51/AV51,"-")</f>
        <v>-</v>
      </c>
      <c r="BB51" s="109"/>
      <c r="BC51" s="109"/>
      <c r="BD51" s="109"/>
      <c r="BE51" s="110"/>
      <c r="BF51" s="111">
        <f>IF(P51=0,"",IF(BE51=0,"",(BE51/P51)))</f>
        <v>0</v>
      </c>
      <c r="BG51" s="110"/>
      <c r="BH51" s="112" t="str">
        <f>IFERROR(BG51/BE51,"-")</f>
        <v>-</v>
      </c>
      <c r="BI51" s="113"/>
      <c r="BJ51" s="114" t="str">
        <f>IFERROR(BI51/BE51,"-")</f>
        <v>-</v>
      </c>
      <c r="BK51" s="115"/>
      <c r="BL51" s="115"/>
      <c r="BM51" s="115"/>
      <c r="BN51" s="117">
        <v>1</v>
      </c>
      <c r="BO51" s="118">
        <f>IF(P51=0,"",IF(BN51=0,"",(BN51/P51)))</f>
        <v>0.5</v>
      </c>
      <c r="BP51" s="119"/>
      <c r="BQ51" s="120">
        <f>IFERROR(BP51/BN51,"-")</f>
        <v>0</v>
      </c>
      <c r="BR51" s="121"/>
      <c r="BS51" s="122">
        <f>IFERROR(BR51/BN51,"-")</f>
        <v>0</v>
      </c>
      <c r="BT51" s="123"/>
      <c r="BU51" s="123"/>
      <c r="BV51" s="123"/>
      <c r="BW51" s="124"/>
      <c r="BX51" s="125">
        <f>IF(P51=0,"",IF(BW51=0,"",(BW51/P51)))</f>
        <v>0</v>
      </c>
      <c r="BY51" s="126"/>
      <c r="BZ51" s="127" t="str">
        <f>IFERROR(BY51/BW51,"-")</f>
        <v>-</v>
      </c>
      <c r="CA51" s="128"/>
      <c r="CB51" s="129" t="str">
        <f>IFERROR(CA51/BW51,"-")</f>
        <v>-</v>
      </c>
      <c r="CC51" s="130"/>
      <c r="CD51" s="130"/>
      <c r="CE51" s="130"/>
      <c r="CF51" s="131"/>
      <c r="CG51" s="132">
        <f>IF(P51=0,"",IF(CF51=0,"",(CF51/P51)))</f>
        <v>0</v>
      </c>
      <c r="CH51" s="133"/>
      <c r="CI51" s="134" t="str">
        <f>IFERROR(CH51/CF51,"-")</f>
        <v>-</v>
      </c>
      <c r="CJ51" s="135"/>
      <c r="CK51" s="136" t="str">
        <f>IFERROR(CJ51/CF51,"-")</f>
        <v>-</v>
      </c>
      <c r="CL51" s="137"/>
      <c r="CM51" s="137"/>
      <c r="CN51" s="137"/>
      <c r="CO51" s="138">
        <v>0</v>
      </c>
      <c r="CP51" s="139">
        <v>0</v>
      </c>
      <c r="CQ51" s="139"/>
      <c r="CR51" s="139"/>
      <c r="CS51" s="140" t="str">
        <f>IF(AND(CQ51=0,CR51=0),"",IF(AND(CQ51&lt;=100000,CR51&lt;=100000),"",IF(CQ51/CP51&gt;0.7,"男高",IF(CR51/CP51&gt;0.7,"女高",""))))</f>
        <v/>
      </c>
    </row>
    <row r="52" spans="1:98">
      <c r="A52" s="78"/>
      <c r="B52" s="347" t="s">
        <v>165</v>
      </c>
      <c r="C52" s="347"/>
      <c r="D52" s="347" t="s">
        <v>158</v>
      </c>
      <c r="E52" s="347" t="s">
        <v>159</v>
      </c>
      <c r="F52" s="347" t="s">
        <v>67</v>
      </c>
      <c r="G52" s="88" t="s">
        <v>166</v>
      </c>
      <c r="H52" s="88" t="s">
        <v>69</v>
      </c>
      <c r="I52" s="350">
        <v>39309</v>
      </c>
      <c r="J52" s="330"/>
      <c r="K52" s="79">
        <v>0</v>
      </c>
      <c r="L52" s="79">
        <v>0</v>
      </c>
      <c r="M52" s="79">
        <v>0</v>
      </c>
      <c r="N52" s="89">
        <v>13</v>
      </c>
      <c r="O52" s="90">
        <v>0</v>
      </c>
      <c r="P52" s="91">
        <f>N52+O52</f>
        <v>13</v>
      </c>
      <c r="Q52" s="80" t="str">
        <f>IFERROR(P52/M52,"-")</f>
        <v>-</v>
      </c>
      <c r="R52" s="79">
        <v>0</v>
      </c>
      <c r="S52" s="79">
        <v>2</v>
      </c>
      <c r="T52" s="80">
        <f>IFERROR(R52/(P52),"-")</f>
        <v>0</v>
      </c>
      <c r="U52" s="336"/>
      <c r="V52" s="82">
        <v>3</v>
      </c>
      <c r="W52" s="80">
        <f>IF(P52=0,"-",V52/P52)</f>
        <v>0.23076923076923</v>
      </c>
      <c r="X52" s="335">
        <v>11000</v>
      </c>
      <c r="Y52" s="336">
        <f>IFERROR(X52/P52,"-")</f>
        <v>846.15384615385</v>
      </c>
      <c r="Z52" s="336">
        <f>IFERROR(X52/V52,"-")</f>
        <v>3666.6666666667</v>
      </c>
      <c r="AA52" s="330"/>
      <c r="AB52" s="83"/>
      <c r="AC52" s="77"/>
      <c r="AD52" s="92"/>
      <c r="AE52" s="93">
        <f>IF(P52=0,"",IF(AD52=0,"",(AD52/P52)))</f>
        <v>0</v>
      </c>
      <c r="AF52" s="92"/>
      <c r="AG52" s="94" t="str">
        <f>IFERROR(AF52/AD52,"-")</f>
        <v>-</v>
      </c>
      <c r="AH52" s="95"/>
      <c r="AI52" s="96" t="str">
        <f>IFERROR(AH52/AD52,"-")</f>
        <v>-</v>
      </c>
      <c r="AJ52" s="97"/>
      <c r="AK52" s="97"/>
      <c r="AL52" s="97"/>
      <c r="AM52" s="98"/>
      <c r="AN52" s="99">
        <f>IF(P52=0,"",IF(AM52=0,"",(AM52/P52)))</f>
        <v>0</v>
      </c>
      <c r="AO52" s="98"/>
      <c r="AP52" s="100" t="str">
        <f>IFERROR(AO52/AM52,"-")</f>
        <v>-</v>
      </c>
      <c r="AQ52" s="101"/>
      <c r="AR52" s="102" t="str">
        <f>IFERROR(AQ52/AM52,"-")</f>
        <v>-</v>
      </c>
      <c r="AS52" s="103"/>
      <c r="AT52" s="103"/>
      <c r="AU52" s="103"/>
      <c r="AV52" s="104">
        <v>1</v>
      </c>
      <c r="AW52" s="105">
        <f>IF(P52=0,"",IF(AV52=0,"",(AV52/P52)))</f>
        <v>0.076923076923077</v>
      </c>
      <c r="AX52" s="104"/>
      <c r="AY52" s="106">
        <f>IFERROR(AX52/AV52,"-")</f>
        <v>0</v>
      </c>
      <c r="AZ52" s="107"/>
      <c r="BA52" s="108">
        <f>IFERROR(AZ52/AV52,"-")</f>
        <v>0</v>
      </c>
      <c r="BB52" s="109"/>
      <c r="BC52" s="109"/>
      <c r="BD52" s="109"/>
      <c r="BE52" s="110">
        <v>3</v>
      </c>
      <c r="BF52" s="111">
        <f>IF(P52=0,"",IF(BE52=0,"",(BE52/P52)))</f>
        <v>0.23076923076923</v>
      </c>
      <c r="BG52" s="110"/>
      <c r="BH52" s="112">
        <f>IFERROR(BG52/BE52,"-")</f>
        <v>0</v>
      </c>
      <c r="BI52" s="113"/>
      <c r="BJ52" s="114">
        <f>IFERROR(BI52/BE52,"-")</f>
        <v>0</v>
      </c>
      <c r="BK52" s="115"/>
      <c r="BL52" s="115"/>
      <c r="BM52" s="115"/>
      <c r="BN52" s="117">
        <v>2</v>
      </c>
      <c r="BO52" s="118">
        <f>IF(P52=0,"",IF(BN52=0,"",(BN52/P52)))</f>
        <v>0.15384615384615</v>
      </c>
      <c r="BP52" s="119">
        <v>1</v>
      </c>
      <c r="BQ52" s="120">
        <f>IFERROR(BP52/BN52,"-")</f>
        <v>0.5</v>
      </c>
      <c r="BR52" s="121">
        <v>5000</v>
      </c>
      <c r="BS52" s="122">
        <f>IFERROR(BR52/BN52,"-")</f>
        <v>2500</v>
      </c>
      <c r="BT52" s="123">
        <v>1</v>
      </c>
      <c r="BU52" s="123"/>
      <c r="BV52" s="123"/>
      <c r="BW52" s="124">
        <v>5</v>
      </c>
      <c r="BX52" s="125">
        <f>IF(P52=0,"",IF(BW52=0,"",(BW52/P52)))</f>
        <v>0.38461538461538</v>
      </c>
      <c r="BY52" s="126">
        <v>2</v>
      </c>
      <c r="BZ52" s="127">
        <f>IFERROR(BY52/BW52,"-")</f>
        <v>0.4</v>
      </c>
      <c r="CA52" s="128">
        <v>6000</v>
      </c>
      <c r="CB52" s="129">
        <f>IFERROR(CA52/BW52,"-")</f>
        <v>1200</v>
      </c>
      <c r="CC52" s="130">
        <v>2</v>
      </c>
      <c r="CD52" s="130"/>
      <c r="CE52" s="130"/>
      <c r="CF52" s="131">
        <v>2</v>
      </c>
      <c r="CG52" s="132">
        <f>IF(P52=0,"",IF(CF52=0,"",(CF52/P52)))</f>
        <v>0.15384615384615</v>
      </c>
      <c r="CH52" s="133"/>
      <c r="CI52" s="134">
        <f>IFERROR(CH52/CF52,"-")</f>
        <v>0</v>
      </c>
      <c r="CJ52" s="135"/>
      <c r="CK52" s="136">
        <f>IFERROR(CJ52/CF52,"-")</f>
        <v>0</v>
      </c>
      <c r="CL52" s="137"/>
      <c r="CM52" s="137"/>
      <c r="CN52" s="137"/>
      <c r="CO52" s="138">
        <v>3</v>
      </c>
      <c r="CP52" s="139">
        <v>11000</v>
      </c>
      <c r="CQ52" s="139">
        <v>5000</v>
      </c>
      <c r="CR52" s="139"/>
      <c r="CS52" s="140" t="str">
        <f>IF(AND(CQ52=0,CR52=0),"",IF(AND(CQ52&lt;=100000,CR52&lt;=100000),"",IF(CQ52/CP52&gt;0.7,"男高",IF(CR52/CP52&gt;0.7,"女高",""))))</f>
        <v/>
      </c>
    </row>
    <row r="53" spans="1:98">
      <c r="A53" s="78"/>
      <c r="B53" s="347" t="s">
        <v>167</v>
      </c>
      <c r="C53" s="347"/>
      <c r="D53" s="347" t="s">
        <v>78</v>
      </c>
      <c r="E53" s="347" t="s">
        <v>78</v>
      </c>
      <c r="F53" s="347" t="s">
        <v>79</v>
      </c>
      <c r="G53" s="88" t="s">
        <v>80</v>
      </c>
      <c r="H53" s="88"/>
      <c r="I53" s="88"/>
      <c r="J53" s="330"/>
      <c r="K53" s="79">
        <v>14</v>
      </c>
      <c r="L53" s="79">
        <v>11</v>
      </c>
      <c r="M53" s="79">
        <v>6</v>
      </c>
      <c r="N53" s="89">
        <v>2</v>
      </c>
      <c r="O53" s="90">
        <v>0</v>
      </c>
      <c r="P53" s="91">
        <f>N53+O53</f>
        <v>2</v>
      </c>
      <c r="Q53" s="80">
        <f>IFERROR(P53/M53,"-")</f>
        <v>0.33333333333333</v>
      </c>
      <c r="R53" s="79">
        <v>0</v>
      </c>
      <c r="S53" s="79">
        <v>0</v>
      </c>
      <c r="T53" s="80">
        <f>IFERROR(R53/(P53),"-")</f>
        <v>0</v>
      </c>
      <c r="U53" s="336"/>
      <c r="V53" s="82">
        <v>0</v>
      </c>
      <c r="W53" s="80">
        <f>IF(P53=0,"-",V53/P53)</f>
        <v>0</v>
      </c>
      <c r="X53" s="335">
        <v>0</v>
      </c>
      <c r="Y53" s="336">
        <f>IFERROR(X53/P53,"-")</f>
        <v>0</v>
      </c>
      <c r="Z53" s="336" t="str">
        <f>IFERROR(X53/V53,"-")</f>
        <v>-</v>
      </c>
      <c r="AA53" s="330"/>
      <c r="AB53" s="83"/>
      <c r="AC53" s="77"/>
      <c r="AD53" s="92"/>
      <c r="AE53" s="93">
        <f>IF(P53=0,"",IF(AD53=0,"",(AD53/P53)))</f>
        <v>0</v>
      </c>
      <c r="AF53" s="92"/>
      <c r="AG53" s="94" t="str">
        <f>IFERROR(AF53/AD53,"-")</f>
        <v>-</v>
      </c>
      <c r="AH53" s="95"/>
      <c r="AI53" s="96" t="str">
        <f>IFERROR(AH53/AD53,"-")</f>
        <v>-</v>
      </c>
      <c r="AJ53" s="97"/>
      <c r="AK53" s="97"/>
      <c r="AL53" s="97"/>
      <c r="AM53" s="98"/>
      <c r="AN53" s="99">
        <f>IF(P53=0,"",IF(AM53=0,"",(AM53/P53)))</f>
        <v>0</v>
      </c>
      <c r="AO53" s="98"/>
      <c r="AP53" s="100" t="str">
        <f>IFERROR(AO53/AM53,"-")</f>
        <v>-</v>
      </c>
      <c r="AQ53" s="101"/>
      <c r="AR53" s="102" t="str">
        <f>IFERROR(AQ53/AM53,"-")</f>
        <v>-</v>
      </c>
      <c r="AS53" s="103"/>
      <c r="AT53" s="103"/>
      <c r="AU53" s="103"/>
      <c r="AV53" s="104"/>
      <c r="AW53" s="105">
        <f>IF(P53=0,"",IF(AV53=0,"",(AV53/P53)))</f>
        <v>0</v>
      </c>
      <c r="AX53" s="104"/>
      <c r="AY53" s="106" t="str">
        <f>IFERROR(AX53/AV53,"-")</f>
        <v>-</v>
      </c>
      <c r="AZ53" s="107"/>
      <c r="BA53" s="108" t="str">
        <f>IFERROR(AZ53/AV53,"-")</f>
        <v>-</v>
      </c>
      <c r="BB53" s="109"/>
      <c r="BC53" s="109"/>
      <c r="BD53" s="109"/>
      <c r="BE53" s="110"/>
      <c r="BF53" s="111">
        <f>IF(P53=0,"",IF(BE53=0,"",(BE53/P53)))</f>
        <v>0</v>
      </c>
      <c r="BG53" s="110"/>
      <c r="BH53" s="112" t="str">
        <f>IFERROR(BG53/BE53,"-")</f>
        <v>-</v>
      </c>
      <c r="BI53" s="113"/>
      <c r="BJ53" s="114" t="str">
        <f>IFERROR(BI53/BE53,"-")</f>
        <v>-</v>
      </c>
      <c r="BK53" s="115"/>
      <c r="BL53" s="115"/>
      <c r="BM53" s="115"/>
      <c r="BN53" s="117"/>
      <c r="BO53" s="118">
        <f>IF(P53=0,"",IF(BN53=0,"",(BN53/P53)))</f>
        <v>0</v>
      </c>
      <c r="BP53" s="119"/>
      <c r="BQ53" s="120" t="str">
        <f>IFERROR(BP53/BN53,"-")</f>
        <v>-</v>
      </c>
      <c r="BR53" s="121"/>
      <c r="BS53" s="122" t="str">
        <f>IFERROR(BR53/BN53,"-")</f>
        <v>-</v>
      </c>
      <c r="BT53" s="123"/>
      <c r="BU53" s="123"/>
      <c r="BV53" s="123"/>
      <c r="BW53" s="124">
        <v>1</v>
      </c>
      <c r="BX53" s="125">
        <f>IF(P53=0,"",IF(BW53=0,"",(BW53/P53)))</f>
        <v>0.5</v>
      </c>
      <c r="BY53" s="126"/>
      <c r="BZ53" s="127">
        <f>IFERROR(BY53/BW53,"-")</f>
        <v>0</v>
      </c>
      <c r="CA53" s="128"/>
      <c r="CB53" s="129">
        <f>IFERROR(CA53/BW53,"-")</f>
        <v>0</v>
      </c>
      <c r="CC53" s="130"/>
      <c r="CD53" s="130"/>
      <c r="CE53" s="130"/>
      <c r="CF53" s="131">
        <v>1</v>
      </c>
      <c r="CG53" s="132">
        <f>IF(P53=0,"",IF(CF53=0,"",(CF53/P53)))</f>
        <v>0.5</v>
      </c>
      <c r="CH53" s="133"/>
      <c r="CI53" s="134">
        <f>IFERROR(CH53/CF53,"-")</f>
        <v>0</v>
      </c>
      <c r="CJ53" s="135"/>
      <c r="CK53" s="136">
        <f>IFERROR(CJ53/CF53,"-")</f>
        <v>0</v>
      </c>
      <c r="CL53" s="137"/>
      <c r="CM53" s="137"/>
      <c r="CN53" s="137"/>
      <c r="CO53" s="138">
        <v>0</v>
      </c>
      <c r="CP53" s="139">
        <v>0</v>
      </c>
      <c r="CQ53" s="139"/>
      <c r="CR53" s="139"/>
      <c r="CS53" s="140" t="str">
        <f>IF(AND(CQ53=0,CR53=0),"",IF(AND(CQ53&lt;=100000,CR53&lt;=100000),"",IF(CQ53/CP53&gt;0.7,"男高",IF(CR53/CP53&gt;0.7,"女高",""))))</f>
        <v/>
      </c>
    </row>
    <row r="54" spans="1:98">
      <c r="A54" s="78">
        <f>AB54</f>
        <v>1.5866666666667</v>
      </c>
      <c r="B54" s="347" t="s">
        <v>168</v>
      </c>
      <c r="C54" s="347"/>
      <c r="D54" s="347" t="s">
        <v>110</v>
      </c>
      <c r="E54" s="347" t="s">
        <v>111</v>
      </c>
      <c r="F54" s="347" t="s">
        <v>67</v>
      </c>
      <c r="G54" s="88" t="s">
        <v>169</v>
      </c>
      <c r="H54" s="88" t="s">
        <v>170</v>
      </c>
      <c r="I54" s="88"/>
      <c r="J54" s="330">
        <v>300000</v>
      </c>
      <c r="K54" s="79">
        <v>0</v>
      </c>
      <c r="L54" s="79">
        <v>0</v>
      </c>
      <c r="M54" s="79">
        <v>0</v>
      </c>
      <c r="N54" s="89">
        <v>15</v>
      </c>
      <c r="O54" s="90">
        <v>0</v>
      </c>
      <c r="P54" s="91">
        <f>N54+O54</f>
        <v>15</v>
      </c>
      <c r="Q54" s="80" t="str">
        <f>IFERROR(P54/M54,"-")</f>
        <v>-</v>
      </c>
      <c r="R54" s="79">
        <v>2</v>
      </c>
      <c r="S54" s="79">
        <v>1</v>
      </c>
      <c r="T54" s="80">
        <f>IFERROR(R54/(P54),"-")</f>
        <v>0.13333333333333</v>
      </c>
      <c r="U54" s="336">
        <f>IFERROR(J54/SUM(N54:O56),"-")</f>
        <v>17647.058823529</v>
      </c>
      <c r="V54" s="82">
        <v>2</v>
      </c>
      <c r="W54" s="80">
        <f>IF(P54=0,"-",V54/P54)</f>
        <v>0.13333333333333</v>
      </c>
      <c r="X54" s="335">
        <v>68000</v>
      </c>
      <c r="Y54" s="336">
        <f>IFERROR(X54/P54,"-")</f>
        <v>4533.3333333333</v>
      </c>
      <c r="Z54" s="336">
        <f>IFERROR(X54/V54,"-")</f>
        <v>34000</v>
      </c>
      <c r="AA54" s="330">
        <f>SUM(X54:X56)-SUM(J54:J56)</f>
        <v>176000</v>
      </c>
      <c r="AB54" s="83">
        <f>SUM(X54:X56)/SUM(J54:J56)</f>
        <v>1.5866666666667</v>
      </c>
      <c r="AC54" s="77"/>
      <c r="AD54" s="92"/>
      <c r="AE54" s="93">
        <f>IF(P54=0,"",IF(AD54=0,"",(AD54/P54)))</f>
        <v>0</v>
      </c>
      <c r="AF54" s="92"/>
      <c r="AG54" s="94" t="str">
        <f>IFERROR(AF54/AD54,"-")</f>
        <v>-</v>
      </c>
      <c r="AH54" s="95"/>
      <c r="AI54" s="96" t="str">
        <f>IFERROR(AH54/AD54,"-")</f>
        <v>-</v>
      </c>
      <c r="AJ54" s="97"/>
      <c r="AK54" s="97"/>
      <c r="AL54" s="97"/>
      <c r="AM54" s="98"/>
      <c r="AN54" s="99">
        <f>IF(P54=0,"",IF(AM54=0,"",(AM54/P54)))</f>
        <v>0</v>
      </c>
      <c r="AO54" s="98"/>
      <c r="AP54" s="100" t="str">
        <f>IFERROR(AO54/AM54,"-")</f>
        <v>-</v>
      </c>
      <c r="AQ54" s="101"/>
      <c r="AR54" s="102" t="str">
        <f>IFERROR(AQ54/AM54,"-")</f>
        <v>-</v>
      </c>
      <c r="AS54" s="103"/>
      <c r="AT54" s="103"/>
      <c r="AU54" s="103"/>
      <c r="AV54" s="104"/>
      <c r="AW54" s="105">
        <f>IF(P54=0,"",IF(AV54=0,"",(AV54/P54)))</f>
        <v>0</v>
      </c>
      <c r="AX54" s="104"/>
      <c r="AY54" s="106" t="str">
        <f>IFERROR(AX54/AV54,"-")</f>
        <v>-</v>
      </c>
      <c r="AZ54" s="107"/>
      <c r="BA54" s="108" t="str">
        <f>IFERROR(AZ54/AV54,"-")</f>
        <v>-</v>
      </c>
      <c r="BB54" s="109"/>
      <c r="BC54" s="109"/>
      <c r="BD54" s="109"/>
      <c r="BE54" s="110"/>
      <c r="BF54" s="111">
        <f>IF(P54=0,"",IF(BE54=0,"",(BE54/P54)))</f>
        <v>0</v>
      </c>
      <c r="BG54" s="110"/>
      <c r="BH54" s="112" t="str">
        <f>IFERROR(BG54/BE54,"-")</f>
        <v>-</v>
      </c>
      <c r="BI54" s="113"/>
      <c r="BJ54" s="114" t="str">
        <f>IFERROR(BI54/BE54,"-")</f>
        <v>-</v>
      </c>
      <c r="BK54" s="115"/>
      <c r="BL54" s="115"/>
      <c r="BM54" s="115"/>
      <c r="BN54" s="117">
        <v>9</v>
      </c>
      <c r="BO54" s="118">
        <f>IF(P54=0,"",IF(BN54=0,"",(BN54/P54)))</f>
        <v>0.6</v>
      </c>
      <c r="BP54" s="119">
        <v>1</v>
      </c>
      <c r="BQ54" s="120">
        <f>IFERROR(BP54/BN54,"-")</f>
        <v>0.11111111111111</v>
      </c>
      <c r="BR54" s="121">
        <v>3000</v>
      </c>
      <c r="BS54" s="122">
        <f>IFERROR(BR54/BN54,"-")</f>
        <v>333.33333333333</v>
      </c>
      <c r="BT54" s="123">
        <v>1</v>
      </c>
      <c r="BU54" s="123"/>
      <c r="BV54" s="123"/>
      <c r="BW54" s="124">
        <v>5</v>
      </c>
      <c r="BX54" s="125">
        <f>IF(P54=0,"",IF(BW54=0,"",(BW54/P54)))</f>
        <v>0.33333333333333</v>
      </c>
      <c r="BY54" s="126">
        <v>1</v>
      </c>
      <c r="BZ54" s="127">
        <f>IFERROR(BY54/BW54,"-")</f>
        <v>0.2</v>
      </c>
      <c r="CA54" s="128">
        <v>65000</v>
      </c>
      <c r="CB54" s="129">
        <f>IFERROR(CA54/BW54,"-")</f>
        <v>13000</v>
      </c>
      <c r="CC54" s="130"/>
      <c r="CD54" s="130"/>
      <c r="CE54" s="130">
        <v>1</v>
      </c>
      <c r="CF54" s="131">
        <v>1</v>
      </c>
      <c r="CG54" s="132">
        <f>IF(P54=0,"",IF(CF54=0,"",(CF54/P54)))</f>
        <v>0.066666666666667</v>
      </c>
      <c r="CH54" s="133"/>
      <c r="CI54" s="134">
        <f>IFERROR(CH54/CF54,"-")</f>
        <v>0</v>
      </c>
      <c r="CJ54" s="135"/>
      <c r="CK54" s="136">
        <f>IFERROR(CJ54/CF54,"-")</f>
        <v>0</v>
      </c>
      <c r="CL54" s="137"/>
      <c r="CM54" s="137"/>
      <c r="CN54" s="137"/>
      <c r="CO54" s="138">
        <v>2</v>
      </c>
      <c r="CP54" s="139">
        <v>68000</v>
      </c>
      <c r="CQ54" s="139">
        <v>65000</v>
      </c>
      <c r="CR54" s="139"/>
      <c r="CS54" s="140" t="str">
        <f>IF(AND(CQ54=0,CR54=0),"",IF(AND(CQ54&lt;=100000,CR54&lt;=100000),"",IF(CQ54/CP54&gt;0.7,"男高",IF(CR54/CP54&gt;0.7,"女高",""))))</f>
        <v/>
      </c>
    </row>
    <row r="55" spans="1:98">
      <c r="A55" s="78"/>
      <c r="B55" s="347" t="s">
        <v>171</v>
      </c>
      <c r="C55" s="347"/>
      <c r="D55" s="347" t="s">
        <v>82</v>
      </c>
      <c r="E55" s="347" t="s">
        <v>83</v>
      </c>
      <c r="F55" s="347" t="s">
        <v>67</v>
      </c>
      <c r="G55" s="88"/>
      <c r="H55" s="88" t="s">
        <v>172</v>
      </c>
      <c r="I55" s="88"/>
      <c r="J55" s="330"/>
      <c r="K55" s="79">
        <v>0</v>
      </c>
      <c r="L55" s="79">
        <v>0</v>
      </c>
      <c r="M55" s="79">
        <v>0</v>
      </c>
      <c r="N55" s="89">
        <v>0</v>
      </c>
      <c r="O55" s="90">
        <v>0</v>
      </c>
      <c r="P55" s="91">
        <f>N55+O55</f>
        <v>0</v>
      </c>
      <c r="Q55" s="80" t="str">
        <f>IFERROR(P55/M55,"-")</f>
        <v>-</v>
      </c>
      <c r="R55" s="79">
        <v>0</v>
      </c>
      <c r="S55" s="79">
        <v>0</v>
      </c>
      <c r="T55" s="80" t="str">
        <f>IFERROR(R55/(P55),"-")</f>
        <v>-</v>
      </c>
      <c r="U55" s="336"/>
      <c r="V55" s="82">
        <v>0</v>
      </c>
      <c r="W55" s="80" t="str">
        <f>IF(P55=0,"-",V55/P55)</f>
        <v>-</v>
      </c>
      <c r="X55" s="335">
        <v>0</v>
      </c>
      <c r="Y55" s="336" t="str">
        <f>IFERROR(X55/P55,"-")</f>
        <v>-</v>
      </c>
      <c r="Z55" s="336" t="str">
        <f>IFERROR(X55/V55,"-")</f>
        <v>-</v>
      </c>
      <c r="AA55" s="330"/>
      <c r="AB55" s="83"/>
      <c r="AC55" s="77"/>
      <c r="AD55" s="92"/>
      <c r="AE55" s="93" t="str">
        <f>IF(P55=0,"",IF(AD55=0,"",(AD55/P55)))</f>
        <v/>
      </c>
      <c r="AF55" s="92"/>
      <c r="AG55" s="94" t="str">
        <f>IFERROR(AF55/AD55,"-")</f>
        <v>-</v>
      </c>
      <c r="AH55" s="95"/>
      <c r="AI55" s="96" t="str">
        <f>IFERROR(AH55/AD55,"-")</f>
        <v>-</v>
      </c>
      <c r="AJ55" s="97"/>
      <c r="AK55" s="97"/>
      <c r="AL55" s="97"/>
      <c r="AM55" s="98"/>
      <c r="AN55" s="99" t="str">
        <f>IF(P55=0,"",IF(AM55=0,"",(AM55/P55)))</f>
        <v/>
      </c>
      <c r="AO55" s="98"/>
      <c r="AP55" s="100" t="str">
        <f>IFERROR(AO55/AM55,"-")</f>
        <v>-</v>
      </c>
      <c r="AQ55" s="101"/>
      <c r="AR55" s="102" t="str">
        <f>IFERROR(AQ55/AM55,"-")</f>
        <v>-</v>
      </c>
      <c r="AS55" s="103"/>
      <c r="AT55" s="103"/>
      <c r="AU55" s="103"/>
      <c r="AV55" s="104"/>
      <c r="AW55" s="105" t="str">
        <f>IF(P55=0,"",IF(AV55=0,"",(AV55/P55)))</f>
        <v/>
      </c>
      <c r="AX55" s="104"/>
      <c r="AY55" s="106" t="str">
        <f>IFERROR(AX55/AV55,"-")</f>
        <v>-</v>
      </c>
      <c r="AZ55" s="107"/>
      <c r="BA55" s="108" t="str">
        <f>IFERROR(AZ55/AV55,"-")</f>
        <v>-</v>
      </c>
      <c r="BB55" s="109"/>
      <c r="BC55" s="109"/>
      <c r="BD55" s="109"/>
      <c r="BE55" s="110"/>
      <c r="BF55" s="111" t="str">
        <f>IF(P55=0,"",IF(BE55=0,"",(BE55/P55)))</f>
        <v/>
      </c>
      <c r="BG55" s="110"/>
      <c r="BH55" s="112" t="str">
        <f>IFERROR(BG55/BE55,"-")</f>
        <v>-</v>
      </c>
      <c r="BI55" s="113"/>
      <c r="BJ55" s="114" t="str">
        <f>IFERROR(BI55/BE55,"-")</f>
        <v>-</v>
      </c>
      <c r="BK55" s="115"/>
      <c r="BL55" s="115"/>
      <c r="BM55" s="115"/>
      <c r="BN55" s="117"/>
      <c r="BO55" s="118" t="str">
        <f>IF(P55=0,"",IF(BN55=0,"",(BN55/P55)))</f>
        <v/>
      </c>
      <c r="BP55" s="119"/>
      <c r="BQ55" s="120" t="str">
        <f>IFERROR(BP55/BN55,"-")</f>
        <v>-</v>
      </c>
      <c r="BR55" s="121"/>
      <c r="BS55" s="122" t="str">
        <f>IFERROR(BR55/BN55,"-")</f>
        <v>-</v>
      </c>
      <c r="BT55" s="123"/>
      <c r="BU55" s="123"/>
      <c r="BV55" s="123"/>
      <c r="BW55" s="124"/>
      <c r="BX55" s="125" t="str">
        <f>IF(P55=0,"",IF(BW55=0,"",(BW55/P55)))</f>
        <v/>
      </c>
      <c r="BY55" s="126"/>
      <c r="BZ55" s="127" t="str">
        <f>IFERROR(BY55/BW55,"-")</f>
        <v>-</v>
      </c>
      <c r="CA55" s="128"/>
      <c r="CB55" s="129" t="str">
        <f>IFERROR(CA55/BW55,"-")</f>
        <v>-</v>
      </c>
      <c r="CC55" s="130"/>
      <c r="CD55" s="130"/>
      <c r="CE55" s="130"/>
      <c r="CF55" s="131"/>
      <c r="CG55" s="132" t="str">
        <f>IF(P55=0,"",IF(CF55=0,"",(CF55/P55)))</f>
        <v/>
      </c>
      <c r="CH55" s="133"/>
      <c r="CI55" s="134" t="str">
        <f>IFERROR(CH55/CF55,"-")</f>
        <v>-</v>
      </c>
      <c r="CJ55" s="135"/>
      <c r="CK55" s="136" t="str">
        <f>IFERROR(CJ55/CF55,"-")</f>
        <v>-</v>
      </c>
      <c r="CL55" s="137"/>
      <c r="CM55" s="137"/>
      <c r="CN55" s="137"/>
      <c r="CO55" s="138">
        <v>0</v>
      </c>
      <c r="CP55" s="139">
        <v>0</v>
      </c>
      <c r="CQ55" s="139"/>
      <c r="CR55" s="139"/>
      <c r="CS55" s="140" t="str">
        <f>IF(AND(CQ55=0,CR55=0),"",IF(AND(CQ55&lt;=100000,CR55&lt;=100000),"",IF(CQ55/CP55&gt;0.7,"男高",IF(CR55/CP55&gt;0.7,"女高",""))))</f>
        <v/>
      </c>
    </row>
    <row r="56" spans="1:98">
      <c r="A56" s="78"/>
      <c r="B56" s="347" t="s">
        <v>173</v>
      </c>
      <c r="C56" s="347"/>
      <c r="D56" s="347" t="s">
        <v>78</v>
      </c>
      <c r="E56" s="347" t="s">
        <v>78</v>
      </c>
      <c r="F56" s="347" t="s">
        <v>79</v>
      </c>
      <c r="G56" s="88"/>
      <c r="H56" s="88"/>
      <c r="I56" s="88"/>
      <c r="J56" s="330"/>
      <c r="K56" s="79">
        <v>12</v>
      </c>
      <c r="L56" s="79">
        <v>8</v>
      </c>
      <c r="M56" s="79">
        <v>6</v>
      </c>
      <c r="N56" s="89">
        <v>2</v>
      </c>
      <c r="O56" s="90">
        <v>0</v>
      </c>
      <c r="P56" s="91">
        <f>N56+O56</f>
        <v>2</v>
      </c>
      <c r="Q56" s="80">
        <f>IFERROR(P56/M56,"-")</f>
        <v>0.33333333333333</v>
      </c>
      <c r="R56" s="79">
        <v>1</v>
      </c>
      <c r="S56" s="79">
        <v>0</v>
      </c>
      <c r="T56" s="80">
        <f>IFERROR(R56/(P56),"-")</f>
        <v>0.5</v>
      </c>
      <c r="U56" s="336"/>
      <c r="V56" s="82">
        <v>1</v>
      </c>
      <c r="W56" s="80">
        <f>IF(P56=0,"-",V56/P56)</f>
        <v>0.5</v>
      </c>
      <c r="X56" s="335">
        <v>408000</v>
      </c>
      <c r="Y56" s="336">
        <f>IFERROR(X56/P56,"-")</f>
        <v>204000</v>
      </c>
      <c r="Z56" s="336">
        <f>IFERROR(X56/V56,"-")</f>
        <v>408000</v>
      </c>
      <c r="AA56" s="330"/>
      <c r="AB56" s="83"/>
      <c r="AC56" s="77"/>
      <c r="AD56" s="92"/>
      <c r="AE56" s="93">
        <f>IF(P56=0,"",IF(AD56=0,"",(AD56/P56)))</f>
        <v>0</v>
      </c>
      <c r="AF56" s="92"/>
      <c r="AG56" s="94" t="str">
        <f>IFERROR(AF56/AD56,"-")</f>
        <v>-</v>
      </c>
      <c r="AH56" s="95"/>
      <c r="AI56" s="96" t="str">
        <f>IFERROR(AH56/AD56,"-")</f>
        <v>-</v>
      </c>
      <c r="AJ56" s="97"/>
      <c r="AK56" s="97"/>
      <c r="AL56" s="97"/>
      <c r="AM56" s="98"/>
      <c r="AN56" s="99">
        <f>IF(P56=0,"",IF(AM56=0,"",(AM56/P56)))</f>
        <v>0</v>
      </c>
      <c r="AO56" s="98"/>
      <c r="AP56" s="100" t="str">
        <f>IFERROR(AO56/AM56,"-")</f>
        <v>-</v>
      </c>
      <c r="AQ56" s="101"/>
      <c r="AR56" s="102" t="str">
        <f>IFERROR(AQ56/AM56,"-")</f>
        <v>-</v>
      </c>
      <c r="AS56" s="103"/>
      <c r="AT56" s="103"/>
      <c r="AU56" s="103"/>
      <c r="AV56" s="104"/>
      <c r="AW56" s="105">
        <f>IF(P56=0,"",IF(AV56=0,"",(AV56/P56)))</f>
        <v>0</v>
      </c>
      <c r="AX56" s="104"/>
      <c r="AY56" s="106" t="str">
        <f>IFERROR(AX56/AV56,"-")</f>
        <v>-</v>
      </c>
      <c r="AZ56" s="107"/>
      <c r="BA56" s="108" t="str">
        <f>IFERROR(AZ56/AV56,"-")</f>
        <v>-</v>
      </c>
      <c r="BB56" s="109"/>
      <c r="BC56" s="109"/>
      <c r="BD56" s="109"/>
      <c r="BE56" s="110"/>
      <c r="BF56" s="111">
        <f>IF(P56=0,"",IF(BE56=0,"",(BE56/P56)))</f>
        <v>0</v>
      </c>
      <c r="BG56" s="110"/>
      <c r="BH56" s="112" t="str">
        <f>IFERROR(BG56/BE56,"-")</f>
        <v>-</v>
      </c>
      <c r="BI56" s="113"/>
      <c r="BJ56" s="114" t="str">
        <f>IFERROR(BI56/BE56,"-")</f>
        <v>-</v>
      </c>
      <c r="BK56" s="115"/>
      <c r="BL56" s="115"/>
      <c r="BM56" s="115"/>
      <c r="BN56" s="117">
        <v>1</v>
      </c>
      <c r="BO56" s="118">
        <f>IF(P56=0,"",IF(BN56=0,"",(BN56/P56)))</f>
        <v>0.5</v>
      </c>
      <c r="BP56" s="119"/>
      <c r="BQ56" s="120">
        <f>IFERROR(BP56/BN56,"-")</f>
        <v>0</v>
      </c>
      <c r="BR56" s="121"/>
      <c r="BS56" s="122">
        <f>IFERROR(BR56/BN56,"-")</f>
        <v>0</v>
      </c>
      <c r="BT56" s="123"/>
      <c r="BU56" s="123"/>
      <c r="BV56" s="123"/>
      <c r="BW56" s="124">
        <v>1</v>
      </c>
      <c r="BX56" s="125">
        <f>IF(P56=0,"",IF(BW56=0,"",(BW56/P56)))</f>
        <v>0.5</v>
      </c>
      <c r="BY56" s="126">
        <v>1</v>
      </c>
      <c r="BZ56" s="127">
        <f>IFERROR(BY56/BW56,"-")</f>
        <v>1</v>
      </c>
      <c r="CA56" s="128">
        <v>408000</v>
      </c>
      <c r="CB56" s="129">
        <f>IFERROR(CA56/BW56,"-")</f>
        <v>408000</v>
      </c>
      <c r="CC56" s="130"/>
      <c r="CD56" s="130"/>
      <c r="CE56" s="130">
        <v>1</v>
      </c>
      <c r="CF56" s="131"/>
      <c r="CG56" s="132">
        <f>IF(P56=0,"",IF(CF56=0,"",(CF56/P56)))</f>
        <v>0</v>
      </c>
      <c r="CH56" s="133"/>
      <c r="CI56" s="134" t="str">
        <f>IFERROR(CH56/CF56,"-")</f>
        <v>-</v>
      </c>
      <c r="CJ56" s="135"/>
      <c r="CK56" s="136" t="str">
        <f>IFERROR(CJ56/CF56,"-")</f>
        <v>-</v>
      </c>
      <c r="CL56" s="137"/>
      <c r="CM56" s="137"/>
      <c r="CN56" s="137"/>
      <c r="CO56" s="138">
        <v>1</v>
      </c>
      <c r="CP56" s="139">
        <v>408000</v>
      </c>
      <c r="CQ56" s="139">
        <v>408000</v>
      </c>
      <c r="CR56" s="139"/>
      <c r="CS56" s="140" t="str">
        <f>IF(AND(CQ56=0,CR56=0),"",IF(AND(CQ56&lt;=100000,CR56&lt;=100000),"",IF(CQ56/CP56&gt;0.7,"男高",IF(CR56/CP56&gt;0.7,"女高",""))))</f>
        <v>男高</v>
      </c>
    </row>
    <row r="57" spans="1:98">
      <c r="A57" s="78">
        <f>AB57</f>
        <v>0.12105263157895</v>
      </c>
      <c r="B57" s="347" t="s">
        <v>174</v>
      </c>
      <c r="C57" s="347"/>
      <c r="D57" s="347" t="s">
        <v>65</v>
      </c>
      <c r="E57" s="347" t="s">
        <v>66</v>
      </c>
      <c r="F57" s="347" t="s">
        <v>67</v>
      </c>
      <c r="G57" s="88" t="s">
        <v>115</v>
      </c>
      <c r="H57" s="88" t="s">
        <v>69</v>
      </c>
      <c r="I57" s="349" t="s">
        <v>175</v>
      </c>
      <c r="J57" s="330">
        <v>190000</v>
      </c>
      <c r="K57" s="79">
        <v>0</v>
      </c>
      <c r="L57" s="79">
        <v>0</v>
      </c>
      <c r="M57" s="79">
        <v>0</v>
      </c>
      <c r="N57" s="89">
        <v>8</v>
      </c>
      <c r="O57" s="90">
        <v>0</v>
      </c>
      <c r="P57" s="91">
        <f>N57+O57</f>
        <v>8</v>
      </c>
      <c r="Q57" s="80" t="str">
        <f>IFERROR(P57/M57,"-")</f>
        <v>-</v>
      </c>
      <c r="R57" s="79">
        <v>0</v>
      </c>
      <c r="S57" s="79">
        <v>0</v>
      </c>
      <c r="T57" s="80">
        <f>IFERROR(R57/(P57),"-")</f>
        <v>0</v>
      </c>
      <c r="U57" s="336">
        <f>IFERROR(J57/SUM(N57:O58),"-")</f>
        <v>17272.727272727</v>
      </c>
      <c r="V57" s="82">
        <v>1</v>
      </c>
      <c r="W57" s="80">
        <f>IF(P57=0,"-",V57/P57)</f>
        <v>0.125</v>
      </c>
      <c r="X57" s="335">
        <v>15000</v>
      </c>
      <c r="Y57" s="336">
        <f>IFERROR(X57/P57,"-")</f>
        <v>1875</v>
      </c>
      <c r="Z57" s="336">
        <f>IFERROR(X57/V57,"-")</f>
        <v>15000</v>
      </c>
      <c r="AA57" s="330">
        <f>SUM(X57:X58)-SUM(J57:J58)</f>
        <v>-167000</v>
      </c>
      <c r="AB57" s="83">
        <f>SUM(X57:X58)/SUM(J57:J58)</f>
        <v>0.12105263157895</v>
      </c>
      <c r="AC57" s="77"/>
      <c r="AD57" s="92"/>
      <c r="AE57" s="93">
        <f>IF(P57=0,"",IF(AD57=0,"",(AD57/P57)))</f>
        <v>0</v>
      </c>
      <c r="AF57" s="92"/>
      <c r="AG57" s="94" t="str">
        <f>IFERROR(AF57/AD57,"-")</f>
        <v>-</v>
      </c>
      <c r="AH57" s="95"/>
      <c r="AI57" s="96" t="str">
        <f>IFERROR(AH57/AD57,"-")</f>
        <v>-</v>
      </c>
      <c r="AJ57" s="97"/>
      <c r="AK57" s="97"/>
      <c r="AL57" s="97"/>
      <c r="AM57" s="98"/>
      <c r="AN57" s="99">
        <f>IF(P57=0,"",IF(AM57=0,"",(AM57/P57)))</f>
        <v>0</v>
      </c>
      <c r="AO57" s="98"/>
      <c r="AP57" s="100" t="str">
        <f>IFERROR(AO57/AM57,"-")</f>
        <v>-</v>
      </c>
      <c r="AQ57" s="101"/>
      <c r="AR57" s="102" t="str">
        <f>IFERROR(AQ57/AM57,"-")</f>
        <v>-</v>
      </c>
      <c r="AS57" s="103"/>
      <c r="AT57" s="103"/>
      <c r="AU57" s="103"/>
      <c r="AV57" s="104"/>
      <c r="AW57" s="105">
        <f>IF(P57=0,"",IF(AV57=0,"",(AV57/P57)))</f>
        <v>0</v>
      </c>
      <c r="AX57" s="104"/>
      <c r="AY57" s="106" t="str">
        <f>IFERROR(AX57/AV57,"-")</f>
        <v>-</v>
      </c>
      <c r="AZ57" s="107"/>
      <c r="BA57" s="108" t="str">
        <f>IFERROR(AZ57/AV57,"-")</f>
        <v>-</v>
      </c>
      <c r="BB57" s="109"/>
      <c r="BC57" s="109"/>
      <c r="BD57" s="109"/>
      <c r="BE57" s="110">
        <v>1</v>
      </c>
      <c r="BF57" s="111">
        <f>IF(P57=0,"",IF(BE57=0,"",(BE57/P57)))</f>
        <v>0.125</v>
      </c>
      <c r="BG57" s="110"/>
      <c r="BH57" s="112">
        <f>IFERROR(BG57/BE57,"-")</f>
        <v>0</v>
      </c>
      <c r="BI57" s="113"/>
      <c r="BJ57" s="114">
        <f>IFERROR(BI57/BE57,"-")</f>
        <v>0</v>
      </c>
      <c r="BK57" s="115"/>
      <c r="BL57" s="115"/>
      <c r="BM57" s="115"/>
      <c r="BN57" s="117">
        <v>4</v>
      </c>
      <c r="BO57" s="118">
        <f>IF(P57=0,"",IF(BN57=0,"",(BN57/P57)))</f>
        <v>0.5</v>
      </c>
      <c r="BP57" s="119"/>
      <c r="BQ57" s="120">
        <f>IFERROR(BP57/BN57,"-")</f>
        <v>0</v>
      </c>
      <c r="BR57" s="121"/>
      <c r="BS57" s="122">
        <f>IFERROR(BR57/BN57,"-")</f>
        <v>0</v>
      </c>
      <c r="BT57" s="123"/>
      <c r="BU57" s="123"/>
      <c r="BV57" s="123"/>
      <c r="BW57" s="124">
        <v>3</v>
      </c>
      <c r="BX57" s="125">
        <f>IF(P57=0,"",IF(BW57=0,"",(BW57/P57)))</f>
        <v>0.375</v>
      </c>
      <c r="BY57" s="126">
        <v>1</v>
      </c>
      <c r="BZ57" s="127">
        <f>IFERROR(BY57/BW57,"-")</f>
        <v>0.33333333333333</v>
      </c>
      <c r="CA57" s="128">
        <v>15000</v>
      </c>
      <c r="CB57" s="129">
        <f>IFERROR(CA57/BW57,"-")</f>
        <v>5000</v>
      </c>
      <c r="CC57" s="130"/>
      <c r="CD57" s="130"/>
      <c r="CE57" s="130">
        <v>1</v>
      </c>
      <c r="CF57" s="131"/>
      <c r="CG57" s="132">
        <f>IF(P57=0,"",IF(CF57=0,"",(CF57/P57)))</f>
        <v>0</v>
      </c>
      <c r="CH57" s="133"/>
      <c r="CI57" s="134" t="str">
        <f>IFERROR(CH57/CF57,"-")</f>
        <v>-</v>
      </c>
      <c r="CJ57" s="135"/>
      <c r="CK57" s="136" t="str">
        <f>IFERROR(CJ57/CF57,"-")</f>
        <v>-</v>
      </c>
      <c r="CL57" s="137"/>
      <c r="CM57" s="137"/>
      <c r="CN57" s="137"/>
      <c r="CO57" s="138">
        <v>1</v>
      </c>
      <c r="CP57" s="139">
        <v>15000</v>
      </c>
      <c r="CQ57" s="139">
        <v>15000</v>
      </c>
      <c r="CR57" s="139"/>
      <c r="CS57" s="140" t="str">
        <f>IF(AND(CQ57=0,CR57=0),"",IF(AND(CQ57&lt;=100000,CR57&lt;=100000),"",IF(CQ57/CP57&gt;0.7,"男高",IF(CR57/CP57&gt;0.7,"女高",""))))</f>
        <v/>
      </c>
    </row>
    <row r="58" spans="1:98">
      <c r="A58" s="78"/>
      <c r="B58" s="347" t="s">
        <v>176</v>
      </c>
      <c r="C58" s="347"/>
      <c r="D58" s="347" t="s">
        <v>65</v>
      </c>
      <c r="E58" s="347" t="s">
        <v>66</v>
      </c>
      <c r="F58" s="347" t="s">
        <v>79</v>
      </c>
      <c r="G58" s="88"/>
      <c r="H58" s="88"/>
      <c r="I58" s="88"/>
      <c r="J58" s="330"/>
      <c r="K58" s="79">
        <v>5</v>
      </c>
      <c r="L58" s="79">
        <v>5</v>
      </c>
      <c r="M58" s="79">
        <v>2</v>
      </c>
      <c r="N58" s="89">
        <v>3</v>
      </c>
      <c r="O58" s="90">
        <v>0</v>
      </c>
      <c r="P58" s="91">
        <f>N58+O58</f>
        <v>3</v>
      </c>
      <c r="Q58" s="80">
        <f>IFERROR(P58/M58,"-")</f>
        <v>1.5</v>
      </c>
      <c r="R58" s="79">
        <v>0</v>
      </c>
      <c r="S58" s="79">
        <v>1</v>
      </c>
      <c r="T58" s="80">
        <f>IFERROR(R58/(P58),"-")</f>
        <v>0</v>
      </c>
      <c r="U58" s="336"/>
      <c r="V58" s="82">
        <v>0</v>
      </c>
      <c r="W58" s="80">
        <f>IF(P58=0,"-",V58/P58)</f>
        <v>0</v>
      </c>
      <c r="X58" s="335">
        <v>8000</v>
      </c>
      <c r="Y58" s="336">
        <f>IFERROR(X58/P58,"-")</f>
        <v>2666.6666666667</v>
      </c>
      <c r="Z58" s="336" t="str">
        <f>IFERROR(X58/V58,"-")</f>
        <v>-</v>
      </c>
      <c r="AA58" s="330"/>
      <c r="AB58" s="83"/>
      <c r="AC58" s="77"/>
      <c r="AD58" s="92"/>
      <c r="AE58" s="93">
        <f>IF(P58=0,"",IF(AD58=0,"",(AD58/P58)))</f>
        <v>0</v>
      </c>
      <c r="AF58" s="92"/>
      <c r="AG58" s="94" t="str">
        <f>IFERROR(AF58/AD58,"-")</f>
        <v>-</v>
      </c>
      <c r="AH58" s="95"/>
      <c r="AI58" s="96" t="str">
        <f>IFERROR(AH58/AD58,"-")</f>
        <v>-</v>
      </c>
      <c r="AJ58" s="97"/>
      <c r="AK58" s="97"/>
      <c r="AL58" s="97"/>
      <c r="AM58" s="98"/>
      <c r="AN58" s="99">
        <f>IF(P58=0,"",IF(AM58=0,"",(AM58/P58)))</f>
        <v>0</v>
      </c>
      <c r="AO58" s="98"/>
      <c r="AP58" s="100" t="str">
        <f>IFERROR(AO58/AM58,"-")</f>
        <v>-</v>
      </c>
      <c r="AQ58" s="101"/>
      <c r="AR58" s="102" t="str">
        <f>IFERROR(AQ58/AM58,"-")</f>
        <v>-</v>
      </c>
      <c r="AS58" s="103"/>
      <c r="AT58" s="103"/>
      <c r="AU58" s="103"/>
      <c r="AV58" s="104"/>
      <c r="AW58" s="105">
        <f>IF(P58=0,"",IF(AV58=0,"",(AV58/P58)))</f>
        <v>0</v>
      </c>
      <c r="AX58" s="104"/>
      <c r="AY58" s="106" t="str">
        <f>IFERROR(AX58/AV58,"-")</f>
        <v>-</v>
      </c>
      <c r="AZ58" s="107"/>
      <c r="BA58" s="108" t="str">
        <f>IFERROR(AZ58/AV58,"-")</f>
        <v>-</v>
      </c>
      <c r="BB58" s="109"/>
      <c r="BC58" s="109"/>
      <c r="BD58" s="109"/>
      <c r="BE58" s="110">
        <v>1</v>
      </c>
      <c r="BF58" s="111">
        <f>IF(P58=0,"",IF(BE58=0,"",(BE58/P58)))</f>
        <v>0.33333333333333</v>
      </c>
      <c r="BG58" s="110"/>
      <c r="BH58" s="112">
        <f>IFERROR(BG58/BE58,"-")</f>
        <v>0</v>
      </c>
      <c r="BI58" s="113"/>
      <c r="BJ58" s="114">
        <f>IFERROR(BI58/BE58,"-")</f>
        <v>0</v>
      </c>
      <c r="BK58" s="115"/>
      <c r="BL58" s="115"/>
      <c r="BM58" s="115"/>
      <c r="BN58" s="117">
        <v>2</v>
      </c>
      <c r="BO58" s="118">
        <f>IF(P58=0,"",IF(BN58=0,"",(BN58/P58)))</f>
        <v>0.66666666666667</v>
      </c>
      <c r="BP58" s="119">
        <v>1</v>
      </c>
      <c r="BQ58" s="120">
        <f>IFERROR(BP58/BN58,"-")</f>
        <v>0.5</v>
      </c>
      <c r="BR58" s="121">
        <v>8000</v>
      </c>
      <c r="BS58" s="122">
        <f>IFERROR(BR58/BN58,"-")</f>
        <v>4000</v>
      </c>
      <c r="BT58" s="123"/>
      <c r="BU58" s="123">
        <v>1</v>
      </c>
      <c r="BV58" s="123"/>
      <c r="BW58" s="124"/>
      <c r="BX58" s="125">
        <f>IF(P58=0,"",IF(BW58=0,"",(BW58/P58)))</f>
        <v>0</v>
      </c>
      <c r="BY58" s="126"/>
      <c r="BZ58" s="127" t="str">
        <f>IFERROR(BY58/BW58,"-")</f>
        <v>-</v>
      </c>
      <c r="CA58" s="128"/>
      <c r="CB58" s="129" t="str">
        <f>IFERROR(CA58/BW58,"-")</f>
        <v>-</v>
      </c>
      <c r="CC58" s="130"/>
      <c r="CD58" s="130"/>
      <c r="CE58" s="130"/>
      <c r="CF58" s="131"/>
      <c r="CG58" s="132">
        <f>IF(P58=0,"",IF(CF58=0,"",(CF58/P58)))</f>
        <v>0</v>
      </c>
      <c r="CH58" s="133"/>
      <c r="CI58" s="134" t="str">
        <f>IFERROR(CH58/CF58,"-")</f>
        <v>-</v>
      </c>
      <c r="CJ58" s="135"/>
      <c r="CK58" s="136" t="str">
        <f>IFERROR(CJ58/CF58,"-")</f>
        <v>-</v>
      </c>
      <c r="CL58" s="137"/>
      <c r="CM58" s="137"/>
      <c r="CN58" s="137"/>
      <c r="CO58" s="138">
        <v>0</v>
      </c>
      <c r="CP58" s="139">
        <v>8000</v>
      </c>
      <c r="CQ58" s="139">
        <v>8000</v>
      </c>
      <c r="CR58" s="139"/>
      <c r="CS58" s="140" t="str">
        <f>IF(AND(CQ58=0,CR58=0),"",IF(AND(CQ58&lt;=100000,CR58&lt;=100000),"",IF(CQ58/CP58&gt;0.7,"男高",IF(CR58/CP58&gt;0.7,"女高",""))))</f>
        <v/>
      </c>
    </row>
    <row r="59" spans="1:98">
      <c r="A59" s="78">
        <f>AB59</f>
        <v>0.025</v>
      </c>
      <c r="B59" s="347" t="s">
        <v>177</v>
      </c>
      <c r="C59" s="347"/>
      <c r="D59" s="347" t="s">
        <v>88</v>
      </c>
      <c r="E59" s="347" t="s">
        <v>89</v>
      </c>
      <c r="F59" s="347" t="s">
        <v>67</v>
      </c>
      <c r="G59" s="88" t="s">
        <v>68</v>
      </c>
      <c r="H59" s="88" t="s">
        <v>178</v>
      </c>
      <c r="I59" s="348" t="s">
        <v>179</v>
      </c>
      <c r="J59" s="330">
        <v>120000</v>
      </c>
      <c r="K59" s="79">
        <v>0</v>
      </c>
      <c r="L59" s="79">
        <v>0</v>
      </c>
      <c r="M59" s="79">
        <v>0</v>
      </c>
      <c r="N59" s="89">
        <v>4</v>
      </c>
      <c r="O59" s="90">
        <v>0</v>
      </c>
      <c r="P59" s="91">
        <f>N59+O59</f>
        <v>4</v>
      </c>
      <c r="Q59" s="80" t="str">
        <f>IFERROR(P59/M59,"-")</f>
        <v>-</v>
      </c>
      <c r="R59" s="79">
        <v>0</v>
      </c>
      <c r="S59" s="79">
        <v>0</v>
      </c>
      <c r="T59" s="80">
        <f>IFERROR(R59/(P59),"-")</f>
        <v>0</v>
      </c>
      <c r="U59" s="336">
        <f>IFERROR(J59/SUM(N59:O60),"-")</f>
        <v>24000</v>
      </c>
      <c r="V59" s="82">
        <v>1</v>
      </c>
      <c r="W59" s="80">
        <f>IF(P59=0,"-",V59/P59)</f>
        <v>0.25</v>
      </c>
      <c r="X59" s="335">
        <v>3000</v>
      </c>
      <c r="Y59" s="336">
        <f>IFERROR(X59/P59,"-")</f>
        <v>750</v>
      </c>
      <c r="Z59" s="336">
        <f>IFERROR(X59/V59,"-")</f>
        <v>3000</v>
      </c>
      <c r="AA59" s="330">
        <f>SUM(X59:X60)-SUM(J59:J60)</f>
        <v>-117000</v>
      </c>
      <c r="AB59" s="83">
        <f>SUM(X59:X60)/SUM(J59:J60)</f>
        <v>0.025</v>
      </c>
      <c r="AC59" s="77"/>
      <c r="AD59" s="92"/>
      <c r="AE59" s="93">
        <f>IF(P59=0,"",IF(AD59=0,"",(AD59/P59)))</f>
        <v>0</v>
      </c>
      <c r="AF59" s="92"/>
      <c r="AG59" s="94" t="str">
        <f>IFERROR(AF59/AD59,"-")</f>
        <v>-</v>
      </c>
      <c r="AH59" s="95"/>
      <c r="AI59" s="96" t="str">
        <f>IFERROR(AH59/AD59,"-")</f>
        <v>-</v>
      </c>
      <c r="AJ59" s="97"/>
      <c r="AK59" s="97"/>
      <c r="AL59" s="97"/>
      <c r="AM59" s="98">
        <v>1</v>
      </c>
      <c r="AN59" s="99">
        <f>IF(P59=0,"",IF(AM59=0,"",(AM59/P59)))</f>
        <v>0.25</v>
      </c>
      <c r="AO59" s="98"/>
      <c r="AP59" s="100">
        <f>IFERROR(AO59/AM59,"-")</f>
        <v>0</v>
      </c>
      <c r="AQ59" s="101"/>
      <c r="AR59" s="102">
        <f>IFERROR(AQ59/AM59,"-")</f>
        <v>0</v>
      </c>
      <c r="AS59" s="103"/>
      <c r="AT59" s="103"/>
      <c r="AU59" s="103"/>
      <c r="AV59" s="104"/>
      <c r="AW59" s="105">
        <f>IF(P59=0,"",IF(AV59=0,"",(AV59/P59)))</f>
        <v>0</v>
      </c>
      <c r="AX59" s="104"/>
      <c r="AY59" s="106" t="str">
        <f>IFERROR(AX59/AV59,"-")</f>
        <v>-</v>
      </c>
      <c r="AZ59" s="107"/>
      <c r="BA59" s="108" t="str">
        <f>IFERROR(AZ59/AV59,"-")</f>
        <v>-</v>
      </c>
      <c r="BB59" s="109"/>
      <c r="BC59" s="109"/>
      <c r="BD59" s="109"/>
      <c r="BE59" s="110"/>
      <c r="BF59" s="111">
        <f>IF(P59=0,"",IF(BE59=0,"",(BE59/P59)))</f>
        <v>0</v>
      </c>
      <c r="BG59" s="110"/>
      <c r="BH59" s="112" t="str">
        <f>IFERROR(BG59/BE59,"-")</f>
        <v>-</v>
      </c>
      <c r="BI59" s="113"/>
      <c r="BJ59" s="114" t="str">
        <f>IFERROR(BI59/BE59,"-")</f>
        <v>-</v>
      </c>
      <c r="BK59" s="115"/>
      <c r="BL59" s="115"/>
      <c r="BM59" s="115"/>
      <c r="BN59" s="117">
        <v>2</v>
      </c>
      <c r="BO59" s="118">
        <f>IF(P59=0,"",IF(BN59=0,"",(BN59/P59)))</f>
        <v>0.5</v>
      </c>
      <c r="BP59" s="119"/>
      <c r="BQ59" s="120">
        <f>IFERROR(BP59/BN59,"-")</f>
        <v>0</v>
      </c>
      <c r="BR59" s="121"/>
      <c r="BS59" s="122">
        <f>IFERROR(BR59/BN59,"-")</f>
        <v>0</v>
      </c>
      <c r="BT59" s="123"/>
      <c r="BU59" s="123"/>
      <c r="BV59" s="123"/>
      <c r="BW59" s="124">
        <v>1</v>
      </c>
      <c r="BX59" s="125">
        <f>IF(P59=0,"",IF(BW59=0,"",(BW59/P59)))</f>
        <v>0.25</v>
      </c>
      <c r="BY59" s="126">
        <v>1</v>
      </c>
      <c r="BZ59" s="127">
        <f>IFERROR(BY59/BW59,"-")</f>
        <v>1</v>
      </c>
      <c r="CA59" s="128">
        <v>3000</v>
      </c>
      <c r="CB59" s="129">
        <f>IFERROR(CA59/BW59,"-")</f>
        <v>3000</v>
      </c>
      <c r="CC59" s="130">
        <v>1</v>
      </c>
      <c r="CD59" s="130"/>
      <c r="CE59" s="130"/>
      <c r="CF59" s="131"/>
      <c r="CG59" s="132">
        <f>IF(P59=0,"",IF(CF59=0,"",(CF59/P59)))</f>
        <v>0</v>
      </c>
      <c r="CH59" s="133"/>
      <c r="CI59" s="134" t="str">
        <f>IFERROR(CH59/CF59,"-")</f>
        <v>-</v>
      </c>
      <c r="CJ59" s="135"/>
      <c r="CK59" s="136" t="str">
        <f>IFERROR(CJ59/CF59,"-")</f>
        <v>-</v>
      </c>
      <c r="CL59" s="137"/>
      <c r="CM59" s="137"/>
      <c r="CN59" s="137"/>
      <c r="CO59" s="138">
        <v>1</v>
      </c>
      <c r="CP59" s="139">
        <v>3000</v>
      </c>
      <c r="CQ59" s="139">
        <v>3000</v>
      </c>
      <c r="CR59" s="139"/>
      <c r="CS59" s="140" t="str">
        <f>IF(AND(CQ59=0,CR59=0),"",IF(AND(CQ59&lt;=100000,CR59&lt;=100000),"",IF(CQ59/CP59&gt;0.7,"男高",IF(CR59/CP59&gt;0.7,"女高",""))))</f>
        <v/>
      </c>
    </row>
    <row r="60" spans="1:98">
      <c r="A60" s="78"/>
      <c r="B60" s="347" t="s">
        <v>180</v>
      </c>
      <c r="C60" s="347"/>
      <c r="D60" s="347" t="s">
        <v>88</v>
      </c>
      <c r="E60" s="347" t="s">
        <v>89</v>
      </c>
      <c r="F60" s="347" t="s">
        <v>79</v>
      </c>
      <c r="G60" s="88"/>
      <c r="H60" s="88"/>
      <c r="I60" s="88"/>
      <c r="J60" s="330"/>
      <c r="K60" s="79">
        <v>8</v>
      </c>
      <c r="L60" s="79">
        <v>7</v>
      </c>
      <c r="M60" s="79">
        <v>0</v>
      </c>
      <c r="N60" s="89">
        <v>1</v>
      </c>
      <c r="O60" s="90">
        <v>0</v>
      </c>
      <c r="P60" s="91">
        <f>N60+O60</f>
        <v>1</v>
      </c>
      <c r="Q60" s="80" t="str">
        <f>IFERROR(P60/M60,"-")</f>
        <v>-</v>
      </c>
      <c r="R60" s="79">
        <v>0</v>
      </c>
      <c r="S60" s="79">
        <v>0</v>
      </c>
      <c r="T60" s="80">
        <f>IFERROR(R60/(P60),"-")</f>
        <v>0</v>
      </c>
      <c r="U60" s="336"/>
      <c r="V60" s="82">
        <v>0</v>
      </c>
      <c r="W60" s="80">
        <f>IF(P60=0,"-",V60/P60)</f>
        <v>0</v>
      </c>
      <c r="X60" s="335">
        <v>0</v>
      </c>
      <c r="Y60" s="336">
        <f>IFERROR(X60/P60,"-")</f>
        <v>0</v>
      </c>
      <c r="Z60" s="336" t="str">
        <f>IFERROR(X60/V60,"-")</f>
        <v>-</v>
      </c>
      <c r="AA60" s="330"/>
      <c r="AB60" s="83"/>
      <c r="AC60" s="77"/>
      <c r="AD60" s="92"/>
      <c r="AE60" s="93">
        <f>IF(P60=0,"",IF(AD60=0,"",(AD60/P60)))</f>
        <v>0</v>
      </c>
      <c r="AF60" s="92"/>
      <c r="AG60" s="94" t="str">
        <f>IFERROR(AF60/AD60,"-")</f>
        <v>-</v>
      </c>
      <c r="AH60" s="95"/>
      <c r="AI60" s="96" t="str">
        <f>IFERROR(AH60/AD60,"-")</f>
        <v>-</v>
      </c>
      <c r="AJ60" s="97"/>
      <c r="AK60" s="97"/>
      <c r="AL60" s="97"/>
      <c r="AM60" s="98"/>
      <c r="AN60" s="99">
        <f>IF(P60=0,"",IF(AM60=0,"",(AM60/P60)))</f>
        <v>0</v>
      </c>
      <c r="AO60" s="98"/>
      <c r="AP60" s="100" t="str">
        <f>IFERROR(AO60/AM60,"-")</f>
        <v>-</v>
      </c>
      <c r="AQ60" s="101"/>
      <c r="AR60" s="102" t="str">
        <f>IFERROR(AQ60/AM60,"-")</f>
        <v>-</v>
      </c>
      <c r="AS60" s="103"/>
      <c r="AT60" s="103"/>
      <c r="AU60" s="103"/>
      <c r="AV60" s="104"/>
      <c r="AW60" s="105">
        <f>IF(P60=0,"",IF(AV60=0,"",(AV60/P60)))</f>
        <v>0</v>
      </c>
      <c r="AX60" s="104"/>
      <c r="AY60" s="106" t="str">
        <f>IFERROR(AX60/AV60,"-")</f>
        <v>-</v>
      </c>
      <c r="AZ60" s="107"/>
      <c r="BA60" s="108" t="str">
        <f>IFERROR(AZ60/AV60,"-")</f>
        <v>-</v>
      </c>
      <c r="BB60" s="109"/>
      <c r="BC60" s="109"/>
      <c r="BD60" s="109"/>
      <c r="BE60" s="110"/>
      <c r="BF60" s="111">
        <f>IF(P60=0,"",IF(BE60=0,"",(BE60/P60)))</f>
        <v>0</v>
      </c>
      <c r="BG60" s="110"/>
      <c r="BH60" s="112" t="str">
        <f>IFERROR(BG60/BE60,"-")</f>
        <v>-</v>
      </c>
      <c r="BI60" s="113"/>
      <c r="BJ60" s="114" t="str">
        <f>IFERROR(BI60/BE60,"-")</f>
        <v>-</v>
      </c>
      <c r="BK60" s="115"/>
      <c r="BL60" s="115"/>
      <c r="BM60" s="115"/>
      <c r="BN60" s="117">
        <v>1</v>
      </c>
      <c r="BO60" s="118">
        <f>IF(P60=0,"",IF(BN60=0,"",(BN60/P60)))</f>
        <v>1</v>
      </c>
      <c r="BP60" s="119"/>
      <c r="BQ60" s="120">
        <f>IFERROR(BP60/BN60,"-")</f>
        <v>0</v>
      </c>
      <c r="BR60" s="121"/>
      <c r="BS60" s="122">
        <f>IFERROR(BR60/BN60,"-")</f>
        <v>0</v>
      </c>
      <c r="BT60" s="123"/>
      <c r="BU60" s="123"/>
      <c r="BV60" s="123"/>
      <c r="BW60" s="124"/>
      <c r="BX60" s="125">
        <f>IF(P60=0,"",IF(BW60=0,"",(BW60/P60)))</f>
        <v>0</v>
      </c>
      <c r="BY60" s="126"/>
      <c r="BZ60" s="127" t="str">
        <f>IFERROR(BY60/BW60,"-")</f>
        <v>-</v>
      </c>
      <c r="CA60" s="128"/>
      <c r="CB60" s="129" t="str">
        <f>IFERROR(CA60/BW60,"-")</f>
        <v>-</v>
      </c>
      <c r="CC60" s="130"/>
      <c r="CD60" s="130"/>
      <c r="CE60" s="130"/>
      <c r="CF60" s="131"/>
      <c r="CG60" s="132">
        <f>IF(P60=0,"",IF(CF60=0,"",(CF60/P60)))</f>
        <v>0</v>
      </c>
      <c r="CH60" s="133"/>
      <c r="CI60" s="134" t="str">
        <f>IFERROR(CH60/CF60,"-")</f>
        <v>-</v>
      </c>
      <c r="CJ60" s="135"/>
      <c r="CK60" s="136" t="str">
        <f>IFERROR(CJ60/CF60,"-")</f>
        <v>-</v>
      </c>
      <c r="CL60" s="137"/>
      <c r="CM60" s="137"/>
      <c r="CN60" s="137"/>
      <c r="CO60" s="138">
        <v>0</v>
      </c>
      <c r="CP60" s="139">
        <v>0</v>
      </c>
      <c r="CQ60" s="139"/>
      <c r="CR60" s="139"/>
      <c r="CS60" s="140" t="str">
        <f>IF(AND(CQ60=0,CR60=0),"",IF(AND(CQ60&lt;=100000,CR60&lt;=100000),"",IF(CQ60/CP60&gt;0.7,"男高",IF(CR60/CP60&gt;0.7,"女高",""))))</f>
        <v/>
      </c>
    </row>
    <row r="61" spans="1:98">
      <c r="A61" s="78">
        <f>AB61</f>
        <v>0.13333333333333</v>
      </c>
      <c r="B61" s="347" t="s">
        <v>181</v>
      </c>
      <c r="C61" s="347"/>
      <c r="D61" s="347" t="s">
        <v>182</v>
      </c>
      <c r="E61" s="347" t="s">
        <v>152</v>
      </c>
      <c r="F61" s="347" t="s">
        <v>67</v>
      </c>
      <c r="G61" s="88" t="s">
        <v>121</v>
      </c>
      <c r="H61" s="88" t="s">
        <v>183</v>
      </c>
      <c r="I61" s="88" t="s">
        <v>184</v>
      </c>
      <c r="J61" s="330">
        <v>150000</v>
      </c>
      <c r="K61" s="79">
        <v>0</v>
      </c>
      <c r="L61" s="79">
        <v>0</v>
      </c>
      <c r="M61" s="79">
        <v>0</v>
      </c>
      <c r="N61" s="89">
        <v>3</v>
      </c>
      <c r="O61" s="90">
        <v>0</v>
      </c>
      <c r="P61" s="91">
        <f>N61+O61</f>
        <v>3</v>
      </c>
      <c r="Q61" s="80" t="str">
        <f>IFERROR(P61/M61,"-")</f>
        <v>-</v>
      </c>
      <c r="R61" s="79">
        <v>0</v>
      </c>
      <c r="S61" s="79">
        <v>0</v>
      </c>
      <c r="T61" s="80">
        <f>IFERROR(R61/(P61),"-")</f>
        <v>0</v>
      </c>
      <c r="U61" s="336">
        <f>IFERROR(J61/SUM(N61:O62),"-")</f>
        <v>37500</v>
      </c>
      <c r="V61" s="82">
        <v>1</v>
      </c>
      <c r="W61" s="80">
        <f>IF(P61=0,"-",V61/P61)</f>
        <v>0.33333333333333</v>
      </c>
      <c r="X61" s="335">
        <v>20000</v>
      </c>
      <c r="Y61" s="336">
        <f>IFERROR(X61/P61,"-")</f>
        <v>6666.6666666667</v>
      </c>
      <c r="Z61" s="336">
        <f>IFERROR(X61/V61,"-")</f>
        <v>20000</v>
      </c>
      <c r="AA61" s="330">
        <f>SUM(X61:X62)-SUM(J61:J62)</f>
        <v>-130000</v>
      </c>
      <c r="AB61" s="83">
        <f>SUM(X61:X62)/SUM(J61:J62)</f>
        <v>0.13333333333333</v>
      </c>
      <c r="AC61" s="77"/>
      <c r="AD61" s="92"/>
      <c r="AE61" s="93">
        <f>IF(P61=0,"",IF(AD61=0,"",(AD61/P61)))</f>
        <v>0</v>
      </c>
      <c r="AF61" s="92"/>
      <c r="AG61" s="94" t="str">
        <f>IFERROR(AF61/AD61,"-")</f>
        <v>-</v>
      </c>
      <c r="AH61" s="95"/>
      <c r="AI61" s="96" t="str">
        <f>IFERROR(AH61/AD61,"-")</f>
        <v>-</v>
      </c>
      <c r="AJ61" s="97"/>
      <c r="AK61" s="97"/>
      <c r="AL61" s="97"/>
      <c r="AM61" s="98"/>
      <c r="AN61" s="99">
        <f>IF(P61=0,"",IF(AM61=0,"",(AM61/P61)))</f>
        <v>0</v>
      </c>
      <c r="AO61" s="98"/>
      <c r="AP61" s="100" t="str">
        <f>IFERROR(AO61/AM61,"-")</f>
        <v>-</v>
      </c>
      <c r="AQ61" s="101"/>
      <c r="AR61" s="102" t="str">
        <f>IFERROR(AQ61/AM61,"-")</f>
        <v>-</v>
      </c>
      <c r="AS61" s="103"/>
      <c r="AT61" s="103"/>
      <c r="AU61" s="103"/>
      <c r="AV61" s="104"/>
      <c r="AW61" s="105">
        <f>IF(P61=0,"",IF(AV61=0,"",(AV61/P61)))</f>
        <v>0</v>
      </c>
      <c r="AX61" s="104"/>
      <c r="AY61" s="106" t="str">
        <f>IFERROR(AX61/AV61,"-")</f>
        <v>-</v>
      </c>
      <c r="AZ61" s="107"/>
      <c r="BA61" s="108" t="str">
        <f>IFERROR(AZ61/AV61,"-")</f>
        <v>-</v>
      </c>
      <c r="BB61" s="109"/>
      <c r="BC61" s="109"/>
      <c r="BD61" s="109"/>
      <c r="BE61" s="110"/>
      <c r="BF61" s="111">
        <f>IF(P61=0,"",IF(BE61=0,"",(BE61/P61)))</f>
        <v>0</v>
      </c>
      <c r="BG61" s="110"/>
      <c r="BH61" s="112" t="str">
        <f>IFERROR(BG61/BE61,"-")</f>
        <v>-</v>
      </c>
      <c r="BI61" s="113"/>
      <c r="BJ61" s="114" t="str">
        <f>IFERROR(BI61/BE61,"-")</f>
        <v>-</v>
      </c>
      <c r="BK61" s="115"/>
      <c r="BL61" s="115"/>
      <c r="BM61" s="115"/>
      <c r="BN61" s="117">
        <v>1</v>
      </c>
      <c r="BO61" s="118">
        <f>IF(P61=0,"",IF(BN61=0,"",(BN61/P61)))</f>
        <v>0.33333333333333</v>
      </c>
      <c r="BP61" s="119">
        <v>1</v>
      </c>
      <c r="BQ61" s="120">
        <f>IFERROR(BP61/BN61,"-")</f>
        <v>1</v>
      </c>
      <c r="BR61" s="121">
        <v>20000</v>
      </c>
      <c r="BS61" s="122">
        <f>IFERROR(BR61/BN61,"-")</f>
        <v>20000</v>
      </c>
      <c r="BT61" s="123"/>
      <c r="BU61" s="123"/>
      <c r="BV61" s="123">
        <v>1</v>
      </c>
      <c r="BW61" s="124">
        <v>2</v>
      </c>
      <c r="BX61" s="125">
        <f>IF(P61=0,"",IF(BW61=0,"",(BW61/P61)))</f>
        <v>0.66666666666667</v>
      </c>
      <c r="BY61" s="126"/>
      <c r="BZ61" s="127">
        <f>IFERROR(BY61/BW61,"-")</f>
        <v>0</v>
      </c>
      <c r="CA61" s="128"/>
      <c r="CB61" s="129">
        <f>IFERROR(CA61/BW61,"-")</f>
        <v>0</v>
      </c>
      <c r="CC61" s="130"/>
      <c r="CD61" s="130"/>
      <c r="CE61" s="130"/>
      <c r="CF61" s="131"/>
      <c r="CG61" s="132">
        <f>IF(P61=0,"",IF(CF61=0,"",(CF61/P61)))</f>
        <v>0</v>
      </c>
      <c r="CH61" s="133"/>
      <c r="CI61" s="134" t="str">
        <f>IFERROR(CH61/CF61,"-")</f>
        <v>-</v>
      </c>
      <c r="CJ61" s="135"/>
      <c r="CK61" s="136" t="str">
        <f>IFERROR(CJ61/CF61,"-")</f>
        <v>-</v>
      </c>
      <c r="CL61" s="137"/>
      <c r="CM61" s="137"/>
      <c r="CN61" s="137"/>
      <c r="CO61" s="138">
        <v>1</v>
      </c>
      <c r="CP61" s="139">
        <v>20000</v>
      </c>
      <c r="CQ61" s="139">
        <v>20000</v>
      </c>
      <c r="CR61" s="139"/>
      <c r="CS61" s="140" t="str">
        <f>IF(AND(CQ61=0,CR61=0),"",IF(AND(CQ61&lt;=100000,CR61&lt;=100000),"",IF(CQ61/CP61&gt;0.7,"男高",IF(CR61/CP61&gt;0.7,"女高",""))))</f>
        <v/>
      </c>
    </row>
    <row r="62" spans="1:98">
      <c r="A62" s="78"/>
      <c r="B62" s="347" t="s">
        <v>185</v>
      </c>
      <c r="C62" s="347"/>
      <c r="D62" s="347" t="s">
        <v>182</v>
      </c>
      <c r="E62" s="347" t="s">
        <v>152</v>
      </c>
      <c r="F62" s="347" t="s">
        <v>79</v>
      </c>
      <c r="G62" s="88"/>
      <c r="H62" s="88"/>
      <c r="I62" s="88"/>
      <c r="J62" s="330"/>
      <c r="K62" s="79">
        <v>9</v>
      </c>
      <c r="L62" s="79">
        <v>8</v>
      </c>
      <c r="M62" s="79">
        <v>4</v>
      </c>
      <c r="N62" s="89">
        <v>1</v>
      </c>
      <c r="O62" s="90">
        <v>0</v>
      </c>
      <c r="P62" s="91">
        <f>N62+O62</f>
        <v>1</v>
      </c>
      <c r="Q62" s="80">
        <f>IFERROR(P62/M62,"-")</f>
        <v>0.25</v>
      </c>
      <c r="R62" s="79">
        <v>0</v>
      </c>
      <c r="S62" s="79">
        <v>0</v>
      </c>
      <c r="T62" s="80">
        <f>IFERROR(R62/(P62),"-")</f>
        <v>0</v>
      </c>
      <c r="U62" s="336"/>
      <c r="V62" s="82">
        <v>0</v>
      </c>
      <c r="W62" s="80">
        <f>IF(P62=0,"-",V62/P62)</f>
        <v>0</v>
      </c>
      <c r="X62" s="335">
        <v>0</v>
      </c>
      <c r="Y62" s="336">
        <f>IFERROR(X62/P62,"-")</f>
        <v>0</v>
      </c>
      <c r="Z62" s="336" t="str">
        <f>IFERROR(X62/V62,"-")</f>
        <v>-</v>
      </c>
      <c r="AA62" s="330"/>
      <c r="AB62" s="83"/>
      <c r="AC62" s="77"/>
      <c r="AD62" s="92"/>
      <c r="AE62" s="93">
        <f>IF(P62=0,"",IF(AD62=0,"",(AD62/P62)))</f>
        <v>0</v>
      </c>
      <c r="AF62" s="92"/>
      <c r="AG62" s="94" t="str">
        <f>IFERROR(AF62/AD62,"-")</f>
        <v>-</v>
      </c>
      <c r="AH62" s="95"/>
      <c r="AI62" s="96" t="str">
        <f>IFERROR(AH62/AD62,"-")</f>
        <v>-</v>
      </c>
      <c r="AJ62" s="97"/>
      <c r="AK62" s="97"/>
      <c r="AL62" s="97"/>
      <c r="AM62" s="98"/>
      <c r="AN62" s="99">
        <f>IF(P62=0,"",IF(AM62=0,"",(AM62/P62)))</f>
        <v>0</v>
      </c>
      <c r="AO62" s="98"/>
      <c r="AP62" s="100" t="str">
        <f>IFERROR(AO62/AM62,"-")</f>
        <v>-</v>
      </c>
      <c r="AQ62" s="101"/>
      <c r="AR62" s="102" t="str">
        <f>IFERROR(AQ62/AM62,"-")</f>
        <v>-</v>
      </c>
      <c r="AS62" s="103"/>
      <c r="AT62" s="103"/>
      <c r="AU62" s="103"/>
      <c r="AV62" s="104"/>
      <c r="AW62" s="105">
        <f>IF(P62=0,"",IF(AV62=0,"",(AV62/P62)))</f>
        <v>0</v>
      </c>
      <c r="AX62" s="104"/>
      <c r="AY62" s="106" t="str">
        <f>IFERROR(AX62/AV62,"-")</f>
        <v>-</v>
      </c>
      <c r="AZ62" s="107"/>
      <c r="BA62" s="108" t="str">
        <f>IFERROR(AZ62/AV62,"-")</f>
        <v>-</v>
      </c>
      <c r="BB62" s="109"/>
      <c r="BC62" s="109"/>
      <c r="BD62" s="109"/>
      <c r="BE62" s="110">
        <v>1</v>
      </c>
      <c r="BF62" s="111">
        <f>IF(P62=0,"",IF(BE62=0,"",(BE62/P62)))</f>
        <v>1</v>
      </c>
      <c r="BG62" s="110"/>
      <c r="BH62" s="112">
        <f>IFERROR(BG62/BE62,"-")</f>
        <v>0</v>
      </c>
      <c r="BI62" s="113"/>
      <c r="BJ62" s="114">
        <f>IFERROR(BI62/BE62,"-")</f>
        <v>0</v>
      </c>
      <c r="BK62" s="115"/>
      <c r="BL62" s="115"/>
      <c r="BM62" s="115"/>
      <c r="BN62" s="117"/>
      <c r="BO62" s="118">
        <f>IF(P62=0,"",IF(BN62=0,"",(BN62/P62)))</f>
        <v>0</v>
      </c>
      <c r="BP62" s="119"/>
      <c r="BQ62" s="120" t="str">
        <f>IFERROR(BP62/BN62,"-")</f>
        <v>-</v>
      </c>
      <c r="BR62" s="121"/>
      <c r="BS62" s="122" t="str">
        <f>IFERROR(BR62/BN62,"-")</f>
        <v>-</v>
      </c>
      <c r="BT62" s="123"/>
      <c r="BU62" s="123"/>
      <c r="BV62" s="123"/>
      <c r="BW62" s="124"/>
      <c r="BX62" s="125">
        <f>IF(P62=0,"",IF(BW62=0,"",(BW62/P62)))</f>
        <v>0</v>
      </c>
      <c r="BY62" s="126"/>
      <c r="BZ62" s="127" t="str">
        <f>IFERROR(BY62/BW62,"-")</f>
        <v>-</v>
      </c>
      <c r="CA62" s="128"/>
      <c r="CB62" s="129" t="str">
        <f>IFERROR(CA62/BW62,"-")</f>
        <v>-</v>
      </c>
      <c r="CC62" s="130"/>
      <c r="CD62" s="130"/>
      <c r="CE62" s="130"/>
      <c r="CF62" s="131"/>
      <c r="CG62" s="132">
        <f>IF(P62=0,"",IF(CF62=0,"",(CF62/P62)))</f>
        <v>0</v>
      </c>
      <c r="CH62" s="133"/>
      <c r="CI62" s="134" t="str">
        <f>IFERROR(CH62/CF62,"-")</f>
        <v>-</v>
      </c>
      <c r="CJ62" s="135"/>
      <c r="CK62" s="136" t="str">
        <f>IFERROR(CJ62/CF62,"-")</f>
        <v>-</v>
      </c>
      <c r="CL62" s="137"/>
      <c r="CM62" s="137"/>
      <c r="CN62" s="137"/>
      <c r="CO62" s="138">
        <v>0</v>
      </c>
      <c r="CP62" s="139">
        <v>0</v>
      </c>
      <c r="CQ62" s="139"/>
      <c r="CR62" s="139"/>
      <c r="CS62" s="140" t="str">
        <f>IF(AND(CQ62=0,CR62=0),"",IF(AND(CQ62&lt;=100000,CR62&lt;=100000),"",IF(CQ62/CP62&gt;0.7,"男高",IF(CR62/CP62&gt;0.7,"女高",""))))</f>
        <v/>
      </c>
    </row>
    <row r="63" spans="1:98">
      <c r="A63" s="78">
        <f>AB63</f>
        <v>0.30666666666667</v>
      </c>
      <c r="B63" s="347" t="s">
        <v>186</v>
      </c>
      <c r="C63" s="347"/>
      <c r="D63" s="347" t="s">
        <v>187</v>
      </c>
      <c r="E63" s="347" t="s">
        <v>130</v>
      </c>
      <c r="F63" s="347" t="s">
        <v>67</v>
      </c>
      <c r="G63" s="88" t="s">
        <v>121</v>
      </c>
      <c r="H63" s="88" t="s">
        <v>183</v>
      </c>
      <c r="I63" s="349" t="s">
        <v>112</v>
      </c>
      <c r="J63" s="330">
        <v>150000</v>
      </c>
      <c r="K63" s="79">
        <v>0</v>
      </c>
      <c r="L63" s="79">
        <v>0</v>
      </c>
      <c r="M63" s="79">
        <v>0</v>
      </c>
      <c r="N63" s="89">
        <v>17</v>
      </c>
      <c r="O63" s="90">
        <v>0</v>
      </c>
      <c r="P63" s="91">
        <f>N63+O63</f>
        <v>17</v>
      </c>
      <c r="Q63" s="80" t="str">
        <f>IFERROR(P63/M63,"-")</f>
        <v>-</v>
      </c>
      <c r="R63" s="79">
        <v>0</v>
      </c>
      <c r="S63" s="79">
        <v>3</v>
      </c>
      <c r="T63" s="80">
        <f>IFERROR(R63/(P63),"-")</f>
        <v>0</v>
      </c>
      <c r="U63" s="336">
        <f>IFERROR(J63/SUM(N63:O64),"-")</f>
        <v>8823.5294117647</v>
      </c>
      <c r="V63" s="82">
        <v>2</v>
      </c>
      <c r="W63" s="80">
        <f>IF(P63=0,"-",V63/P63)</f>
        <v>0.11764705882353</v>
      </c>
      <c r="X63" s="335">
        <v>46000</v>
      </c>
      <c r="Y63" s="336">
        <f>IFERROR(X63/P63,"-")</f>
        <v>2705.8823529412</v>
      </c>
      <c r="Z63" s="336">
        <f>IFERROR(X63/V63,"-")</f>
        <v>23000</v>
      </c>
      <c r="AA63" s="330">
        <f>SUM(X63:X64)-SUM(J63:J64)</f>
        <v>-104000</v>
      </c>
      <c r="AB63" s="83">
        <f>SUM(X63:X64)/SUM(J63:J64)</f>
        <v>0.30666666666667</v>
      </c>
      <c r="AC63" s="77"/>
      <c r="AD63" s="92"/>
      <c r="AE63" s="93">
        <f>IF(P63=0,"",IF(AD63=0,"",(AD63/P63)))</f>
        <v>0</v>
      </c>
      <c r="AF63" s="92"/>
      <c r="AG63" s="94" t="str">
        <f>IFERROR(AF63/AD63,"-")</f>
        <v>-</v>
      </c>
      <c r="AH63" s="95"/>
      <c r="AI63" s="96" t="str">
        <f>IFERROR(AH63/AD63,"-")</f>
        <v>-</v>
      </c>
      <c r="AJ63" s="97"/>
      <c r="AK63" s="97"/>
      <c r="AL63" s="97"/>
      <c r="AM63" s="98">
        <v>1</v>
      </c>
      <c r="AN63" s="99">
        <f>IF(P63=0,"",IF(AM63=0,"",(AM63/P63)))</f>
        <v>0.058823529411765</v>
      </c>
      <c r="AO63" s="98"/>
      <c r="AP63" s="100">
        <f>IFERROR(AO63/AM63,"-")</f>
        <v>0</v>
      </c>
      <c r="AQ63" s="101"/>
      <c r="AR63" s="102">
        <f>IFERROR(AQ63/AM63,"-")</f>
        <v>0</v>
      </c>
      <c r="AS63" s="103"/>
      <c r="AT63" s="103"/>
      <c r="AU63" s="103"/>
      <c r="AV63" s="104">
        <v>1</v>
      </c>
      <c r="AW63" s="105">
        <f>IF(P63=0,"",IF(AV63=0,"",(AV63/P63)))</f>
        <v>0.058823529411765</v>
      </c>
      <c r="AX63" s="104"/>
      <c r="AY63" s="106">
        <f>IFERROR(AX63/AV63,"-")</f>
        <v>0</v>
      </c>
      <c r="AZ63" s="107"/>
      <c r="BA63" s="108">
        <f>IFERROR(AZ63/AV63,"-")</f>
        <v>0</v>
      </c>
      <c r="BB63" s="109"/>
      <c r="BC63" s="109"/>
      <c r="BD63" s="109"/>
      <c r="BE63" s="110">
        <v>4</v>
      </c>
      <c r="BF63" s="111">
        <f>IF(P63=0,"",IF(BE63=0,"",(BE63/P63)))</f>
        <v>0.23529411764706</v>
      </c>
      <c r="BG63" s="110"/>
      <c r="BH63" s="112">
        <f>IFERROR(BG63/BE63,"-")</f>
        <v>0</v>
      </c>
      <c r="BI63" s="113"/>
      <c r="BJ63" s="114">
        <f>IFERROR(BI63/BE63,"-")</f>
        <v>0</v>
      </c>
      <c r="BK63" s="115"/>
      <c r="BL63" s="115"/>
      <c r="BM63" s="115"/>
      <c r="BN63" s="117">
        <v>5</v>
      </c>
      <c r="BO63" s="118">
        <f>IF(P63=0,"",IF(BN63=0,"",(BN63/P63)))</f>
        <v>0.29411764705882</v>
      </c>
      <c r="BP63" s="119">
        <v>1</v>
      </c>
      <c r="BQ63" s="120">
        <f>IFERROR(BP63/BN63,"-")</f>
        <v>0.2</v>
      </c>
      <c r="BR63" s="121">
        <v>33000</v>
      </c>
      <c r="BS63" s="122">
        <f>IFERROR(BR63/BN63,"-")</f>
        <v>6600</v>
      </c>
      <c r="BT63" s="123"/>
      <c r="BU63" s="123"/>
      <c r="BV63" s="123">
        <v>1</v>
      </c>
      <c r="BW63" s="124">
        <v>5</v>
      </c>
      <c r="BX63" s="125">
        <f>IF(P63=0,"",IF(BW63=0,"",(BW63/P63)))</f>
        <v>0.29411764705882</v>
      </c>
      <c r="BY63" s="126">
        <v>1</v>
      </c>
      <c r="BZ63" s="127">
        <f>IFERROR(BY63/BW63,"-")</f>
        <v>0.2</v>
      </c>
      <c r="CA63" s="128">
        <v>13000</v>
      </c>
      <c r="CB63" s="129">
        <f>IFERROR(CA63/BW63,"-")</f>
        <v>2600</v>
      </c>
      <c r="CC63" s="130"/>
      <c r="CD63" s="130"/>
      <c r="CE63" s="130">
        <v>1</v>
      </c>
      <c r="CF63" s="131">
        <v>1</v>
      </c>
      <c r="CG63" s="132">
        <f>IF(P63=0,"",IF(CF63=0,"",(CF63/P63)))</f>
        <v>0.058823529411765</v>
      </c>
      <c r="CH63" s="133"/>
      <c r="CI63" s="134">
        <f>IFERROR(CH63/CF63,"-")</f>
        <v>0</v>
      </c>
      <c r="CJ63" s="135"/>
      <c r="CK63" s="136">
        <f>IFERROR(CJ63/CF63,"-")</f>
        <v>0</v>
      </c>
      <c r="CL63" s="137"/>
      <c r="CM63" s="137"/>
      <c r="CN63" s="137"/>
      <c r="CO63" s="138">
        <v>2</v>
      </c>
      <c r="CP63" s="139">
        <v>46000</v>
      </c>
      <c r="CQ63" s="139">
        <v>33000</v>
      </c>
      <c r="CR63" s="139"/>
      <c r="CS63" s="140" t="str">
        <f>IF(AND(CQ63=0,CR63=0),"",IF(AND(CQ63&lt;=100000,CR63&lt;=100000),"",IF(CQ63/CP63&gt;0.7,"男高",IF(CR63/CP63&gt;0.7,"女高",""))))</f>
        <v/>
      </c>
    </row>
    <row r="64" spans="1:98">
      <c r="A64" s="78"/>
      <c r="B64" s="347" t="s">
        <v>188</v>
      </c>
      <c r="C64" s="347"/>
      <c r="D64" s="347" t="s">
        <v>187</v>
      </c>
      <c r="E64" s="347" t="s">
        <v>130</v>
      </c>
      <c r="F64" s="347" t="s">
        <v>79</v>
      </c>
      <c r="G64" s="88"/>
      <c r="H64" s="88"/>
      <c r="I64" s="88"/>
      <c r="J64" s="330"/>
      <c r="K64" s="79">
        <v>16</v>
      </c>
      <c r="L64" s="79">
        <v>7</v>
      </c>
      <c r="M64" s="79">
        <v>0</v>
      </c>
      <c r="N64" s="89">
        <v>0</v>
      </c>
      <c r="O64" s="90">
        <v>0</v>
      </c>
      <c r="P64" s="91">
        <f>N64+O64</f>
        <v>0</v>
      </c>
      <c r="Q64" s="80" t="str">
        <f>IFERROR(P64/M64,"-")</f>
        <v>-</v>
      </c>
      <c r="R64" s="79">
        <v>0</v>
      </c>
      <c r="S64" s="79">
        <v>0</v>
      </c>
      <c r="T64" s="80" t="str">
        <f>IFERROR(R64/(P64),"-")</f>
        <v>-</v>
      </c>
      <c r="U64" s="336"/>
      <c r="V64" s="82">
        <v>0</v>
      </c>
      <c r="W64" s="80" t="str">
        <f>IF(P64=0,"-",V64/P64)</f>
        <v>-</v>
      </c>
      <c r="X64" s="335">
        <v>0</v>
      </c>
      <c r="Y64" s="336" t="str">
        <f>IFERROR(X64/P64,"-")</f>
        <v>-</v>
      </c>
      <c r="Z64" s="336" t="str">
        <f>IFERROR(X64/V64,"-")</f>
        <v>-</v>
      </c>
      <c r="AA64" s="330"/>
      <c r="AB64" s="83"/>
      <c r="AC64" s="77"/>
      <c r="AD64" s="92"/>
      <c r="AE64" s="93" t="str">
        <f>IF(P64=0,"",IF(AD64=0,"",(AD64/P64)))</f>
        <v/>
      </c>
      <c r="AF64" s="92"/>
      <c r="AG64" s="94" t="str">
        <f>IFERROR(AF64/AD64,"-")</f>
        <v>-</v>
      </c>
      <c r="AH64" s="95"/>
      <c r="AI64" s="96" t="str">
        <f>IFERROR(AH64/AD64,"-")</f>
        <v>-</v>
      </c>
      <c r="AJ64" s="97"/>
      <c r="AK64" s="97"/>
      <c r="AL64" s="97"/>
      <c r="AM64" s="98"/>
      <c r="AN64" s="99" t="str">
        <f>IF(P64=0,"",IF(AM64=0,"",(AM64/P64)))</f>
        <v/>
      </c>
      <c r="AO64" s="98"/>
      <c r="AP64" s="100" t="str">
        <f>IFERROR(AO64/AM64,"-")</f>
        <v>-</v>
      </c>
      <c r="AQ64" s="101"/>
      <c r="AR64" s="102" t="str">
        <f>IFERROR(AQ64/AM64,"-")</f>
        <v>-</v>
      </c>
      <c r="AS64" s="103"/>
      <c r="AT64" s="103"/>
      <c r="AU64" s="103"/>
      <c r="AV64" s="104"/>
      <c r="AW64" s="105" t="str">
        <f>IF(P64=0,"",IF(AV64=0,"",(AV64/P64)))</f>
        <v/>
      </c>
      <c r="AX64" s="104"/>
      <c r="AY64" s="106" t="str">
        <f>IFERROR(AX64/AV64,"-")</f>
        <v>-</v>
      </c>
      <c r="AZ64" s="107"/>
      <c r="BA64" s="108" t="str">
        <f>IFERROR(AZ64/AV64,"-")</f>
        <v>-</v>
      </c>
      <c r="BB64" s="109"/>
      <c r="BC64" s="109"/>
      <c r="BD64" s="109"/>
      <c r="BE64" s="110"/>
      <c r="BF64" s="111" t="str">
        <f>IF(P64=0,"",IF(BE64=0,"",(BE64/P64)))</f>
        <v/>
      </c>
      <c r="BG64" s="110"/>
      <c r="BH64" s="112" t="str">
        <f>IFERROR(BG64/BE64,"-")</f>
        <v>-</v>
      </c>
      <c r="BI64" s="113"/>
      <c r="BJ64" s="114" t="str">
        <f>IFERROR(BI64/BE64,"-")</f>
        <v>-</v>
      </c>
      <c r="BK64" s="115"/>
      <c r="BL64" s="115"/>
      <c r="BM64" s="115"/>
      <c r="BN64" s="117"/>
      <c r="BO64" s="118" t="str">
        <f>IF(P64=0,"",IF(BN64=0,"",(BN64/P64)))</f>
        <v/>
      </c>
      <c r="BP64" s="119"/>
      <c r="BQ64" s="120" t="str">
        <f>IFERROR(BP64/BN64,"-")</f>
        <v>-</v>
      </c>
      <c r="BR64" s="121"/>
      <c r="BS64" s="122" t="str">
        <f>IFERROR(BR64/BN64,"-")</f>
        <v>-</v>
      </c>
      <c r="BT64" s="123"/>
      <c r="BU64" s="123"/>
      <c r="BV64" s="123"/>
      <c r="BW64" s="124"/>
      <c r="BX64" s="125" t="str">
        <f>IF(P64=0,"",IF(BW64=0,"",(BW64/P64)))</f>
        <v/>
      </c>
      <c r="BY64" s="126"/>
      <c r="BZ64" s="127" t="str">
        <f>IFERROR(BY64/BW64,"-")</f>
        <v>-</v>
      </c>
      <c r="CA64" s="128"/>
      <c r="CB64" s="129" t="str">
        <f>IFERROR(CA64/BW64,"-")</f>
        <v>-</v>
      </c>
      <c r="CC64" s="130"/>
      <c r="CD64" s="130"/>
      <c r="CE64" s="130"/>
      <c r="CF64" s="131"/>
      <c r="CG64" s="132" t="str">
        <f>IF(P64=0,"",IF(CF64=0,"",(CF64/P64)))</f>
        <v/>
      </c>
      <c r="CH64" s="133"/>
      <c r="CI64" s="134" t="str">
        <f>IFERROR(CH64/CF64,"-")</f>
        <v>-</v>
      </c>
      <c r="CJ64" s="135"/>
      <c r="CK64" s="136" t="str">
        <f>IFERROR(CJ64/CF64,"-")</f>
        <v>-</v>
      </c>
      <c r="CL64" s="137"/>
      <c r="CM64" s="137"/>
      <c r="CN64" s="137"/>
      <c r="CO64" s="138">
        <v>0</v>
      </c>
      <c r="CP64" s="139">
        <v>0</v>
      </c>
      <c r="CQ64" s="139"/>
      <c r="CR64" s="139"/>
      <c r="CS64" s="140" t="str">
        <f>IF(AND(CQ64=0,CR64=0),"",IF(AND(CQ64&lt;=100000,CR64&lt;=100000),"",IF(CQ64/CP64&gt;0.7,"男高",IF(CR64/CP64&gt;0.7,"女高",""))))</f>
        <v/>
      </c>
    </row>
    <row r="65" spans="1:98">
      <c r="A65" s="78">
        <f>AB65</f>
        <v>0.2</v>
      </c>
      <c r="B65" s="347" t="s">
        <v>189</v>
      </c>
      <c r="C65" s="347"/>
      <c r="D65" s="347" t="s">
        <v>190</v>
      </c>
      <c r="E65" s="347" t="s">
        <v>191</v>
      </c>
      <c r="F65" s="347" t="s">
        <v>67</v>
      </c>
      <c r="G65" s="88" t="s">
        <v>147</v>
      </c>
      <c r="H65" s="88" t="s">
        <v>192</v>
      </c>
      <c r="I65" s="349" t="s">
        <v>175</v>
      </c>
      <c r="J65" s="330">
        <v>100000</v>
      </c>
      <c r="K65" s="79">
        <v>0</v>
      </c>
      <c r="L65" s="79">
        <v>0</v>
      </c>
      <c r="M65" s="79">
        <v>0</v>
      </c>
      <c r="N65" s="89">
        <v>2</v>
      </c>
      <c r="O65" s="90">
        <v>0</v>
      </c>
      <c r="P65" s="91">
        <f>N65+O65</f>
        <v>2</v>
      </c>
      <c r="Q65" s="80" t="str">
        <f>IFERROR(P65/M65,"-")</f>
        <v>-</v>
      </c>
      <c r="R65" s="79">
        <v>0</v>
      </c>
      <c r="S65" s="79">
        <v>0</v>
      </c>
      <c r="T65" s="80">
        <f>IFERROR(R65/(P65),"-")</f>
        <v>0</v>
      </c>
      <c r="U65" s="336">
        <f>IFERROR(J65/SUM(N65:O70),"-")</f>
        <v>9090.9090909091</v>
      </c>
      <c r="V65" s="82">
        <v>0</v>
      </c>
      <c r="W65" s="80">
        <f>IF(P65=0,"-",V65/P65)</f>
        <v>0</v>
      </c>
      <c r="X65" s="335">
        <v>0</v>
      </c>
      <c r="Y65" s="336">
        <f>IFERROR(X65/P65,"-")</f>
        <v>0</v>
      </c>
      <c r="Z65" s="336" t="str">
        <f>IFERROR(X65/V65,"-")</f>
        <v>-</v>
      </c>
      <c r="AA65" s="330">
        <f>SUM(X65:X70)-SUM(J65:J70)</f>
        <v>-80000</v>
      </c>
      <c r="AB65" s="83">
        <f>SUM(X65:X70)/SUM(J65:J70)</f>
        <v>0.2</v>
      </c>
      <c r="AC65" s="77"/>
      <c r="AD65" s="92"/>
      <c r="AE65" s="93">
        <f>IF(P65=0,"",IF(AD65=0,"",(AD65/P65)))</f>
        <v>0</v>
      </c>
      <c r="AF65" s="92"/>
      <c r="AG65" s="94" t="str">
        <f>IFERROR(AF65/AD65,"-")</f>
        <v>-</v>
      </c>
      <c r="AH65" s="95"/>
      <c r="AI65" s="96" t="str">
        <f>IFERROR(AH65/AD65,"-")</f>
        <v>-</v>
      </c>
      <c r="AJ65" s="97"/>
      <c r="AK65" s="97"/>
      <c r="AL65" s="97"/>
      <c r="AM65" s="98"/>
      <c r="AN65" s="99">
        <f>IF(P65=0,"",IF(AM65=0,"",(AM65/P65)))</f>
        <v>0</v>
      </c>
      <c r="AO65" s="98"/>
      <c r="AP65" s="100" t="str">
        <f>IFERROR(AO65/AM65,"-")</f>
        <v>-</v>
      </c>
      <c r="AQ65" s="101"/>
      <c r="AR65" s="102" t="str">
        <f>IFERROR(AQ65/AM65,"-")</f>
        <v>-</v>
      </c>
      <c r="AS65" s="103"/>
      <c r="AT65" s="103"/>
      <c r="AU65" s="103"/>
      <c r="AV65" s="104">
        <v>1</v>
      </c>
      <c r="AW65" s="105">
        <f>IF(P65=0,"",IF(AV65=0,"",(AV65/P65)))</f>
        <v>0.5</v>
      </c>
      <c r="AX65" s="104"/>
      <c r="AY65" s="106">
        <f>IFERROR(AX65/AV65,"-")</f>
        <v>0</v>
      </c>
      <c r="AZ65" s="107"/>
      <c r="BA65" s="108">
        <f>IFERROR(AZ65/AV65,"-")</f>
        <v>0</v>
      </c>
      <c r="BB65" s="109"/>
      <c r="BC65" s="109"/>
      <c r="BD65" s="109"/>
      <c r="BE65" s="110"/>
      <c r="BF65" s="111">
        <f>IF(P65=0,"",IF(BE65=0,"",(BE65/P65)))</f>
        <v>0</v>
      </c>
      <c r="BG65" s="110"/>
      <c r="BH65" s="112" t="str">
        <f>IFERROR(BG65/BE65,"-")</f>
        <v>-</v>
      </c>
      <c r="BI65" s="113"/>
      <c r="BJ65" s="114" t="str">
        <f>IFERROR(BI65/BE65,"-")</f>
        <v>-</v>
      </c>
      <c r="BK65" s="115"/>
      <c r="BL65" s="115"/>
      <c r="BM65" s="115"/>
      <c r="BN65" s="117">
        <v>1</v>
      </c>
      <c r="BO65" s="118">
        <f>IF(P65=0,"",IF(BN65=0,"",(BN65/P65)))</f>
        <v>0.5</v>
      </c>
      <c r="BP65" s="119"/>
      <c r="BQ65" s="120">
        <f>IFERROR(BP65/BN65,"-")</f>
        <v>0</v>
      </c>
      <c r="BR65" s="121"/>
      <c r="BS65" s="122">
        <f>IFERROR(BR65/BN65,"-")</f>
        <v>0</v>
      </c>
      <c r="BT65" s="123"/>
      <c r="BU65" s="123"/>
      <c r="BV65" s="123"/>
      <c r="BW65" s="124"/>
      <c r="BX65" s="125">
        <f>IF(P65=0,"",IF(BW65=0,"",(BW65/P65)))</f>
        <v>0</v>
      </c>
      <c r="BY65" s="126"/>
      <c r="BZ65" s="127" t="str">
        <f>IFERROR(BY65/BW65,"-")</f>
        <v>-</v>
      </c>
      <c r="CA65" s="128"/>
      <c r="CB65" s="129" t="str">
        <f>IFERROR(CA65/BW65,"-")</f>
        <v>-</v>
      </c>
      <c r="CC65" s="130"/>
      <c r="CD65" s="130"/>
      <c r="CE65" s="130"/>
      <c r="CF65" s="131"/>
      <c r="CG65" s="132">
        <f>IF(P65=0,"",IF(CF65=0,"",(CF65/P65)))</f>
        <v>0</v>
      </c>
      <c r="CH65" s="133"/>
      <c r="CI65" s="134" t="str">
        <f>IFERROR(CH65/CF65,"-")</f>
        <v>-</v>
      </c>
      <c r="CJ65" s="135"/>
      <c r="CK65" s="136" t="str">
        <f>IFERROR(CJ65/CF65,"-")</f>
        <v>-</v>
      </c>
      <c r="CL65" s="137"/>
      <c r="CM65" s="137"/>
      <c r="CN65" s="137"/>
      <c r="CO65" s="138">
        <v>0</v>
      </c>
      <c r="CP65" s="139">
        <v>0</v>
      </c>
      <c r="CQ65" s="139"/>
      <c r="CR65" s="139"/>
      <c r="CS65" s="140" t="str">
        <f>IF(AND(CQ65=0,CR65=0),"",IF(AND(CQ65&lt;=100000,CR65&lt;=100000),"",IF(CQ65/CP65&gt;0.7,"男高",IF(CR65/CP65&gt;0.7,"女高",""))))</f>
        <v/>
      </c>
    </row>
    <row r="66" spans="1:98">
      <c r="A66" s="78"/>
      <c r="B66" s="347" t="s">
        <v>193</v>
      </c>
      <c r="C66" s="347"/>
      <c r="D66" s="347" t="s">
        <v>194</v>
      </c>
      <c r="E66" s="347" t="s">
        <v>195</v>
      </c>
      <c r="F66" s="347" t="s">
        <v>67</v>
      </c>
      <c r="G66" s="88" t="s">
        <v>147</v>
      </c>
      <c r="H66" s="88" t="s">
        <v>192</v>
      </c>
      <c r="I66" s="349" t="s">
        <v>196</v>
      </c>
      <c r="J66" s="330"/>
      <c r="K66" s="79">
        <v>0</v>
      </c>
      <c r="L66" s="79">
        <v>0</v>
      </c>
      <c r="M66" s="79">
        <v>0</v>
      </c>
      <c r="N66" s="89">
        <v>5</v>
      </c>
      <c r="O66" s="90">
        <v>0</v>
      </c>
      <c r="P66" s="91">
        <f>N66+O66</f>
        <v>5</v>
      </c>
      <c r="Q66" s="80" t="str">
        <f>IFERROR(P66/M66,"-")</f>
        <v>-</v>
      </c>
      <c r="R66" s="79">
        <v>0</v>
      </c>
      <c r="S66" s="79">
        <v>0</v>
      </c>
      <c r="T66" s="80">
        <f>IFERROR(R66/(P66),"-")</f>
        <v>0</v>
      </c>
      <c r="U66" s="336"/>
      <c r="V66" s="82">
        <v>2</v>
      </c>
      <c r="W66" s="80">
        <f>IF(P66=0,"-",V66/P66)</f>
        <v>0.4</v>
      </c>
      <c r="X66" s="335">
        <v>20000</v>
      </c>
      <c r="Y66" s="336">
        <f>IFERROR(X66/P66,"-")</f>
        <v>4000</v>
      </c>
      <c r="Z66" s="336">
        <f>IFERROR(X66/V66,"-")</f>
        <v>10000</v>
      </c>
      <c r="AA66" s="330"/>
      <c r="AB66" s="83"/>
      <c r="AC66" s="77"/>
      <c r="AD66" s="92"/>
      <c r="AE66" s="93">
        <f>IF(P66=0,"",IF(AD66=0,"",(AD66/P66)))</f>
        <v>0</v>
      </c>
      <c r="AF66" s="92"/>
      <c r="AG66" s="94" t="str">
        <f>IFERROR(AF66/AD66,"-")</f>
        <v>-</v>
      </c>
      <c r="AH66" s="95"/>
      <c r="AI66" s="96" t="str">
        <f>IFERROR(AH66/AD66,"-")</f>
        <v>-</v>
      </c>
      <c r="AJ66" s="97"/>
      <c r="AK66" s="97"/>
      <c r="AL66" s="97"/>
      <c r="AM66" s="98"/>
      <c r="AN66" s="99">
        <f>IF(P66=0,"",IF(AM66=0,"",(AM66/P66)))</f>
        <v>0</v>
      </c>
      <c r="AO66" s="98"/>
      <c r="AP66" s="100" t="str">
        <f>IFERROR(AO66/AM66,"-")</f>
        <v>-</v>
      </c>
      <c r="AQ66" s="101"/>
      <c r="AR66" s="102" t="str">
        <f>IFERROR(AQ66/AM66,"-")</f>
        <v>-</v>
      </c>
      <c r="AS66" s="103"/>
      <c r="AT66" s="103"/>
      <c r="AU66" s="103"/>
      <c r="AV66" s="104"/>
      <c r="AW66" s="105">
        <f>IF(P66=0,"",IF(AV66=0,"",(AV66/P66)))</f>
        <v>0</v>
      </c>
      <c r="AX66" s="104"/>
      <c r="AY66" s="106" t="str">
        <f>IFERROR(AX66/AV66,"-")</f>
        <v>-</v>
      </c>
      <c r="AZ66" s="107"/>
      <c r="BA66" s="108" t="str">
        <f>IFERROR(AZ66/AV66,"-")</f>
        <v>-</v>
      </c>
      <c r="BB66" s="109"/>
      <c r="BC66" s="109"/>
      <c r="BD66" s="109"/>
      <c r="BE66" s="110"/>
      <c r="BF66" s="111">
        <f>IF(P66=0,"",IF(BE66=0,"",(BE66/P66)))</f>
        <v>0</v>
      </c>
      <c r="BG66" s="110"/>
      <c r="BH66" s="112" t="str">
        <f>IFERROR(BG66/BE66,"-")</f>
        <v>-</v>
      </c>
      <c r="BI66" s="113"/>
      <c r="BJ66" s="114" t="str">
        <f>IFERROR(BI66/BE66,"-")</f>
        <v>-</v>
      </c>
      <c r="BK66" s="115"/>
      <c r="BL66" s="115"/>
      <c r="BM66" s="115"/>
      <c r="BN66" s="117">
        <v>2</v>
      </c>
      <c r="BO66" s="118">
        <f>IF(P66=0,"",IF(BN66=0,"",(BN66/P66)))</f>
        <v>0.4</v>
      </c>
      <c r="BP66" s="119"/>
      <c r="BQ66" s="120">
        <f>IFERROR(BP66/BN66,"-")</f>
        <v>0</v>
      </c>
      <c r="BR66" s="121"/>
      <c r="BS66" s="122">
        <f>IFERROR(BR66/BN66,"-")</f>
        <v>0</v>
      </c>
      <c r="BT66" s="123"/>
      <c r="BU66" s="123"/>
      <c r="BV66" s="123"/>
      <c r="BW66" s="124">
        <v>2</v>
      </c>
      <c r="BX66" s="125">
        <f>IF(P66=0,"",IF(BW66=0,"",(BW66/P66)))</f>
        <v>0.4</v>
      </c>
      <c r="BY66" s="126">
        <v>1</v>
      </c>
      <c r="BZ66" s="127">
        <f>IFERROR(BY66/BW66,"-")</f>
        <v>0.5</v>
      </c>
      <c r="CA66" s="128">
        <v>10000</v>
      </c>
      <c r="CB66" s="129">
        <f>IFERROR(CA66/BW66,"-")</f>
        <v>5000</v>
      </c>
      <c r="CC66" s="130">
        <v>1</v>
      </c>
      <c r="CD66" s="130"/>
      <c r="CE66" s="130"/>
      <c r="CF66" s="131">
        <v>1</v>
      </c>
      <c r="CG66" s="132">
        <f>IF(P66=0,"",IF(CF66=0,"",(CF66/P66)))</f>
        <v>0.2</v>
      </c>
      <c r="CH66" s="133">
        <v>1</v>
      </c>
      <c r="CI66" s="134">
        <f>IFERROR(CH66/CF66,"-")</f>
        <v>1</v>
      </c>
      <c r="CJ66" s="135">
        <v>10000</v>
      </c>
      <c r="CK66" s="136">
        <f>IFERROR(CJ66/CF66,"-")</f>
        <v>10000</v>
      </c>
      <c r="CL66" s="137">
        <v>1</v>
      </c>
      <c r="CM66" s="137"/>
      <c r="CN66" s="137"/>
      <c r="CO66" s="138">
        <v>2</v>
      </c>
      <c r="CP66" s="139">
        <v>20000</v>
      </c>
      <c r="CQ66" s="139">
        <v>10000</v>
      </c>
      <c r="CR66" s="139"/>
      <c r="CS66" s="140" t="str">
        <f>IF(AND(CQ66=0,CR66=0),"",IF(AND(CQ66&lt;=100000,CR66&lt;=100000),"",IF(CQ66/CP66&gt;0.7,"男高",IF(CR66/CP66&gt;0.7,"女高",""))))</f>
        <v/>
      </c>
    </row>
    <row r="67" spans="1:98">
      <c r="A67" s="78"/>
      <c r="B67" s="347" t="s">
        <v>197</v>
      </c>
      <c r="C67" s="347"/>
      <c r="D67" s="347" t="s">
        <v>198</v>
      </c>
      <c r="E67" s="347" t="s">
        <v>199</v>
      </c>
      <c r="F67" s="347" t="s">
        <v>67</v>
      </c>
      <c r="G67" s="88" t="s">
        <v>147</v>
      </c>
      <c r="H67" s="88" t="s">
        <v>192</v>
      </c>
      <c r="I67" s="349" t="s">
        <v>200</v>
      </c>
      <c r="J67" s="330"/>
      <c r="K67" s="79">
        <v>0</v>
      </c>
      <c r="L67" s="79">
        <v>0</v>
      </c>
      <c r="M67" s="79">
        <v>0</v>
      </c>
      <c r="N67" s="89">
        <v>1</v>
      </c>
      <c r="O67" s="90">
        <v>0</v>
      </c>
      <c r="P67" s="91">
        <f>N67+O67</f>
        <v>1</v>
      </c>
      <c r="Q67" s="80" t="str">
        <f>IFERROR(P67/M67,"-")</f>
        <v>-</v>
      </c>
      <c r="R67" s="79">
        <v>0</v>
      </c>
      <c r="S67" s="79">
        <v>0</v>
      </c>
      <c r="T67" s="80">
        <f>IFERROR(R67/(P67),"-")</f>
        <v>0</v>
      </c>
      <c r="U67" s="336"/>
      <c r="V67" s="82">
        <v>0</v>
      </c>
      <c r="W67" s="80">
        <f>IF(P67=0,"-",V67/P67)</f>
        <v>0</v>
      </c>
      <c r="X67" s="335">
        <v>0</v>
      </c>
      <c r="Y67" s="336">
        <f>IFERROR(X67/P67,"-")</f>
        <v>0</v>
      </c>
      <c r="Z67" s="336" t="str">
        <f>IFERROR(X67/V67,"-")</f>
        <v>-</v>
      </c>
      <c r="AA67" s="330"/>
      <c r="AB67" s="83"/>
      <c r="AC67" s="77"/>
      <c r="AD67" s="92"/>
      <c r="AE67" s="93">
        <f>IF(P67=0,"",IF(AD67=0,"",(AD67/P67)))</f>
        <v>0</v>
      </c>
      <c r="AF67" s="92"/>
      <c r="AG67" s="94" t="str">
        <f>IFERROR(AF67/AD67,"-")</f>
        <v>-</v>
      </c>
      <c r="AH67" s="95"/>
      <c r="AI67" s="96" t="str">
        <f>IFERROR(AH67/AD67,"-")</f>
        <v>-</v>
      </c>
      <c r="AJ67" s="97"/>
      <c r="AK67" s="97"/>
      <c r="AL67" s="97"/>
      <c r="AM67" s="98"/>
      <c r="AN67" s="99">
        <f>IF(P67=0,"",IF(AM67=0,"",(AM67/P67)))</f>
        <v>0</v>
      </c>
      <c r="AO67" s="98"/>
      <c r="AP67" s="100" t="str">
        <f>IFERROR(AO67/AM67,"-")</f>
        <v>-</v>
      </c>
      <c r="AQ67" s="101"/>
      <c r="AR67" s="102" t="str">
        <f>IFERROR(AQ67/AM67,"-")</f>
        <v>-</v>
      </c>
      <c r="AS67" s="103"/>
      <c r="AT67" s="103"/>
      <c r="AU67" s="103"/>
      <c r="AV67" s="104"/>
      <c r="AW67" s="105">
        <f>IF(P67=0,"",IF(AV67=0,"",(AV67/P67)))</f>
        <v>0</v>
      </c>
      <c r="AX67" s="104"/>
      <c r="AY67" s="106" t="str">
        <f>IFERROR(AX67/AV67,"-")</f>
        <v>-</v>
      </c>
      <c r="AZ67" s="107"/>
      <c r="BA67" s="108" t="str">
        <f>IFERROR(AZ67/AV67,"-")</f>
        <v>-</v>
      </c>
      <c r="BB67" s="109"/>
      <c r="BC67" s="109"/>
      <c r="BD67" s="109"/>
      <c r="BE67" s="110"/>
      <c r="BF67" s="111">
        <f>IF(P67=0,"",IF(BE67=0,"",(BE67/P67)))</f>
        <v>0</v>
      </c>
      <c r="BG67" s="110"/>
      <c r="BH67" s="112" t="str">
        <f>IFERROR(BG67/BE67,"-")</f>
        <v>-</v>
      </c>
      <c r="BI67" s="113"/>
      <c r="BJ67" s="114" t="str">
        <f>IFERROR(BI67/BE67,"-")</f>
        <v>-</v>
      </c>
      <c r="BK67" s="115"/>
      <c r="BL67" s="115"/>
      <c r="BM67" s="115"/>
      <c r="BN67" s="117">
        <v>1</v>
      </c>
      <c r="BO67" s="118">
        <f>IF(P67=0,"",IF(BN67=0,"",(BN67/P67)))</f>
        <v>1</v>
      </c>
      <c r="BP67" s="119"/>
      <c r="BQ67" s="120">
        <f>IFERROR(BP67/BN67,"-")</f>
        <v>0</v>
      </c>
      <c r="BR67" s="121"/>
      <c r="BS67" s="122">
        <f>IFERROR(BR67/BN67,"-")</f>
        <v>0</v>
      </c>
      <c r="BT67" s="123"/>
      <c r="BU67" s="123"/>
      <c r="BV67" s="123"/>
      <c r="BW67" s="124"/>
      <c r="BX67" s="125">
        <f>IF(P67=0,"",IF(BW67=0,"",(BW67/P67)))</f>
        <v>0</v>
      </c>
      <c r="BY67" s="126"/>
      <c r="BZ67" s="127" t="str">
        <f>IFERROR(BY67/BW67,"-")</f>
        <v>-</v>
      </c>
      <c r="CA67" s="128"/>
      <c r="CB67" s="129" t="str">
        <f>IFERROR(CA67/BW67,"-")</f>
        <v>-</v>
      </c>
      <c r="CC67" s="130"/>
      <c r="CD67" s="130"/>
      <c r="CE67" s="130"/>
      <c r="CF67" s="131"/>
      <c r="CG67" s="132">
        <f>IF(P67=0,"",IF(CF67=0,"",(CF67/P67)))</f>
        <v>0</v>
      </c>
      <c r="CH67" s="133"/>
      <c r="CI67" s="134" t="str">
        <f>IFERROR(CH67/CF67,"-")</f>
        <v>-</v>
      </c>
      <c r="CJ67" s="135"/>
      <c r="CK67" s="136" t="str">
        <f>IFERROR(CJ67/CF67,"-")</f>
        <v>-</v>
      </c>
      <c r="CL67" s="137"/>
      <c r="CM67" s="137"/>
      <c r="CN67" s="137"/>
      <c r="CO67" s="138">
        <v>0</v>
      </c>
      <c r="CP67" s="139">
        <v>0</v>
      </c>
      <c r="CQ67" s="139"/>
      <c r="CR67" s="139"/>
      <c r="CS67" s="140" t="str">
        <f>IF(AND(CQ67=0,CR67=0),"",IF(AND(CQ67&lt;=100000,CR67&lt;=100000),"",IF(CQ67/CP67&gt;0.7,"男高",IF(CR67/CP67&gt;0.7,"女高",""))))</f>
        <v/>
      </c>
    </row>
    <row r="68" spans="1:98">
      <c r="A68" s="78"/>
      <c r="B68" s="347" t="s">
        <v>201</v>
      </c>
      <c r="C68" s="347"/>
      <c r="D68" s="347" t="s">
        <v>202</v>
      </c>
      <c r="E68" s="347" t="s">
        <v>203</v>
      </c>
      <c r="F68" s="347" t="s">
        <v>67</v>
      </c>
      <c r="G68" s="88" t="s">
        <v>147</v>
      </c>
      <c r="H68" s="88" t="s">
        <v>192</v>
      </c>
      <c r="I68" s="349" t="s">
        <v>104</v>
      </c>
      <c r="J68" s="330"/>
      <c r="K68" s="79">
        <v>0</v>
      </c>
      <c r="L68" s="79">
        <v>0</v>
      </c>
      <c r="M68" s="79">
        <v>0</v>
      </c>
      <c r="N68" s="89">
        <v>0</v>
      </c>
      <c r="O68" s="90">
        <v>0</v>
      </c>
      <c r="P68" s="91">
        <f>N68+O68</f>
        <v>0</v>
      </c>
      <c r="Q68" s="80" t="str">
        <f>IFERROR(P68/M68,"-")</f>
        <v>-</v>
      </c>
      <c r="R68" s="79">
        <v>0</v>
      </c>
      <c r="S68" s="79">
        <v>0</v>
      </c>
      <c r="T68" s="80" t="str">
        <f>IFERROR(R68/(P68),"-")</f>
        <v>-</v>
      </c>
      <c r="U68" s="336"/>
      <c r="V68" s="82">
        <v>0</v>
      </c>
      <c r="W68" s="80" t="str">
        <f>IF(P68=0,"-",V68/P68)</f>
        <v>-</v>
      </c>
      <c r="X68" s="335">
        <v>0</v>
      </c>
      <c r="Y68" s="336" t="str">
        <f>IFERROR(X68/P68,"-")</f>
        <v>-</v>
      </c>
      <c r="Z68" s="336" t="str">
        <f>IFERROR(X68/V68,"-")</f>
        <v>-</v>
      </c>
      <c r="AA68" s="330"/>
      <c r="AB68" s="83"/>
      <c r="AC68" s="77"/>
      <c r="AD68" s="92"/>
      <c r="AE68" s="93" t="str">
        <f>IF(P68=0,"",IF(AD68=0,"",(AD68/P68)))</f>
        <v/>
      </c>
      <c r="AF68" s="92"/>
      <c r="AG68" s="94" t="str">
        <f>IFERROR(AF68/AD68,"-")</f>
        <v>-</v>
      </c>
      <c r="AH68" s="95"/>
      <c r="AI68" s="96" t="str">
        <f>IFERROR(AH68/AD68,"-")</f>
        <v>-</v>
      </c>
      <c r="AJ68" s="97"/>
      <c r="AK68" s="97"/>
      <c r="AL68" s="97"/>
      <c r="AM68" s="98"/>
      <c r="AN68" s="99" t="str">
        <f>IF(P68=0,"",IF(AM68=0,"",(AM68/P68)))</f>
        <v/>
      </c>
      <c r="AO68" s="98"/>
      <c r="AP68" s="100" t="str">
        <f>IFERROR(AO68/AM68,"-")</f>
        <v>-</v>
      </c>
      <c r="AQ68" s="101"/>
      <c r="AR68" s="102" t="str">
        <f>IFERROR(AQ68/AM68,"-")</f>
        <v>-</v>
      </c>
      <c r="AS68" s="103"/>
      <c r="AT68" s="103"/>
      <c r="AU68" s="103"/>
      <c r="AV68" s="104"/>
      <c r="AW68" s="105" t="str">
        <f>IF(P68=0,"",IF(AV68=0,"",(AV68/P68)))</f>
        <v/>
      </c>
      <c r="AX68" s="104"/>
      <c r="AY68" s="106" t="str">
        <f>IFERROR(AX68/AV68,"-")</f>
        <v>-</v>
      </c>
      <c r="AZ68" s="107"/>
      <c r="BA68" s="108" t="str">
        <f>IFERROR(AZ68/AV68,"-")</f>
        <v>-</v>
      </c>
      <c r="BB68" s="109"/>
      <c r="BC68" s="109"/>
      <c r="BD68" s="109"/>
      <c r="BE68" s="110"/>
      <c r="BF68" s="111" t="str">
        <f>IF(P68=0,"",IF(BE68=0,"",(BE68/P68)))</f>
        <v/>
      </c>
      <c r="BG68" s="110"/>
      <c r="BH68" s="112" t="str">
        <f>IFERROR(BG68/BE68,"-")</f>
        <v>-</v>
      </c>
      <c r="BI68" s="113"/>
      <c r="BJ68" s="114" t="str">
        <f>IFERROR(BI68/BE68,"-")</f>
        <v>-</v>
      </c>
      <c r="BK68" s="115"/>
      <c r="BL68" s="115"/>
      <c r="BM68" s="115"/>
      <c r="BN68" s="117"/>
      <c r="BO68" s="118" t="str">
        <f>IF(P68=0,"",IF(BN68=0,"",(BN68/P68)))</f>
        <v/>
      </c>
      <c r="BP68" s="119"/>
      <c r="BQ68" s="120" t="str">
        <f>IFERROR(BP68/BN68,"-")</f>
        <v>-</v>
      </c>
      <c r="BR68" s="121"/>
      <c r="BS68" s="122" t="str">
        <f>IFERROR(BR68/BN68,"-")</f>
        <v>-</v>
      </c>
      <c r="BT68" s="123"/>
      <c r="BU68" s="123"/>
      <c r="BV68" s="123"/>
      <c r="BW68" s="124"/>
      <c r="BX68" s="125" t="str">
        <f>IF(P68=0,"",IF(BW68=0,"",(BW68/P68)))</f>
        <v/>
      </c>
      <c r="BY68" s="126"/>
      <c r="BZ68" s="127" t="str">
        <f>IFERROR(BY68/BW68,"-")</f>
        <v>-</v>
      </c>
      <c r="CA68" s="128"/>
      <c r="CB68" s="129" t="str">
        <f>IFERROR(CA68/BW68,"-")</f>
        <v>-</v>
      </c>
      <c r="CC68" s="130"/>
      <c r="CD68" s="130"/>
      <c r="CE68" s="130"/>
      <c r="CF68" s="131"/>
      <c r="CG68" s="132" t="str">
        <f>IF(P68=0,"",IF(CF68=0,"",(CF68/P68)))</f>
        <v/>
      </c>
      <c r="CH68" s="133"/>
      <c r="CI68" s="134" t="str">
        <f>IFERROR(CH68/CF68,"-")</f>
        <v>-</v>
      </c>
      <c r="CJ68" s="135"/>
      <c r="CK68" s="136" t="str">
        <f>IFERROR(CJ68/CF68,"-")</f>
        <v>-</v>
      </c>
      <c r="CL68" s="137"/>
      <c r="CM68" s="137"/>
      <c r="CN68" s="137"/>
      <c r="CO68" s="138">
        <v>0</v>
      </c>
      <c r="CP68" s="139">
        <v>0</v>
      </c>
      <c r="CQ68" s="139"/>
      <c r="CR68" s="139"/>
      <c r="CS68" s="140" t="str">
        <f>IF(AND(CQ68=0,CR68=0),"",IF(AND(CQ68&lt;=100000,CR68&lt;=100000),"",IF(CQ68/CP68&gt;0.7,"男高",IF(CR68/CP68&gt;0.7,"女高",""))))</f>
        <v/>
      </c>
    </row>
    <row r="69" spans="1:98">
      <c r="A69" s="78"/>
      <c r="B69" s="347" t="s">
        <v>204</v>
      </c>
      <c r="C69" s="347"/>
      <c r="D69" s="347" t="s">
        <v>205</v>
      </c>
      <c r="E69" s="347" t="s">
        <v>206</v>
      </c>
      <c r="F69" s="347" t="s">
        <v>67</v>
      </c>
      <c r="G69" s="88" t="s">
        <v>147</v>
      </c>
      <c r="H69" s="88" t="s">
        <v>192</v>
      </c>
      <c r="I69" s="349" t="s">
        <v>112</v>
      </c>
      <c r="J69" s="330"/>
      <c r="K69" s="79">
        <v>0</v>
      </c>
      <c r="L69" s="79">
        <v>0</v>
      </c>
      <c r="M69" s="79">
        <v>0</v>
      </c>
      <c r="N69" s="89">
        <v>2</v>
      </c>
      <c r="O69" s="90">
        <v>0</v>
      </c>
      <c r="P69" s="91">
        <f>N69+O69</f>
        <v>2</v>
      </c>
      <c r="Q69" s="80" t="str">
        <f>IFERROR(P69/M69,"-")</f>
        <v>-</v>
      </c>
      <c r="R69" s="79">
        <v>0</v>
      </c>
      <c r="S69" s="79">
        <v>0</v>
      </c>
      <c r="T69" s="80">
        <f>IFERROR(R69/(P69),"-")</f>
        <v>0</v>
      </c>
      <c r="U69" s="336"/>
      <c r="V69" s="82">
        <v>0</v>
      </c>
      <c r="W69" s="80">
        <f>IF(P69=0,"-",V69/P69)</f>
        <v>0</v>
      </c>
      <c r="X69" s="335">
        <v>0</v>
      </c>
      <c r="Y69" s="336">
        <f>IFERROR(X69/P69,"-")</f>
        <v>0</v>
      </c>
      <c r="Z69" s="336" t="str">
        <f>IFERROR(X69/V69,"-")</f>
        <v>-</v>
      </c>
      <c r="AA69" s="330"/>
      <c r="AB69" s="83"/>
      <c r="AC69" s="77"/>
      <c r="AD69" s="92"/>
      <c r="AE69" s="93">
        <f>IF(P69=0,"",IF(AD69=0,"",(AD69/P69)))</f>
        <v>0</v>
      </c>
      <c r="AF69" s="92"/>
      <c r="AG69" s="94" t="str">
        <f>IFERROR(AF69/AD69,"-")</f>
        <v>-</v>
      </c>
      <c r="AH69" s="95"/>
      <c r="AI69" s="96" t="str">
        <f>IFERROR(AH69/AD69,"-")</f>
        <v>-</v>
      </c>
      <c r="AJ69" s="97"/>
      <c r="AK69" s="97"/>
      <c r="AL69" s="97"/>
      <c r="AM69" s="98"/>
      <c r="AN69" s="99">
        <f>IF(P69=0,"",IF(AM69=0,"",(AM69/P69)))</f>
        <v>0</v>
      </c>
      <c r="AO69" s="98"/>
      <c r="AP69" s="100" t="str">
        <f>IFERROR(AO69/AM69,"-")</f>
        <v>-</v>
      </c>
      <c r="AQ69" s="101"/>
      <c r="AR69" s="102" t="str">
        <f>IFERROR(AQ69/AM69,"-")</f>
        <v>-</v>
      </c>
      <c r="AS69" s="103"/>
      <c r="AT69" s="103"/>
      <c r="AU69" s="103"/>
      <c r="AV69" s="104"/>
      <c r="AW69" s="105">
        <f>IF(P69=0,"",IF(AV69=0,"",(AV69/P69)))</f>
        <v>0</v>
      </c>
      <c r="AX69" s="104"/>
      <c r="AY69" s="106" t="str">
        <f>IFERROR(AX69/AV69,"-")</f>
        <v>-</v>
      </c>
      <c r="AZ69" s="107"/>
      <c r="BA69" s="108" t="str">
        <f>IFERROR(AZ69/AV69,"-")</f>
        <v>-</v>
      </c>
      <c r="BB69" s="109"/>
      <c r="BC69" s="109"/>
      <c r="BD69" s="109"/>
      <c r="BE69" s="110"/>
      <c r="BF69" s="111">
        <f>IF(P69=0,"",IF(BE69=0,"",(BE69/P69)))</f>
        <v>0</v>
      </c>
      <c r="BG69" s="110"/>
      <c r="BH69" s="112" t="str">
        <f>IFERROR(BG69/BE69,"-")</f>
        <v>-</v>
      </c>
      <c r="BI69" s="113"/>
      <c r="BJ69" s="114" t="str">
        <f>IFERROR(BI69/BE69,"-")</f>
        <v>-</v>
      </c>
      <c r="BK69" s="115"/>
      <c r="BL69" s="115"/>
      <c r="BM69" s="115"/>
      <c r="BN69" s="117"/>
      <c r="BO69" s="118">
        <f>IF(P69=0,"",IF(BN69=0,"",(BN69/P69)))</f>
        <v>0</v>
      </c>
      <c r="BP69" s="119"/>
      <c r="BQ69" s="120" t="str">
        <f>IFERROR(BP69/BN69,"-")</f>
        <v>-</v>
      </c>
      <c r="BR69" s="121"/>
      <c r="BS69" s="122" t="str">
        <f>IFERROR(BR69/BN69,"-")</f>
        <v>-</v>
      </c>
      <c r="BT69" s="123"/>
      <c r="BU69" s="123"/>
      <c r="BV69" s="123"/>
      <c r="BW69" s="124">
        <v>2</v>
      </c>
      <c r="BX69" s="125">
        <f>IF(P69=0,"",IF(BW69=0,"",(BW69/P69)))</f>
        <v>1</v>
      </c>
      <c r="BY69" s="126"/>
      <c r="BZ69" s="127">
        <f>IFERROR(BY69/BW69,"-")</f>
        <v>0</v>
      </c>
      <c r="CA69" s="128"/>
      <c r="CB69" s="129">
        <f>IFERROR(CA69/BW69,"-")</f>
        <v>0</v>
      </c>
      <c r="CC69" s="130"/>
      <c r="CD69" s="130"/>
      <c r="CE69" s="130"/>
      <c r="CF69" s="131"/>
      <c r="CG69" s="132">
        <f>IF(P69=0,"",IF(CF69=0,"",(CF69/P69)))</f>
        <v>0</v>
      </c>
      <c r="CH69" s="133"/>
      <c r="CI69" s="134" t="str">
        <f>IFERROR(CH69/CF69,"-")</f>
        <v>-</v>
      </c>
      <c r="CJ69" s="135"/>
      <c r="CK69" s="136" t="str">
        <f>IFERROR(CJ69/CF69,"-")</f>
        <v>-</v>
      </c>
      <c r="CL69" s="137"/>
      <c r="CM69" s="137"/>
      <c r="CN69" s="137"/>
      <c r="CO69" s="138">
        <v>0</v>
      </c>
      <c r="CP69" s="139">
        <v>0</v>
      </c>
      <c r="CQ69" s="139"/>
      <c r="CR69" s="139"/>
      <c r="CS69" s="140" t="str">
        <f>IF(AND(CQ69=0,CR69=0),"",IF(AND(CQ69&lt;=100000,CR69&lt;=100000),"",IF(CQ69/CP69&gt;0.7,"男高",IF(CR69/CP69&gt;0.7,"女高",""))))</f>
        <v/>
      </c>
    </row>
    <row r="70" spans="1:98">
      <c r="A70" s="78"/>
      <c r="B70" s="347" t="s">
        <v>207</v>
      </c>
      <c r="C70" s="347"/>
      <c r="D70" s="347" t="s">
        <v>78</v>
      </c>
      <c r="E70" s="347" t="s">
        <v>78</v>
      </c>
      <c r="F70" s="347" t="s">
        <v>79</v>
      </c>
      <c r="G70" s="88" t="s">
        <v>208</v>
      </c>
      <c r="H70" s="88"/>
      <c r="I70" s="88"/>
      <c r="J70" s="330"/>
      <c r="K70" s="79">
        <v>18</v>
      </c>
      <c r="L70" s="79">
        <v>7</v>
      </c>
      <c r="M70" s="79">
        <v>1</v>
      </c>
      <c r="N70" s="89">
        <v>1</v>
      </c>
      <c r="O70" s="90">
        <v>0</v>
      </c>
      <c r="P70" s="91">
        <f>N70+O70</f>
        <v>1</v>
      </c>
      <c r="Q70" s="80">
        <f>IFERROR(P70/M70,"-")</f>
        <v>1</v>
      </c>
      <c r="R70" s="79">
        <v>0</v>
      </c>
      <c r="S70" s="79">
        <v>1</v>
      </c>
      <c r="T70" s="80">
        <f>IFERROR(R70/(P70),"-")</f>
        <v>0</v>
      </c>
      <c r="U70" s="336"/>
      <c r="V70" s="82">
        <v>0</v>
      </c>
      <c r="W70" s="80">
        <f>IF(P70=0,"-",V70/P70)</f>
        <v>0</v>
      </c>
      <c r="X70" s="335">
        <v>0</v>
      </c>
      <c r="Y70" s="336">
        <f>IFERROR(X70/P70,"-")</f>
        <v>0</v>
      </c>
      <c r="Z70" s="336" t="str">
        <f>IFERROR(X70/V70,"-")</f>
        <v>-</v>
      </c>
      <c r="AA70" s="330"/>
      <c r="AB70" s="83"/>
      <c r="AC70" s="77"/>
      <c r="AD70" s="92"/>
      <c r="AE70" s="93">
        <f>IF(P70=0,"",IF(AD70=0,"",(AD70/P70)))</f>
        <v>0</v>
      </c>
      <c r="AF70" s="92"/>
      <c r="AG70" s="94" t="str">
        <f>IFERROR(AF70/AD70,"-")</f>
        <v>-</v>
      </c>
      <c r="AH70" s="95"/>
      <c r="AI70" s="96" t="str">
        <f>IFERROR(AH70/AD70,"-")</f>
        <v>-</v>
      </c>
      <c r="AJ70" s="97"/>
      <c r="AK70" s="97"/>
      <c r="AL70" s="97"/>
      <c r="AM70" s="98"/>
      <c r="AN70" s="99">
        <f>IF(P70=0,"",IF(AM70=0,"",(AM70/P70)))</f>
        <v>0</v>
      </c>
      <c r="AO70" s="98"/>
      <c r="AP70" s="100" t="str">
        <f>IFERROR(AO70/AM70,"-")</f>
        <v>-</v>
      </c>
      <c r="AQ70" s="101"/>
      <c r="AR70" s="102" t="str">
        <f>IFERROR(AQ70/AM70,"-")</f>
        <v>-</v>
      </c>
      <c r="AS70" s="103"/>
      <c r="AT70" s="103"/>
      <c r="AU70" s="103"/>
      <c r="AV70" s="104">
        <v>1</v>
      </c>
      <c r="AW70" s="105">
        <f>IF(P70=0,"",IF(AV70=0,"",(AV70/P70)))</f>
        <v>1</v>
      </c>
      <c r="AX70" s="104"/>
      <c r="AY70" s="106">
        <f>IFERROR(AX70/AV70,"-")</f>
        <v>0</v>
      </c>
      <c r="AZ70" s="107"/>
      <c r="BA70" s="108">
        <f>IFERROR(AZ70/AV70,"-")</f>
        <v>0</v>
      </c>
      <c r="BB70" s="109"/>
      <c r="BC70" s="109"/>
      <c r="BD70" s="109"/>
      <c r="BE70" s="110"/>
      <c r="BF70" s="111">
        <f>IF(P70=0,"",IF(BE70=0,"",(BE70/P70)))</f>
        <v>0</v>
      </c>
      <c r="BG70" s="110"/>
      <c r="BH70" s="112" t="str">
        <f>IFERROR(BG70/BE70,"-")</f>
        <v>-</v>
      </c>
      <c r="BI70" s="113"/>
      <c r="BJ70" s="114" t="str">
        <f>IFERROR(BI70/BE70,"-")</f>
        <v>-</v>
      </c>
      <c r="BK70" s="115"/>
      <c r="BL70" s="115"/>
      <c r="BM70" s="115"/>
      <c r="BN70" s="117"/>
      <c r="BO70" s="118">
        <f>IF(P70=0,"",IF(BN70=0,"",(BN70/P70)))</f>
        <v>0</v>
      </c>
      <c r="BP70" s="119"/>
      <c r="BQ70" s="120" t="str">
        <f>IFERROR(BP70/BN70,"-")</f>
        <v>-</v>
      </c>
      <c r="BR70" s="121"/>
      <c r="BS70" s="122" t="str">
        <f>IFERROR(BR70/BN70,"-")</f>
        <v>-</v>
      </c>
      <c r="BT70" s="123"/>
      <c r="BU70" s="123"/>
      <c r="BV70" s="123"/>
      <c r="BW70" s="124"/>
      <c r="BX70" s="125">
        <f>IF(P70=0,"",IF(BW70=0,"",(BW70/P70)))</f>
        <v>0</v>
      </c>
      <c r="BY70" s="126"/>
      <c r="BZ70" s="127" t="str">
        <f>IFERROR(BY70/BW70,"-")</f>
        <v>-</v>
      </c>
      <c r="CA70" s="128"/>
      <c r="CB70" s="129" t="str">
        <f>IFERROR(CA70/BW70,"-")</f>
        <v>-</v>
      </c>
      <c r="CC70" s="130"/>
      <c r="CD70" s="130"/>
      <c r="CE70" s="130"/>
      <c r="CF70" s="131"/>
      <c r="CG70" s="132">
        <f>IF(P70=0,"",IF(CF70=0,"",(CF70/P70)))</f>
        <v>0</v>
      </c>
      <c r="CH70" s="133"/>
      <c r="CI70" s="134" t="str">
        <f>IFERROR(CH70/CF70,"-")</f>
        <v>-</v>
      </c>
      <c r="CJ70" s="135"/>
      <c r="CK70" s="136" t="str">
        <f>IFERROR(CJ70/CF70,"-")</f>
        <v>-</v>
      </c>
      <c r="CL70" s="137"/>
      <c r="CM70" s="137"/>
      <c r="CN70" s="137"/>
      <c r="CO70" s="138">
        <v>0</v>
      </c>
      <c r="CP70" s="139">
        <v>0</v>
      </c>
      <c r="CQ70" s="139"/>
      <c r="CR70" s="139"/>
      <c r="CS70" s="140" t="str">
        <f>IF(AND(CQ70=0,CR70=0),"",IF(AND(CQ70&lt;=100000,CR70&lt;=100000),"",IF(CQ70/CP70&gt;0.7,"男高",IF(CR70/CP70&gt;0.7,"女高",""))))</f>
        <v/>
      </c>
    </row>
    <row r="71" spans="1:98">
      <c r="A71" s="30"/>
      <c r="B71" s="85"/>
      <c r="C71" s="86"/>
      <c r="D71" s="86"/>
      <c r="E71" s="86"/>
      <c r="F71" s="87"/>
      <c r="G71" s="88"/>
      <c r="H71" s="88"/>
      <c r="I71" s="88"/>
      <c r="J71" s="331"/>
      <c r="K71" s="34"/>
      <c r="L71" s="34"/>
      <c r="M71" s="31"/>
      <c r="N71" s="23"/>
      <c r="O71" s="23"/>
      <c r="P71" s="23"/>
      <c r="Q71" s="32"/>
      <c r="R71" s="32"/>
      <c r="S71" s="23"/>
      <c r="T71" s="32"/>
      <c r="U71" s="337"/>
      <c r="V71" s="25"/>
      <c r="W71" s="25"/>
      <c r="X71" s="337"/>
      <c r="Y71" s="337"/>
      <c r="Z71" s="337"/>
      <c r="AA71" s="337"/>
      <c r="AB71" s="33"/>
      <c r="AC71" s="57"/>
      <c r="AD71" s="61"/>
      <c r="AE71" s="62"/>
      <c r="AF71" s="61"/>
      <c r="AG71" s="65"/>
      <c r="AH71" s="66"/>
      <c r="AI71" s="67"/>
      <c r="AJ71" s="68"/>
      <c r="AK71" s="68"/>
      <c r="AL71" s="68"/>
      <c r="AM71" s="61"/>
      <c r="AN71" s="62"/>
      <c r="AO71" s="61"/>
      <c r="AP71" s="65"/>
      <c r="AQ71" s="66"/>
      <c r="AR71" s="67"/>
      <c r="AS71" s="68"/>
      <c r="AT71" s="68"/>
      <c r="AU71" s="68"/>
      <c r="AV71" s="61"/>
      <c r="AW71" s="62"/>
      <c r="AX71" s="61"/>
      <c r="AY71" s="65"/>
      <c r="AZ71" s="66"/>
      <c r="BA71" s="67"/>
      <c r="BB71" s="68"/>
      <c r="BC71" s="68"/>
      <c r="BD71" s="68"/>
      <c r="BE71" s="61"/>
      <c r="BF71" s="62"/>
      <c r="BG71" s="61"/>
      <c r="BH71" s="65"/>
      <c r="BI71" s="66"/>
      <c r="BJ71" s="67"/>
      <c r="BK71" s="68"/>
      <c r="BL71" s="68"/>
      <c r="BM71" s="68"/>
      <c r="BN71" s="63"/>
      <c r="BO71" s="64"/>
      <c r="BP71" s="61"/>
      <c r="BQ71" s="65"/>
      <c r="BR71" s="66"/>
      <c r="BS71" s="67"/>
      <c r="BT71" s="68"/>
      <c r="BU71" s="68"/>
      <c r="BV71" s="68"/>
      <c r="BW71" s="63"/>
      <c r="BX71" s="64"/>
      <c r="BY71" s="61"/>
      <c r="BZ71" s="65"/>
      <c r="CA71" s="66"/>
      <c r="CB71" s="67"/>
      <c r="CC71" s="68"/>
      <c r="CD71" s="68"/>
      <c r="CE71" s="68"/>
      <c r="CF71" s="63"/>
      <c r="CG71" s="64"/>
      <c r="CH71" s="61"/>
      <c r="CI71" s="65"/>
      <c r="CJ71" s="66"/>
      <c r="CK71" s="67"/>
      <c r="CL71" s="68"/>
      <c r="CM71" s="68"/>
      <c r="CN71" s="68"/>
      <c r="CO71" s="69"/>
      <c r="CP71" s="66"/>
      <c r="CQ71" s="66"/>
      <c r="CR71" s="66"/>
      <c r="CS71" s="70"/>
    </row>
    <row r="72" spans="1:98">
      <c r="A72" s="30"/>
      <c r="B72" s="37"/>
      <c r="C72" s="21"/>
      <c r="D72" s="21"/>
      <c r="E72" s="21"/>
      <c r="F72" s="22"/>
      <c r="G72" s="36"/>
      <c r="H72" s="36"/>
      <c r="I72" s="73"/>
      <c r="J72" s="332"/>
      <c r="K72" s="34"/>
      <c r="L72" s="34"/>
      <c r="M72" s="31"/>
      <c r="N72" s="23"/>
      <c r="O72" s="23"/>
      <c r="P72" s="23"/>
      <c r="Q72" s="32"/>
      <c r="R72" s="32"/>
      <c r="S72" s="23"/>
      <c r="T72" s="32"/>
      <c r="U72" s="337"/>
      <c r="V72" s="25"/>
      <c r="W72" s="25"/>
      <c r="X72" s="337"/>
      <c r="Y72" s="337"/>
      <c r="Z72" s="337"/>
      <c r="AA72" s="337"/>
      <c r="AB72" s="33"/>
      <c r="AC72" s="59"/>
      <c r="AD72" s="61"/>
      <c r="AE72" s="62"/>
      <c r="AF72" s="61"/>
      <c r="AG72" s="65"/>
      <c r="AH72" s="66"/>
      <c r="AI72" s="67"/>
      <c r="AJ72" s="68"/>
      <c r="AK72" s="68"/>
      <c r="AL72" s="68"/>
      <c r="AM72" s="61"/>
      <c r="AN72" s="62"/>
      <c r="AO72" s="61"/>
      <c r="AP72" s="65"/>
      <c r="AQ72" s="66"/>
      <c r="AR72" s="67"/>
      <c r="AS72" s="68"/>
      <c r="AT72" s="68"/>
      <c r="AU72" s="68"/>
      <c r="AV72" s="61"/>
      <c r="AW72" s="62"/>
      <c r="AX72" s="61"/>
      <c r="AY72" s="65"/>
      <c r="AZ72" s="66"/>
      <c r="BA72" s="67"/>
      <c r="BB72" s="68"/>
      <c r="BC72" s="68"/>
      <c r="BD72" s="68"/>
      <c r="BE72" s="61"/>
      <c r="BF72" s="62"/>
      <c r="BG72" s="61"/>
      <c r="BH72" s="65"/>
      <c r="BI72" s="66"/>
      <c r="BJ72" s="67"/>
      <c r="BK72" s="68"/>
      <c r="BL72" s="68"/>
      <c r="BM72" s="68"/>
      <c r="BN72" s="63"/>
      <c r="BO72" s="64"/>
      <c r="BP72" s="61"/>
      <c r="BQ72" s="65"/>
      <c r="BR72" s="66"/>
      <c r="BS72" s="67"/>
      <c r="BT72" s="68"/>
      <c r="BU72" s="68"/>
      <c r="BV72" s="68"/>
      <c r="BW72" s="63"/>
      <c r="BX72" s="64"/>
      <c r="BY72" s="61"/>
      <c r="BZ72" s="65"/>
      <c r="CA72" s="66"/>
      <c r="CB72" s="67"/>
      <c r="CC72" s="68"/>
      <c r="CD72" s="68"/>
      <c r="CE72" s="68"/>
      <c r="CF72" s="63"/>
      <c r="CG72" s="64"/>
      <c r="CH72" s="61"/>
      <c r="CI72" s="65"/>
      <c r="CJ72" s="66"/>
      <c r="CK72" s="67"/>
      <c r="CL72" s="68"/>
      <c r="CM72" s="68"/>
      <c r="CN72" s="68"/>
      <c r="CO72" s="69"/>
      <c r="CP72" s="66"/>
      <c r="CQ72" s="66"/>
      <c r="CR72" s="66"/>
      <c r="CS72" s="70"/>
    </row>
    <row r="73" spans="1:98">
      <c r="A73" s="19">
        <f>AB73</f>
        <v>0.39445910290237</v>
      </c>
      <c r="B73" s="39"/>
      <c r="C73" s="39"/>
      <c r="D73" s="39"/>
      <c r="E73" s="39"/>
      <c r="F73" s="39"/>
      <c r="G73" s="40" t="s">
        <v>209</v>
      </c>
      <c r="H73" s="40"/>
      <c r="I73" s="40"/>
      <c r="J73" s="333">
        <f>SUM(J6:J72)</f>
        <v>3790000</v>
      </c>
      <c r="K73" s="41">
        <f>SUM(K6:K72)</f>
        <v>439</v>
      </c>
      <c r="L73" s="41">
        <f>SUM(L6:L72)</f>
        <v>268</v>
      </c>
      <c r="M73" s="41">
        <f>SUM(M6:M72)</f>
        <v>117</v>
      </c>
      <c r="N73" s="41">
        <f>SUM(N6:N72)</f>
        <v>317</v>
      </c>
      <c r="O73" s="41">
        <f>SUM(O6:O72)</f>
        <v>1</v>
      </c>
      <c r="P73" s="41">
        <f>SUM(P6:P72)</f>
        <v>318</v>
      </c>
      <c r="Q73" s="42">
        <f>IFERROR(P73/M73,"-")</f>
        <v>2.7179487179487</v>
      </c>
      <c r="R73" s="76">
        <f>SUM(R6:R72)</f>
        <v>14</v>
      </c>
      <c r="S73" s="76">
        <f>SUM(S6:S72)</f>
        <v>37</v>
      </c>
      <c r="T73" s="42">
        <f>IFERROR(R73/P73,"-")</f>
        <v>0.044025157232704</v>
      </c>
      <c r="U73" s="338">
        <f>IFERROR(J73/P73,"-")</f>
        <v>11918.238993711</v>
      </c>
      <c r="V73" s="44">
        <f>SUM(V6:V72)</f>
        <v>46</v>
      </c>
      <c r="W73" s="42">
        <f>IFERROR(V73/P73,"-")</f>
        <v>0.14465408805031</v>
      </c>
      <c r="X73" s="333">
        <f>SUM(X6:X72)</f>
        <v>1495000</v>
      </c>
      <c r="Y73" s="333">
        <f>IFERROR(X73/P73,"-")</f>
        <v>4701.2578616352</v>
      </c>
      <c r="Z73" s="333">
        <f>IFERROR(X73/V73,"-")</f>
        <v>32500</v>
      </c>
      <c r="AA73" s="333">
        <f>X73-J73</f>
        <v>-2295000</v>
      </c>
      <c r="AB73" s="45">
        <f>X73/J73</f>
        <v>0.39445910290237</v>
      </c>
      <c r="AC73" s="58"/>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0"/>
    <mergeCell ref="J6:J10"/>
    <mergeCell ref="U6:U10"/>
    <mergeCell ref="AA6:AA10"/>
    <mergeCell ref="AB6:AB10"/>
    <mergeCell ref="A11:A16"/>
    <mergeCell ref="J11:J16"/>
    <mergeCell ref="U11:U16"/>
    <mergeCell ref="AA11:AA16"/>
    <mergeCell ref="AB11:AB16"/>
    <mergeCell ref="A17:A21"/>
    <mergeCell ref="J17:J21"/>
    <mergeCell ref="U17:U21"/>
    <mergeCell ref="AA17:AA21"/>
    <mergeCell ref="AB17:AB21"/>
    <mergeCell ref="A22:A26"/>
    <mergeCell ref="J22:J26"/>
    <mergeCell ref="U22:U26"/>
    <mergeCell ref="AA22:AA26"/>
    <mergeCell ref="AB22:AB26"/>
    <mergeCell ref="A27:A42"/>
    <mergeCell ref="J27:J42"/>
    <mergeCell ref="U27:U42"/>
    <mergeCell ref="AA27:AA42"/>
    <mergeCell ref="AB27:AB42"/>
    <mergeCell ref="A43:A48"/>
    <mergeCell ref="J43:J48"/>
    <mergeCell ref="U43:U48"/>
    <mergeCell ref="AA43:AA48"/>
    <mergeCell ref="AB43:AB48"/>
    <mergeCell ref="A49:A53"/>
    <mergeCell ref="J49:J53"/>
    <mergeCell ref="U49:U53"/>
    <mergeCell ref="AA49:AA53"/>
    <mergeCell ref="AB49:AB53"/>
    <mergeCell ref="A54:A56"/>
    <mergeCell ref="J54:J56"/>
    <mergeCell ref="U54:U56"/>
    <mergeCell ref="AA54:AA56"/>
    <mergeCell ref="AB54:AB56"/>
    <mergeCell ref="A57:A58"/>
    <mergeCell ref="J57:J58"/>
    <mergeCell ref="U57:U58"/>
    <mergeCell ref="AA57:AA58"/>
    <mergeCell ref="AB57:AB58"/>
    <mergeCell ref="A59:A60"/>
    <mergeCell ref="J59:J60"/>
    <mergeCell ref="U59:U60"/>
    <mergeCell ref="AA59:AA60"/>
    <mergeCell ref="AB59:AB60"/>
    <mergeCell ref="A61:A62"/>
    <mergeCell ref="J61:J62"/>
    <mergeCell ref="U61:U62"/>
    <mergeCell ref="AA61:AA62"/>
    <mergeCell ref="AB61:AB62"/>
    <mergeCell ref="A63:A64"/>
    <mergeCell ref="J63:J64"/>
    <mergeCell ref="U63:U64"/>
    <mergeCell ref="AA63:AA64"/>
    <mergeCell ref="AB63:AB64"/>
    <mergeCell ref="A65:A70"/>
    <mergeCell ref="J65:J70"/>
    <mergeCell ref="U65:U70"/>
    <mergeCell ref="AA65:AA70"/>
    <mergeCell ref="AB65:AB70"/>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210</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v>
      </c>
      <c r="B6" s="347" t="s">
        <v>211</v>
      </c>
      <c r="C6" s="347" t="s">
        <v>212</v>
      </c>
      <c r="D6" s="347" t="s">
        <v>213</v>
      </c>
      <c r="E6" s="347"/>
      <c r="F6" s="347" t="s">
        <v>67</v>
      </c>
      <c r="G6" s="88" t="s">
        <v>214</v>
      </c>
      <c r="H6" s="88" t="s">
        <v>215</v>
      </c>
      <c r="I6" s="88" t="s">
        <v>216</v>
      </c>
      <c r="J6" s="330">
        <v>75000</v>
      </c>
      <c r="K6" s="79">
        <v>0</v>
      </c>
      <c r="L6" s="79">
        <v>0</v>
      </c>
      <c r="M6" s="79">
        <v>0</v>
      </c>
      <c r="N6" s="89">
        <v>0</v>
      </c>
      <c r="O6" s="90">
        <v>0</v>
      </c>
      <c r="P6" s="91">
        <f>N6+O6</f>
        <v>0</v>
      </c>
      <c r="Q6" s="80" t="str">
        <f>IFERROR(P6/M6,"-")</f>
        <v>-</v>
      </c>
      <c r="R6" s="79">
        <v>0</v>
      </c>
      <c r="S6" s="79">
        <v>0</v>
      </c>
      <c r="T6" s="80" t="str">
        <f>IFERROR(R6/(P6),"-")</f>
        <v>-</v>
      </c>
      <c r="U6" s="336">
        <f>IFERROR(J6/SUM(N6:O7),"-")</f>
        <v>18750</v>
      </c>
      <c r="V6" s="82">
        <v>0</v>
      </c>
      <c r="W6" s="80" t="str">
        <f>IF(P6=0,"-",V6/P6)</f>
        <v>-</v>
      </c>
      <c r="X6" s="335">
        <v>0</v>
      </c>
      <c r="Y6" s="336" t="str">
        <f>IFERROR(X6/P6,"-")</f>
        <v>-</v>
      </c>
      <c r="Z6" s="336" t="str">
        <f>IFERROR(X6/V6,"-")</f>
        <v>-</v>
      </c>
      <c r="AA6" s="330">
        <f>SUM(X6:X7)-SUM(J6:J7)</f>
        <v>-75000</v>
      </c>
      <c r="AB6" s="83">
        <f>SUM(X6:X7)/SUM(J6:J7)</f>
        <v>0</v>
      </c>
      <c r="AC6" s="77"/>
      <c r="AD6" s="92"/>
      <c r="AE6" s="93" t="str">
        <f>IF(P6=0,"",IF(AD6=0,"",(AD6/P6)))</f>
        <v/>
      </c>
      <c r="AF6" s="92"/>
      <c r="AG6" s="94" t="str">
        <f>IFERROR(AF6/AD6,"-")</f>
        <v>-</v>
      </c>
      <c r="AH6" s="95"/>
      <c r="AI6" s="96" t="str">
        <f>IFERROR(AH6/AD6,"-")</f>
        <v>-</v>
      </c>
      <c r="AJ6" s="97"/>
      <c r="AK6" s="97"/>
      <c r="AL6" s="97"/>
      <c r="AM6" s="98"/>
      <c r="AN6" s="99" t="str">
        <f>IF(P6=0,"",IF(AM6=0,"",(AM6/P6)))</f>
        <v/>
      </c>
      <c r="AO6" s="98"/>
      <c r="AP6" s="100" t="str">
        <f>IFERROR(AO6/AM6,"-")</f>
        <v>-</v>
      </c>
      <c r="AQ6" s="101"/>
      <c r="AR6" s="102" t="str">
        <f>IFERROR(AQ6/AM6,"-")</f>
        <v>-</v>
      </c>
      <c r="AS6" s="103"/>
      <c r="AT6" s="103"/>
      <c r="AU6" s="103"/>
      <c r="AV6" s="104"/>
      <c r="AW6" s="105" t="str">
        <f>IF(P6=0,"",IF(AV6=0,"",(AV6/P6)))</f>
        <v/>
      </c>
      <c r="AX6" s="104"/>
      <c r="AY6" s="106" t="str">
        <f>IFERROR(AX6/AV6,"-")</f>
        <v>-</v>
      </c>
      <c r="AZ6" s="107"/>
      <c r="BA6" s="108" t="str">
        <f>IFERROR(AZ6/AV6,"-")</f>
        <v>-</v>
      </c>
      <c r="BB6" s="109"/>
      <c r="BC6" s="109"/>
      <c r="BD6" s="109"/>
      <c r="BE6" s="110"/>
      <c r="BF6" s="111" t="str">
        <f>IF(P6=0,"",IF(BE6=0,"",(BE6/P6)))</f>
        <v/>
      </c>
      <c r="BG6" s="110"/>
      <c r="BH6" s="112" t="str">
        <f>IFERROR(BG6/BE6,"-")</f>
        <v>-</v>
      </c>
      <c r="BI6" s="113"/>
      <c r="BJ6" s="114" t="str">
        <f>IFERROR(BI6/BE6,"-")</f>
        <v>-</v>
      </c>
      <c r="BK6" s="115"/>
      <c r="BL6" s="115"/>
      <c r="BM6" s="115"/>
      <c r="BN6" s="117"/>
      <c r="BO6" s="118" t="str">
        <f>IF(P6=0,"",IF(BN6=0,"",(BN6/P6)))</f>
        <v/>
      </c>
      <c r="BP6" s="119"/>
      <c r="BQ6" s="120" t="str">
        <f>IFERROR(BP6/BN6,"-")</f>
        <v>-</v>
      </c>
      <c r="BR6" s="121"/>
      <c r="BS6" s="122" t="str">
        <f>IFERROR(BR6/BN6,"-")</f>
        <v>-</v>
      </c>
      <c r="BT6" s="123"/>
      <c r="BU6" s="123"/>
      <c r="BV6" s="123"/>
      <c r="BW6" s="124"/>
      <c r="BX6" s="125" t="str">
        <f>IF(P6=0,"",IF(BW6=0,"",(BW6/P6)))</f>
        <v/>
      </c>
      <c r="BY6" s="126"/>
      <c r="BZ6" s="127" t="str">
        <f>IFERROR(BY6/BW6,"-")</f>
        <v>-</v>
      </c>
      <c r="CA6" s="128"/>
      <c r="CB6" s="129" t="str">
        <f>IFERROR(CA6/BW6,"-")</f>
        <v>-</v>
      </c>
      <c r="CC6" s="130"/>
      <c r="CD6" s="130"/>
      <c r="CE6" s="130"/>
      <c r="CF6" s="131"/>
      <c r="CG6" s="132" t="str">
        <f>IF(P6=0,"",IF(CF6=0,"",(CF6/P6)))</f>
        <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347" t="s">
        <v>217</v>
      </c>
      <c r="C7" s="347"/>
      <c r="D7" s="347"/>
      <c r="E7" s="347"/>
      <c r="F7" s="347" t="s">
        <v>79</v>
      </c>
      <c r="G7" s="88"/>
      <c r="H7" s="88"/>
      <c r="I7" s="88"/>
      <c r="J7" s="330"/>
      <c r="K7" s="79">
        <v>300</v>
      </c>
      <c r="L7" s="79">
        <v>20</v>
      </c>
      <c r="M7" s="79">
        <v>3</v>
      </c>
      <c r="N7" s="89">
        <v>4</v>
      </c>
      <c r="O7" s="90">
        <v>0</v>
      </c>
      <c r="P7" s="91">
        <f>N7+O7</f>
        <v>4</v>
      </c>
      <c r="Q7" s="80">
        <f>IFERROR(P7/M7,"-")</f>
        <v>1.3333333333333</v>
      </c>
      <c r="R7" s="79">
        <v>0</v>
      </c>
      <c r="S7" s="79">
        <v>0</v>
      </c>
      <c r="T7" s="80">
        <f>IFERROR(R7/(P7),"-")</f>
        <v>0</v>
      </c>
      <c r="U7" s="336"/>
      <c r="V7" s="82">
        <v>0</v>
      </c>
      <c r="W7" s="80">
        <f>IF(P7=0,"-",V7/P7)</f>
        <v>0</v>
      </c>
      <c r="X7" s="335">
        <v>0</v>
      </c>
      <c r="Y7" s="336">
        <f>IFERROR(X7/P7,"-")</f>
        <v>0</v>
      </c>
      <c r="Z7" s="336" t="str">
        <f>IFERROR(X7/V7,"-")</f>
        <v>-</v>
      </c>
      <c r="AA7" s="33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v>2</v>
      </c>
      <c r="AW7" s="105">
        <f>IF(P7=0,"",IF(AV7=0,"",(AV7/P7)))</f>
        <v>0.5</v>
      </c>
      <c r="AX7" s="104">
        <v>1</v>
      </c>
      <c r="AY7" s="106">
        <f>IFERROR(AX7/AV7,"-")</f>
        <v>0.5</v>
      </c>
      <c r="AZ7" s="107">
        <v>6000</v>
      </c>
      <c r="BA7" s="108">
        <f>IFERROR(AZ7/AV7,"-")</f>
        <v>3000</v>
      </c>
      <c r="BB7" s="109"/>
      <c r="BC7" s="109">
        <v>1</v>
      </c>
      <c r="BD7" s="109"/>
      <c r="BE7" s="110">
        <v>1</v>
      </c>
      <c r="BF7" s="111">
        <f>IF(P7=0,"",IF(BE7=0,"",(BE7/P7)))</f>
        <v>0.25</v>
      </c>
      <c r="BG7" s="110"/>
      <c r="BH7" s="112">
        <f>IFERROR(BG7/BE7,"-")</f>
        <v>0</v>
      </c>
      <c r="BI7" s="113"/>
      <c r="BJ7" s="114">
        <f>IFERROR(BI7/BE7,"-")</f>
        <v>0</v>
      </c>
      <c r="BK7" s="115"/>
      <c r="BL7" s="115"/>
      <c r="BM7" s="115"/>
      <c r="BN7" s="117">
        <v>1</v>
      </c>
      <c r="BO7" s="118">
        <f>IF(P7=0,"",IF(BN7=0,"",(BN7/P7)))</f>
        <v>0.25</v>
      </c>
      <c r="BP7" s="119"/>
      <c r="BQ7" s="120">
        <f>IFERROR(BP7/BN7,"-")</f>
        <v>0</v>
      </c>
      <c r="BR7" s="121"/>
      <c r="BS7" s="122">
        <f>IFERROR(BR7/BN7,"-")</f>
        <v>0</v>
      </c>
      <c r="BT7" s="123"/>
      <c r="BU7" s="123"/>
      <c r="BV7" s="123"/>
      <c r="BW7" s="124"/>
      <c r="BX7" s="125">
        <f>IF(P7=0,"",IF(BW7=0,"",(BW7/P7)))</f>
        <v>0</v>
      </c>
      <c r="BY7" s="126"/>
      <c r="BZ7" s="127" t="str">
        <f>IFERROR(BY7/BW7,"-")</f>
        <v>-</v>
      </c>
      <c r="CA7" s="128"/>
      <c r="CB7" s="129" t="str">
        <f>IFERROR(CA7/BW7,"-")</f>
        <v>-</v>
      </c>
      <c r="CC7" s="130"/>
      <c r="CD7" s="130"/>
      <c r="CE7" s="130"/>
      <c r="CF7" s="131"/>
      <c r="CG7" s="132">
        <f>IF(P7=0,"",IF(CF7=0,"",(CF7/P7)))</f>
        <v>0</v>
      </c>
      <c r="CH7" s="133"/>
      <c r="CI7" s="134" t="str">
        <f>IFERROR(CH7/CF7,"-")</f>
        <v>-</v>
      </c>
      <c r="CJ7" s="135"/>
      <c r="CK7" s="136" t="str">
        <f>IFERROR(CJ7/CF7,"-")</f>
        <v>-</v>
      </c>
      <c r="CL7" s="137"/>
      <c r="CM7" s="137"/>
      <c r="CN7" s="137"/>
      <c r="CO7" s="138">
        <v>0</v>
      </c>
      <c r="CP7" s="139">
        <v>0</v>
      </c>
      <c r="CQ7" s="139">
        <v>6000</v>
      </c>
      <c r="CR7" s="139"/>
      <c r="CS7" s="140" t="str">
        <f>IF(AND(CQ7=0,CR7=0),"",IF(AND(CQ7&lt;=100000,CR7&lt;=100000),"",IF(CQ7/CP7&gt;0.7,"男高",IF(CR7/CP7&gt;0.7,"女高",""))))</f>
        <v/>
      </c>
    </row>
    <row r="8" spans="1:98">
      <c r="A8" s="78">
        <f>AB8</f>
        <v>0.96923076923077</v>
      </c>
      <c r="B8" s="347" t="s">
        <v>218</v>
      </c>
      <c r="C8" s="347" t="s">
        <v>219</v>
      </c>
      <c r="D8" s="347" t="s">
        <v>220</v>
      </c>
      <c r="E8" s="347"/>
      <c r="F8" s="347" t="s">
        <v>67</v>
      </c>
      <c r="G8" s="88" t="s">
        <v>221</v>
      </c>
      <c r="H8" s="88" t="s">
        <v>222</v>
      </c>
      <c r="I8" s="88" t="s">
        <v>223</v>
      </c>
      <c r="J8" s="330">
        <v>65000</v>
      </c>
      <c r="K8" s="79">
        <v>0</v>
      </c>
      <c r="L8" s="79">
        <v>0</v>
      </c>
      <c r="M8" s="79">
        <v>0</v>
      </c>
      <c r="N8" s="89">
        <v>10</v>
      </c>
      <c r="O8" s="90">
        <v>0</v>
      </c>
      <c r="P8" s="91">
        <f>N8+O8</f>
        <v>10</v>
      </c>
      <c r="Q8" s="80" t="str">
        <f>IFERROR(P8/M8,"-")</f>
        <v>-</v>
      </c>
      <c r="R8" s="79">
        <v>0</v>
      </c>
      <c r="S8" s="79">
        <v>1</v>
      </c>
      <c r="T8" s="80">
        <f>IFERROR(R8/(P8),"-")</f>
        <v>0</v>
      </c>
      <c r="U8" s="336">
        <f>IFERROR(J8/SUM(N8:O9),"-")</f>
        <v>4642.8571428571</v>
      </c>
      <c r="V8" s="82">
        <v>1</v>
      </c>
      <c r="W8" s="80">
        <f>IF(P8=0,"-",V8/P8)</f>
        <v>0.1</v>
      </c>
      <c r="X8" s="335">
        <v>40000</v>
      </c>
      <c r="Y8" s="336">
        <f>IFERROR(X8/P8,"-")</f>
        <v>4000</v>
      </c>
      <c r="Z8" s="336">
        <f>IFERROR(X8/V8,"-")</f>
        <v>40000</v>
      </c>
      <c r="AA8" s="330">
        <f>SUM(X8:X9)-SUM(J8:J9)</f>
        <v>-2000</v>
      </c>
      <c r="AB8" s="83">
        <f>SUM(X8:X9)/SUM(J8:J9)</f>
        <v>0.96923076923077</v>
      </c>
      <c r="AC8" s="77"/>
      <c r="AD8" s="92"/>
      <c r="AE8" s="93">
        <f>IF(P8=0,"",IF(AD8=0,"",(AD8/P8)))</f>
        <v>0</v>
      </c>
      <c r="AF8" s="92"/>
      <c r="AG8" s="94" t="str">
        <f>IFERROR(AF8/AD8,"-")</f>
        <v>-</v>
      </c>
      <c r="AH8" s="95"/>
      <c r="AI8" s="96" t="str">
        <f>IFERROR(AH8/AD8,"-")</f>
        <v>-</v>
      </c>
      <c r="AJ8" s="97"/>
      <c r="AK8" s="97"/>
      <c r="AL8" s="97"/>
      <c r="AM8" s="98">
        <v>2</v>
      </c>
      <c r="AN8" s="99">
        <f>IF(P8=0,"",IF(AM8=0,"",(AM8/P8)))</f>
        <v>0.2</v>
      </c>
      <c r="AO8" s="98"/>
      <c r="AP8" s="100">
        <f>IFERROR(AO8/AM8,"-")</f>
        <v>0</v>
      </c>
      <c r="AQ8" s="101"/>
      <c r="AR8" s="102">
        <f>IFERROR(AQ8/AM8,"-")</f>
        <v>0</v>
      </c>
      <c r="AS8" s="103"/>
      <c r="AT8" s="103"/>
      <c r="AU8" s="103"/>
      <c r="AV8" s="104">
        <v>3</v>
      </c>
      <c r="AW8" s="105">
        <f>IF(P8=0,"",IF(AV8=0,"",(AV8/P8)))</f>
        <v>0.3</v>
      </c>
      <c r="AX8" s="104"/>
      <c r="AY8" s="106">
        <f>IFERROR(AX8/AV8,"-")</f>
        <v>0</v>
      </c>
      <c r="AZ8" s="107"/>
      <c r="BA8" s="108">
        <f>IFERROR(AZ8/AV8,"-")</f>
        <v>0</v>
      </c>
      <c r="BB8" s="109"/>
      <c r="BC8" s="109"/>
      <c r="BD8" s="109"/>
      <c r="BE8" s="110">
        <v>1</v>
      </c>
      <c r="BF8" s="111">
        <f>IF(P8=0,"",IF(BE8=0,"",(BE8/P8)))</f>
        <v>0.1</v>
      </c>
      <c r="BG8" s="110"/>
      <c r="BH8" s="112">
        <f>IFERROR(BG8/BE8,"-")</f>
        <v>0</v>
      </c>
      <c r="BI8" s="113"/>
      <c r="BJ8" s="114">
        <f>IFERROR(BI8/BE8,"-")</f>
        <v>0</v>
      </c>
      <c r="BK8" s="115"/>
      <c r="BL8" s="115"/>
      <c r="BM8" s="115"/>
      <c r="BN8" s="117">
        <v>1</v>
      </c>
      <c r="BO8" s="118">
        <f>IF(P8=0,"",IF(BN8=0,"",(BN8/P8)))</f>
        <v>0.1</v>
      </c>
      <c r="BP8" s="119"/>
      <c r="BQ8" s="120">
        <f>IFERROR(BP8/BN8,"-")</f>
        <v>0</v>
      </c>
      <c r="BR8" s="121"/>
      <c r="BS8" s="122">
        <f>IFERROR(BR8/BN8,"-")</f>
        <v>0</v>
      </c>
      <c r="BT8" s="123"/>
      <c r="BU8" s="123"/>
      <c r="BV8" s="123"/>
      <c r="BW8" s="124">
        <v>3</v>
      </c>
      <c r="BX8" s="125">
        <f>IF(P8=0,"",IF(BW8=0,"",(BW8/P8)))</f>
        <v>0.3</v>
      </c>
      <c r="BY8" s="126">
        <v>1</v>
      </c>
      <c r="BZ8" s="127">
        <f>IFERROR(BY8/BW8,"-")</f>
        <v>0.33333333333333</v>
      </c>
      <c r="CA8" s="128">
        <v>40000</v>
      </c>
      <c r="CB8" s="129">
        <f>IFERROR(CA8/BW8,"-")</f>
        <v>13333.333333333</v>
      </c>
      <c r="CC8" s="130"/>
      <c r="CD8" s="130"/>
      <c r="CE8" s="130">
        <v>1</v>
      </c>
      <c r="CF8" s="131"/>
      <c r="CG8" s="132">
        <f>IF(P8=0,"",IF(CF8=0,"",(CF8/P8)))</f>
        <v>0</v>
      </c>
      <c r="CH8" s="133"/>
      <c r="CI8" s="134" t="str">
        <f>IFERROR(CH8/CF8,"-")</f>
        <v>-</v>
      </c>
      <c r="CJ8" s="135"/>
      <c r="CK8" s="136" t="str">
        <f>IFERROR(CJ8/CF8,"-")</f>
        <v>-</v>
      </c>
      <c r="CL8" s="137"/>
      <c r="CM8" s="137"/>
      <c r="CN8" s="137"/>
      <c r="CO8" s="138">
        <v>1</v>
      </c>
      <c r="CP8" s="139">
        <v>40000</v>
      </c>
      <c r="CQ8" s="139">
        <v>40000</v>
      </c>
      <c r="CR8" s="139"/>
      <c r="CS8" s="140" t="str">
        <f>IF(AND(CQ8=0,CR8=0),"",IF(AND(CQ8&lt;=100000,CR8&lt;=100000),"",IF(CQ8/CP8&gt;0.7,"男高",IF(CR8/CP8&gt;0.7,"女高",""))))</f>
        <v/>
      </c>
    </row>
    <row r="9" spans="1:98">
      <c r="A9" s="78"/>
      <c r="B9" s="347" t="s">
        <v>224</v>
      </c>
      <c r="C9" s="347"/>
      <c r="D9" s="347"/>
      <c r="E9" s="347"/>
      <c r="F9" s="347" t="s">
        <v>79</v>
      </c>
      <c r="G9" s="88"/>
      <c r="H9" s="88"/>
      <c r="I9" s="88"/>
      <c r="J9" s="330"/>
      <c r="K9" s="79">
        <v>51</v>
      </c>
      <c r="L9" s="79">
        <v>26</v>
      </c>
      <c r="M9" s="79">
        <v>6</v>
      </c>
      <c r="N9" s="89">
        <v>4</v>
      </c>
      <c r="O9" s="90">
        <v>0</v>
      </c>
      <c r="P9" s="91">
        <f>N9+O9</f>
        <v>4</v>
      </c>
      <c r="Q9" s="80">
        <f>IFERROR(P9/M9,"-")</f>
        <v>0.66666666666667</v>
      </c>
      <c r="R9" s="79">
        <v>0</v>
      </c>
      <c r="S9" s="79">
        <v>0</v>
      </c>
      <c r="T9" s="80">
        <f>IFERROR(R9/(P9),"-")</f>
        <v>0</v>
      </c>
      <c r="U9" s="336"/>
      <c r="V9" s="82">
        <v>1</v>
      </c>
      <c r="W9" s="80">
        <f>IF(P9=0,"-",V9/P9)</f>
        <v>0.25</v>
      </c>
      <c r="X9" s="335">
        <v>23000</v>
      </c>
      <c r="Y9" s="336">
        <f>IFERROR(X9/P9,"-")</f>
        <v>5750</v>
      </c>
      <c r="Z9" s="336">
        <f>IFERROR(X9/V9,"-")</f>
        <v>23000</v>
      </c>
      <c r="AA9" s="33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v>2</v>
      </c>
      <c r="BO9" s="118">
        <f>IF(P9=0,"",IF(BN9=0,"",(BN9/P9)))</f>
        <v>0.5</v>
      </c>
      <c r="BP9" s="119"/>
      <c r="BQ9" s="120">
        <f>IFERROR(BP9/BN9,"-")</f>
        <v>0</v>
      </c>
      <c r="BR9" s="121"/>
      <c r="BS9" s="122">
        <f>IFERROR(BR9/BN9,"-")</f>
        <v>0</v>
      </c>
      <c r="BT9" s="123"/>
      <c r="BU9" s="123"/>
      <c r="BV9" s="123"/>
      <c r="BW9" s="124">
        <v>2</v>
      </c>
      <c r="BX9" s="125">
        <f>IF(P9=0,"",IF(BW9=0,"",(BW9/P9)))</f>
        <v>0.5</v>
      </c>
      <c r="BY9" s="126">
        <v>1</v>
      </c>
      <c r="BZ9" s="127">
        <f>IFERROR(BY9/BW9,"-")</f>
        <v>0.5</v>
      </c>
      <c r="CA9" s="128">
        <v>23000</v>
      </c>
      <c r="CB9" s="129">
        <f>IFERROR(CA9/BW9,"-")</f>
        <v>11500</v>
      </c>
      <c r="CC9" s="130"/>
      <c r="CD9" s="130"/>
      <c r="CE9" s="130">
        <v>1</v>
      </c>
      <c r="CF9" s="131"/>
      <c r="CG9" s="132">
        <f>IF(P9=0,"",IF(CF9=0,"",(CF9/P9)))</f>
        <v>0</v>
      </c>
      <c r="CH9" s="133"/>
      <c r="CI9" s="134" t="str">
        <f>IFERROR(CH9/CF9,"-")</f>
        <v>-</v>
      </c>
      <c r="CJ9" s="135"/>
      <c r="CK9" s="136" t="str">
        <f>IFERROR(CJ9/CF9,"-")</f>
        <v>-</v>
      </c>
      <c r="CL9" s="137"/>
      <c r="CM9" s="137"/>
      <c r="CN9" s="137"/>
      <c r="CO9" s="138">
        <v>1</v>
      </c>
      <c r="CP9" s="139">
        <v>23000</v>
      </c>
      <c r="CQ9" s="139">
        <v>23000</v>
      </c>
      <c r="CR9" s="139"/>
      <c r="CS9" s="140" t="str">
        <f>IF(AND(CQ9=0,CR9=0),"",IF(AND(CQ9&lt;=100000,CR9&lt;=100000),"",IF(CQ9/CP9&gt;0.7,"男高",IF(CR9/CP9&gt;0.7,"女高",""))))</f>
        <v/>
      </c>
    </row>
    <row r="10" spans="1:98">
      <c r="A10" s="30"/>
      <c r="B10" s="85"/>
      <c r="C10" s="86"/>
      <c r="D10" s="86"/>
      <c r="E10" s="86"/>
      <c r="F10" s="87"/>
      <c r="G10" s="88"/>
      <c r="H10" s="88"/>
      <c r="I10" s="88"/>
      <c r="J10" s="331"/>
      <c r="K10" s="34"/>
      <c r="L10" s="34"/>
      <c r="M10" s="31"/>
      <c r="N10" s="23"/>
      <c r="O10" s="23"/>
      <c r="P10" s="23"/>
      <c r="Q10" s="32"/>
      <c r="R10" s="32"/>
      <c r="S10" s="23"/>
      <c r="T10" s="32"/>
      <c r="U10" s="337"/>
      <c r="V10" s="25"/>
      <c r="W10" s="25"/>
      <c r="X10" s="337"/>
      <c r="Y10" s="337"/>
      <c r="Z10" s="337"/>
      <c r="AA10" s="337"/>
      <c r="AB10" s="33"/>
      <c r="AC10" s="57"/>
      <c r="AD10" s="61"/>
      <c r="AE10" s="62"/>
      <c r="AF10" s="61"/>
      <c r="AG10" s="65"/>
      <c r="AH10" s="66"/>
      <c r="AI10" s="67"/>
      <c r="AJ10" s="68"/>
      <c r="AK10" s="68"/>
      <c r="AL10" s="68"/>
      <c r="AM10" s="61"/>
      <c r="AN10" s="62"/>
      <c r="AO10" s="61"/>
      <c r="AP10" s="65"/>
      <c r="AQ10" s="66"/>
      <c r="AR10" s="67"/>
      <c r="AS10" s="68"/>
      <c r="AT10" s="68"/>
      <c r="AU10" s="68"/>
      <c r="AV10" s="61"/>
      <c r="AW10" s="62"/>
      <c r="AX10" s="61"/>
      <c r="AY10" s="65"/>
      <c r="AZ10" s="66"/>
      <c r="BA10" s="67"/>
      <c r="BB10" s="68"/>
      <c r="BC10" s="68"/>
      <c r="BD10" s="68"/>
      <c r="BE10" s="61"/>
      <c r="BF10" s="62"/>
      <c r="BG10" s="61"/>
      <c r="BH10" s="65"/>
      <c r="BI10" s="66"/>
      <c r="BJ10" s="67"/>
      <c r="BK10" s="68"/>
      <c r="BL10" s="68"/>
      <c r="BM10" s="68"/>
      <c r="BN10" s="63"/>
      <c r="BO10" s="64"/>
      <c r="BP10" s="61"/>
      <c r="BQ10" s="65"/>
      <c r="BR10" s="66"/>
      <c r="BS10" s="67"/>
      <c r="BT10" s="68"/>
      <c r="BU10" s="68"/>
      <c r="BV10" s="68"/>
      <c r="BW10" s="63"/>
      <c r="BX10" s="64"/>
      <c r="BY10" s="61"/>
      <c r="BZ10" s="65"/>
      <c r="CA10" s="66"/>
      <c r="CB10" s="67"/>
      <c r="CC10" s="68"/>
      <c r="CD10" s="68"/>
      <c r="CE10" s="68"/>
      <c r="CF10" s="63"/>
      <c r="CG10" s="64"/>
      <c r="CH10" s="61"/>
      <c r="CI10" s="65"/>
      <c r="CJ10" s="66"/>
      <c r="CK10" s="67"/>
      <c r="CL10" s="68"/>
      <c r="CM10" s="68"/>
      <c r="CN10" s="68"/>
      <c r="CO10" s="69"/>
      <c r="CP10" s="66"/>
      <c r="CQ10" s="66"/>
      <c r="CR10" s="66"/>
      <c r="CS10" s="70"/>
    </row>
    <row r="11" spans="1:98">
      <c r="A11" s="30"/>
      <c r="B11" s="37"/>
      <c r="C11" s="21"/>
      <c r="D11" s="21"/>
      <c r="E11" s="21"/>
      <c r="F11" s="22"/>
      <c r="G11" s="36"/>
      <c r="H11" s="36"/>
      <c r="I11" s="73"/>
      <c r="J11" s="332"/>
      <c r="K11" s="34"/>
      <c r="L11" s="34"/>
      <c r="M11" s="31"/>
      <c r="N11" s="23"/>
      <c r="O11" s="23"/>
      <c r="P11" s="23"/>
      <c r="Q11" s="32"/>
      <c r="R11" s="32"/>
      <c r="S11" s="23"/>
      <c r="T11" s="32"/>
      <c r="U11" s="337"/>
      <c r="V11" s="25"/>
      <c r="W11" s="25"/>
      <c r="X11" s="337"/>
      <c r="Y11" s="337"/>
      <c r="Z11" s="337"/>
      <c r="AA11" s="337"/>
      <c r="AB11" s="33"/>
      <c r="AC11" s="59"/>
      <c r="AD11" s="61"/>
      <c r="AE11" s="62"/>
      <c r="AF11" s="61"/>
      <c r="AG11" s="65"/>
      <c r="AH11" s="66"/>
      <c r="AI11" s="67"/>
      <c r="AJ11" s="68"/>
      <c r="AK11" s="68"/>
      <c r="AL11" s="68"/>
      <c r="AM11" s="61"/>
      <c r="AN11" s="62"/>
      <c r="AO11" s="61"/>
      <c r="AP11" s="65"/>
      <c r="AQ11" s="66"/>
      <c r="AR11" s="67"/>
      <c r="AS11" s="68"/>
      <c r="AT11" s="68"/>
      <c r="AU11" s="68"/>
      <c r="AV11" s="61"/>
      <c r="AW11" s="62"/>
      <c r="AX11" s="61"/>
      <c r="AY11" s="65"/>
      <c r="AZ11" s="66"/>
      <c r="BA11" s="67"/>
      <c r="BB11" s="68"/>
      <c r="BC11" s="68"/>
      <c r="BD11" s="68"/>
      <c r="BE11" s="61"/>
      <c r="BF11" s="62"/>
      <c r="BG11" s="61"/>
      <c r="BH11" s="65"/>
      <c r="BI11" s="66"/>
      <c r="BJ11" s="67"/>
      <c r="BK11" s="68"/>
      <c r="BL11" s="68"/>
      <c r="BM11" s="68"/>
      <c r="BN11" s="63"/>
      <c r="BO11" s="64"/>
      <c r="BP11" s="61"/>
      <c r="BQ11" s="65"/>
      <c r="BR11" s="66"/>
      <c r="BS11" s="67"/>
      <c r="BT11" s="68"/>
      <c r="BU11" s="68"/>
      <c r="BV11" s="68"/>
      <c r="BW11" s="63"/>
      <c r="BX11" s="64"/>
      <c r="BY11" s="61"/>
      <c r="BZ11" s="65"/>
      <c r="CA11" s="66"/>
      <c r="CB11" s="67"/>
      <c r="CC11" s="68"/>
      <c r="CD11" s="68"/>
      <c r="CE11" s="68"/>
      <c r="CF11" s="63"/>
      <c r="CG11" s="64"/>
      <c r="CH11" s="61"/>
      <c r="CI11" s="65"/>
      <c r="CJ11" s="66"/>
      <c r="CK11" s="67"/>
      <c r="CL11" s="68"/>
      <c r="CM11" s="68"/>
      <c r="CN11" s="68"/>
      <c r="CO11" s="69"/>
      <c r="CP11" s="66"/>
      <c r="CQ11" s="66"/>
      <c r="CR11" s="66"/>
      <c r="CS11" s="70"/>
    </row>
    <row r="12" spans="1:98">
      <c r="A12" s="19">
        <f>AB12</f>
        <v>0.45</v>
      </c>
      <c r="B12" s="39"/>
      <c r="C12" s="39"/>
      <c r="D12" s="39"/>
      <c r="E12" s="39"/>
      <c r="F12" s="39"/>
      <c r="G12" s="40" t="s">
        <v>225</v>
      </c>
      <c r="H12" s="40"/>
      <c r="I12" s="40"/>
      <c r="J12" s="333">
        <f>SUM(J6:J11)</f>
        <v>140000</v>
      </c>
      <c r="K12" s="41">
        <f>SUM(K6:K11)</f>
        <v>351</v>
      </c>
      <c r="L12" s="41">
        <f>SUM(L6:L11)</f>
        <v>46</v>
      </c>
      <c r="M12" s="41">
        <f>SUM(M6:M11)</f>
        <v>9</v>
      </c>
      <c r="N12" s="41">
        <f>SUM(N6:N11)</f>
        <v>18</v>
      </c>
      <c r="O12" s="41">
        <f>SUM(O6:O11)</f>
        <v>0</v>
      </c>
      <c r="P12" s="41">
        <f>SUM(P6:P11)</f>
        <v>18</v>
      </c>
      <c r="Q12" s="42">
        <f>IFERROR(P12/M12,"-")</f>
        <v>2</v>
      </c>
      <c r="R12" s="76">
        <f>SUM(R6:R11)</f>
        <v>0</v>
      </c>
      <c r="S12" s="76">
        <f>SUM(S6:S11)</f>
        <v>1</v>
      </c>
      <c r="T12" s="42">
        <f>IFERROR(R12/P12,"-")</f>
        <v>0</v>
      </c>
      <c r="U12" s="338">
        <f>IFERROR(J12/P12,"-")</f>
        <v>7777.7777777778</v>
      </c>
      <c r="V12" s="44">
        <f>SUM(V6:V11)</f>
        <v>2</v>
      </c>
      <c r="W12" s="42">
        <f>IFERROR(V12/P12,"-")</f>
        <v>0.11111111111111</v>
      </c>
      <c r="X12" s="333">
        <f>SUM(X6:X11)</f>
        <v>63000</v>
      </c>
      <c r="Y12" s="333">
        <f>IFERROR(X12/P12,"-")</f>
        <v>3500</v>
      </c>
      <c r="Z12" s="333">
        <f>IFERROR(X12/V12,"-")</f>
        <v>31500</v>
      </c>
      <c r="AA12" s="333">
        <f>X12-J12</f>
        <v>-77000</v>
      </c>
      <c r="AB12" s="45">
        <f>X12/J12</f>
        <v>0.45</v>
      </c>
      <c r="AC12" s="58"/>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9"/>
    <mergeCell ref="J8:J9"/>
    <mergeCell ref="U8:U9"/>
    <mergeCell ref="AA8:AA9"/>
    <mergeCell ref="AB8:AB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226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0.4</v>
      </c>
      <c r="B6" s="347" t="s">
        <v>227</v>
      </c>
      <c r="C6" s="347" t="s">
        <v>228</v>
      </c>
      <c r="D6" s="347" t="s">
        <v>229</v>
      </c>
      <c r="E6" s="347" t="s">
        <v>230</v>
      </c>
      <c r="F6" s="347" t="s">
        <v>231</v>
      </c>
      <c r="G6" s="88" t="s">
        <v>232</v>
      </c>
      <c r="H6" s="88" t="s">
        <v>233</v>
      </c>
      <c r="I6" s="88" t="s">
        <v>234</v>
      </c>
      <c r="J6" s="330">
        <v>125000</v>
      </c>
      <c r="K6" s="79">
        <v>26</v>
      </c>
      <c r="L6" s="79">
        <v>0</v>
      </c>
      <c r="M6" s="79">
        <v>97</v>
      </c>
      <c r="N6" s="89">
        <v>15</v>
      </c>
      <c r="O6" s="90">
        <v>0</v>
      </c>
      <c r="P6" s="91">
        <f>N6+O6</f>
        <v>15</v>
      </c>
      <c r="Q6" s="80">
        <f>IFERROR(P6/M6,"-")</f>
        <v>0.15463917525773</v>
      </c>
      <c r="R6" s="79">
        <v>0</v>
      </c>
      <c r="S6" s="79">
        <v>3</v>
      </c>
      <c r="T6" s="80">
        <f>IFERROR(R6/(P6),"-")</f>
        <v>0</v>
      </c>
      <c r="U6" s="336">
        <f>IFERROR(J6/SUM(N6:O7),"-")</f>
        <v>2314.8148148148</v>
      </c>
      <c r="V6" s="82">
        <v>0</v>
      </c>
      <c r="W6" s="80">
        <f>IF(P6=0,"-",V6/P6)</f>
        <v>0</v>
      </c>
      <c r="X6" s="335">
        <v>0</v>
      </c>
      <c r="Y6" s="336">
        <f>IFERROR(X6/P6,"-")</f>
        <v>0</v>
      </c>
      <c r="Z6" s="336" t="str">
        <f>IFERROR(X6/V6,"-")</f>
        <v>-</v>
      </c>
      <c r="AA6" s="330">
        <f>SUM(X6:X7)-SUM(J6:J7)</f>
        <v>-75000</v>
      </c>
      <c r="AB6" s="83">
        <f>SUM(X6:X7)/SUM(J6:J7)</f>
        <v>0.4</v>
      </c>
      <c r="AC6" s="77"/>
      <c r="AD6" s="92"/>
      <c r="AE6" s="93">
        <f>IF(P6=0,"",IF(AD6=0,"",(AD6/P6)))</f>
        <v>0</v>
      </c>
      <c r="AF6" s="92"/>
      <c r="AG6" s="94" t="str">
        <f>IFERROR(AF6/AD6,"-")</f>
        <v>-</v>
      </c>
      <c r="AH6" s="95"/>
      <c r="AI6" s="96" t="str">
        <f>IFERROR(AH6/AD6,"-")</f>
        <v>-</v>
      </c>
      <c r="AJ6" s="97"/>
      <c r="AK6" s="97"/>
      <c r="AL6" s="97"/>
      <c r="AM6" s="98">
        <v>4</v>
      </c>
      <c r="AN6" s="99">
        <f>IF(P6=0,"",IF(AM6=0,"",(AM6/P6)))</f>
        <v>0.26666666666667</v>
      </c>
      <c r="AO6" s="98"/>
      <c r="AP6" s="100">
        <f>IFERROR(AO6/AM6,"-")</f>
        <v>0</v>
      </c>
      <c r="AQ6" s="101"/>
      <c r="AR6" s="102">
        <f>IFERROR(AQ6/AM6,"-")</f>
        <v>0</v>
      </c>
      <c r="AS6" s="103"/>
      <c r="AT6" s="103"/>
      <c r="AU6" s="103"/>
      <c r="AV6" s="104">
        <v>7</v>
      </c>
      <c r="AW6" s="105">
        <f>IF(P6=0,"",IF(AV6=0,"",(AV6/P6)))</f>
        <v>0.46666666666667</v>
      </c>
      <c r="AX6" s="104"/>
      <c r="AY6" s="106">
        <f>IFERROR(AX6/AV6,"-")</f>
        <v>0</v>
      </c>
      <c r="AZ6" s="107"/>
      <c r="BA6" s="108">
        <f>IFERROR(AZ6/AV6,"-")</f>
        <v>0</v>
      </c>
      <c r="BB6" s="109"/>
      <c r="BC6" s="109"/>
      <c r="BD6" s="109"/>
      <c r="BE6" s="110">
        <v>2</v>
      </c>
      <c r="BF6" s="111">
        <f>IF(P6=0,"",IF(BE6=0,"",(BE6/P6)))</f>
        <v>0.13333333333333</v>
      </c>
      <c r="BG6" s="110"/>
      <c r="BH6" s="112">
        <f>IFERROR(BG6/BE6,"-")</f>
        <v>0</v>
      </c>
      <c r="BI6" s="113"/>
      <c r="BJ6" s="114">
        <f>IFERROR(BI6/BE6,"-")</f>
        <v>0</v>
      </c>
      <c r="BK6" s="115"/>
      <c r="BL6" s="115"/>
      <c r="BM6" s="115"/>
      <c r="BN6" s="117">
        <v>1</v>
      </c>
      <c r="BO6" s="118">
        <f>IF(P6=0,"",IF(BN6=0,"",(BN6/P6)))</f>
        <v>0.066666666666667</v>
      </c>
      <c r="BP6" s="119"/>
      <c r="BQ6" s="120">
        <f>IFERROR(BP6/BN6,"-")</f>
        <v>0</v>
      </c>
      <c r="BR6" s="121"/>
      <c r="BS6" s="122">
        <f>IFERROR(BR6/BN6,"-")</f>
        <v>0</v>
      </c>
      <c r="BT6" s="123"/>
      <c r="BU6" s="123"/>
      <c r="BV6" s="123"/>
      <c r="BW6" s="124">
        <v>1</v>
      </c>
      <c r="BX6" s="125">
        <f>IF(P6=0,"",IF(BW6=0,"",(BW6/P6)))</f>
        <v>0.066666666666667</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347" t="s">
        <v>235</v>
      </c>
      <c r="C7" s="347"/>
      <c r="D7" s="347"/>
      <c r="E7" s="347"/>
      <c r="F7" s="347" t="s">
        <v>79</v>
      </c>
      <c r="G7" s="88"/>
      <c r="H7" s="88"/>
      <c r="I7" s="88"/>
      <c r="J7" s="330"/>
      <c r="K7" s="79">
        <v>133</v>
      </c>
      <c r="L7" s="79">
        <v>101</v>
      </c>
      <c r="M7" s="79">
        <v>90</v>
      </c>
      <c r="N7" s="89">
        <v>39</v>
      </c>
      <c r="O7" s="90">
        <v>0</v>
      </c>
      <c r="P7" s="91">
        <f>N7+O7</f>
        <v>39</v>
      </c>
      <c r="Q7" s="80">
        <f>IFERROR(P7/M7,"-")</f>
        <v>0.43333333333333</v>
      </c>
      <c r="R7" s="79">
        <v>3</v>
      </c>
      <c r="S7" s="79">
        <v>6</v>
      </c>
      <c r="T7" s="80">
        <f>IFERROR(R7/(P7),"-")</f>
        <v>0.076923076923077</v>
      </c>
      <c r="U7" s="336"/>
      <c r="V7" s="82">
        <v>2</v>
      </c>
      <c r="W7" s="80">
        <f>IF(P7=0,"-",V7/P7)</f>
        <v>0.051282051282051</v>
      </c>
      <c r="X7" s="335">
        <v>50000</v>
      </c>
      <c r="Y7" s="336">
        <f>IFERROR(X7/P7,"-")</f>
        <v>1282.0512820513</v>
      </c>
      <c r="Z7" s="336">
        <f>IFERROR(X7/V7,"-")</f>
        <v>25000</v>
      </c>
      <c r="AA7" s="330"/>
      <c r="AB7" s="83"/>
      <c r="AC7" s="77"/>
      <c r="AD7" s="92"/>
      <c r="AE7" s="93">
        <f>IF(P7=0,"",IF(AD7=0,"",(AD7/P7)))</f>
        <v>0</v>
      </c>
      <c r="AF7" s="92"/>
      <c r="AG7" s="94" t="str">
        <f>IFERROR(AF7/AD7,"-")</f>
        <v>-</v>
      </c>
      <c r="AH7" s="95"/>
      <c r="AI7" s="96" t="str">
        <f>IFERROR(AH7/AD7,"-")</f>
        <v>-</v>
      </c>
      <c r="AJ7" s="97"/>
      <c r="AK7" s="97"/>
      <c r="AL7" s="97"/>
      <c r="AM7" s="98">
        <v>12</v>
      </c>
      <c r="AN7" s="99">
        <f>IF(P7=0,"",IF(AM7=0,"",(AM7/P7)))</f>
        <v>0.30769230769231</v>
      </c>
      <c r="AO7" s="98"/>
      <c r="AP7" s="100">
        <f>IFERROR(AO7/AM7,"-")</f>
        <v>0</v>
      </c>
      <c r="AQ7" s="101"/>
      <c r="AR7" s="102">
        <f>IFERROR(AQ7/AM7,"-")</f>
        <v>0</v>
      </c>
      <c r="AS7" s="103"/>
      <c r="AT7" s="103"/>
      <c r="AU7" s="103"/>
      <c r="AV7" s="104">
        <v>2</v>
      </c>
      <c r="AW7" s="105">
        <f>IF(P7=0,"",IF(AV7=0,"",(AV7/P7)))</f>
        <v>0.051282051282051</v>
      </c>
      <c r="AX7" s="104"/>
      <c r="AY7" s="106">
        <f>IFERROR(AX7/AV7,"-")</f>
        <v>0</v>
      </c>
      <c r="AZ7" s="107"/>
      <c r="BA7" s="108">
        <f>IFERROR(AZ7/AV7,"-")</f>
        <v>0</v>
      </c>
      <c r="BB7" s="109"/>
      <c r="BC7" s="109"/>
      <c r="BD7" s="109"/>
      <c r="BE7" s="110">
        <v>6</v>
      </c>
      <c r="BF7" s="111">
        <f>IF(P7=0,"",IF(BE7=0,"",(BE7/P7)))</f>
        <v>0.15384615384615</v>
      </c>
      <c r="BG7" s="110"/>
      <c r="BH7" s="112">
        <f>IFERROR(BG7/BE7,"-")</f>
        <v>0</v>
      </c>
      <c r="BI7" s="113"/>
      <c r="BJ7" s="114">
        <f>IFERROR(BI7/BE7,"-")</f>
        <v>0</v>
      </c>
      <c r="BK7" s="115"/>
      <c r="BL7" s="115"/>
      <c r="BM7" s="115"/>
      <c r="BN7" s="117">
        <v>13</v>
      </c>
      <c r="BO7" s="118">
        <f>IF(P7=0,"",IF(BN7=0,"",(BN7/P7)))</f>
        <v>0.33333333333333</v>
      </c>
      <c r="BP7" s="119"/>
      <c r="BQ7" s="120">
        <f>IFERROR(BP7/BN7,"-")</f>
        <v>0</v>
      </c>
      <c r="BR7" s="121"/>
      <c r="BS7" s="122">
        <f>IFERROR(BR7/BN7,"-")</f>
        <v>0</v>
      </c>
      <c r="BT7" s="123"/>
      <c r="BU7" s="123"/>
      <c r="BV7" s="123"/>
      <c r="BW7" s="124">
        <v>4</v>
      </c>
      <c r="BX7" s="125">
        <f>IF(P7=0,"",IF(BW7=0,"",(BW7/P7)))</f>
        <v>0.1025641025641</v>
      </c>
      <c r="BY7" s="126">
        <v>1</v>
      </c>
      <c r="BZ7" s="127">
        <f>IFERROR(BY7/BW7,"-")</f>
        <v>0.25</v>
      </c>
      <c r="CA7" s="128">
        <v>21000</v>
      </c>
      <c r="CB7" s="129">
        <f>IFERROR(CA7/BW7,"-")</f>
        <v>5250</v>
      </c>
      <c r="CC7" s="130"/>
      <c r="CD7" s="130"/>
      <c r="CE7" s="130">
        <v>1</v>
      </c>
      <c r="CF7" s="131">
        <v>2</v>
      </c>
      <c r="CG7" s="132">
        <f>IF(P7=0,"",IF(CF7=0,"",(CF7/P7)))</f>
        <v>0.051282051282051</v>
      </c>
      <c r="CH7" s="133">
        <v>1</v>
      </c>
      <c r="CI7" s="134">
        <f>IFERROR(CH7/CF7,"-")</f>
        <v>0.5</v>
      </c>
      <c r="CJ7" s="135">
        <v>29000</v>
      </c>
      <c r="CK7" s="136">
        <f>IFERROR(CJ7/CF7,"-")</f>
        <v>14500</v>
      </c>
      <c r="CL7" s="137"/>
      <c r="CM7" s="137"/>
      <c r="CN7" s="137">
        <v>1</v>
      </c>
      <c r="CO7" s="138">
        <v>2</v>
      </c>
      <c r="CP7" s="139">
        <v>50000</v>
      </c>
      <c r="CQ7" s="139">
        <v>29000</v>
      </c>
      <c r="CR7" s="139"/>
      <c r="CS7" s="140" t="str">
        <f>IF(AND(CQ7=0,CR7=0),"",IF(AND(CQ7&lt;=100000,CR7&lt;=100000),"",IF(CQ7/CP7&gt;0.7,"男高",IF(CR7/CP7&gt;0.7,"女高",""))))</f>
        <v/>
      </c>
    </row>
    <row r="8" spans="1:98">
      <c r="A8" s="78">
        <f>AB8</f>
        <v>7.40816</v>
      </c>
      <c r="B8" s="347" t="s">
        <v>236</v>
      </c>
      <c r="C8" s="347" t="s">
        <v>228</v>
      </c>
      <c r="D8" s="347" t="s">
        <v>237</v>
      </c>
      <c r="E8" s="347" t="s">
        <v>238</v>
      </c>
      <c r="F8" s="347" t="s">
        <v>231</v>
      </c>
      <c r="G8" s="88" t="s">
        <v>239</v>
      </c>
      <c r="H8" s="88" t="s">
        <v>233</v>
      </c>
      <c r="I8" s="88" t="s">
        <v>223</v>
      </c>
      <c r="J8" s="330">
        <v>125000</v>
      </c>
      <c r="K8" s="79">
        <v>79</v>
      </c>
      <c r="L8" s="79">
        <v>0</v>
      </c>
      <c r="M8" s="79">
        <v>354</v>
      </c>
      <c r="N8" s="89">
        <v>33</v>
      </c>
      <c r="O8" s="90">
        <v>1</v>
      </c>
      <c r="P8" s="91">
        <f>N8+O8</f>
        <v>34</v>
      </c>
      <c r="Q8" s="80">
        <f>IFERROR(P8/M8,"-")</f>
        <v>0.096045197740113</v>
      </c>
      <c r="R8" s="79">
        <v>2</v>
      </c>
      <c r="S8" s="79">
        <v>5</v>
      </c>
      <c r="T8" s="80">
        <f>IFERROR(R8/(P8),"-")</f>
        <v>0.058823529411765</v>
      </c>
      <c r="U8" s="336">
        <f>IFERROR(J8/SUM(N8:O9),"-")</f>
        <v>1388.8888888889</v>
      </c>
      <c r="V8" s="82">
        <v>2</v>
      </c>
      <c r="W8" s="80">
        <f>IF(P8=0,"-",V8/P8)</f>
        <v>0.058823529411765</v>
      </c>
      <c r="X8" s="335">
        <v>3020</v>
      </c>
      <c r="Y8" s="336">
        <f>IFERROR(X8/P8,"-")</f>
        <v>88.823529411765</v>
      </c>
      <c r="Z8" s="336">
        <f>IFERROR(X8/V8,"-")</f>
        <v>1510</v>
      </c>
      <c r="AA8" s="330">
        <f>SUM(X8:X9)-SUM(J8:J9)</f>
        <v>801020</v>
      </c>
      <c r="AB8" s="83">
        <f>SUM(X8:X9)/SUM(J8:J9)</f>
        <v>7.40816</v>
      </c>
      <c r="AC8" s="77"/>
      <c r="AD8" s="92">
        <v>1</v>
      </c>
      <c r="AE8" s="93">
        <f>IF(P8=0,"",IF(AD8=0,"",(AD8/P8)))</f>
        <v>0.029411764705882</v>
      </c>
      <c r="AF8" s="92"/>
      <c r="AG8" s="94">
        <f>IFERROR(AF8/AD8,"-")</f>
        <v>0</v>
      </c>
      <c r="AH8" s="95"/>
      <c r="AI8" s="96">
        <f>IFERROR(AH8/AD8,"-")</f>
        <v>0</v>
      </c>
      <c r="AJ8" s="97"/>
      <c r="AK8" s="97"/>
      <c r="AL8" s="97"/>
      <c r="AM8" s="98">
        <v>10</v>
      </c>
      <c r="AN8" s="99">
        <f>IF(P8=0,"",IF(AM8=0,"",(AM8/P8)))</f>
        <v>0.29411764705882</v>
      </c>
      <c r="AO8" s="98">
        <v>1</v>
      </c>
      <c r="AP8" s="100">
        <f>IFERROR(AO8/AM8,"-")</f>
        <v>0.1</v>
      </c>
      <c r="AQ8" s="101">
        <v>20</v>
      </c>
      <c r="AR8" s="102">
        <f>IFERROR(AQ8/AM8,"-")</f>
        <v>2</v>
      </c>
      <c r="AS8" s="103">
        <v>1</v>
      </c>
      <c r="AT8" s="103"/>
      <c r="AU8" s="103"/>
      <c r="AV8" s="104">
        <v>3</v>
      </c>
      <c r="AW8" s="105">
        <f>IF(P8=0,"",IF(AV8=0,"",(AV8/P8)))</f>
        <v>0.088235294117647</v>
      </c>
      <c r="AX8" s="104"/>
      <c r="AY8" s="106">
        <f>IFERROR(AX8/AV8,"-")</f>
        <v>0</v>
      </c>
      <c r="AZ8" s="107"/>
      <c r="BA8" s="108">
        <f>IFERROR(AZ8/AV8,"-")</f>
        <v>0</v>
      </c>
      <c r="BB8" s="109"/>
      <c r="BC8" s="109"/>
      <c r="BD8" s="109"/>
      <c r="BE8" s="110">
        <v>2</v>
      </c>
      <c r="BF8" s="111">
        <f>IF(P8=0,"",IF(BE8=0,"",(BE8/P8)))</f>
        <v>0.058823529411765</v>
      </c>
      <c r="BG8" s="110"/>
      <c r="BH8" s="112">
        <f>IFERROR(BG8/BE8,"-")</f>
        <v>0</v>
      </c>
      <c r="BI8" s="113"/>
      <c r="BJ8" s="114">
        <f>IFERROR(BI8/BE8,"-")</f>
        <v>0</v>
      </c>
      <c r="BK8" s="115"/>
      <c r="BL8" s="115"/>
      <c r="BM8" s="115"/>
      <c r="BN8" s="117">
        <v>10</v>
      </c>
      <c r="BO8" s="118">
        <f>IF(P8=0,"",IF(BN8=0,"",(BN8/P8)))</f>
        <v>0.29411764705882</v>
      </c>
      <c r="BP8" s="119"/>
      <c r="BQ8" s="120">
        <f>IFERROR(BP8/BN8,"-")</f>
        <v>0</v>
      </c>
      <c r="BR8" s="121"/>
      <c r="BS8" s="122">
        <f>IFERROR(BR8/BN8,"-")</f>
        <v>0</v>
      </c>
      <c r="BT8" s="123"/>
      <c r="BU8" s="123"/>
      <c r="BV8" s="123"/>
      <c r="BW8" s="124">
        <v>7</v>
      </c>
      <c r="BX8" s="125">
        <f>IF(P8=0,"",IF(BW8=0,"",(BW8/P8)))</f>
        <v>0.20588235294118</v>
      </c>
      <c r="BY8" s="126">
        <v>1</v>
      </c>
      <c r="BZ8" s="127">
        <f>IFERROR(BY8/BW8,"-")</f>
        <v>0.14285714285714</v>
      </c>
      <c r="CA8" s="128">
        <v>3000</v>
      </c>
      <c r="CB8" s="129">
        <f>IFERROR(CA8/BW8,"-")</f>
        <v>428.57142857143</v>
      </c>
      <c r="CC8" s="130">
        <v>1</v>
      </c>
      <c r="CD8" s="130"/>
      <c r="CE8" s="130"/>
      <c r="CF8" s="131">
        <v>1</v>
      </c>
      <c r="CG8" s="132">
        <f>IF(P8=0,"",IF(CF8=0,"",(CF8/P8)))</f>
        <v>0.029411764705882</v>
      </c>
      <c r="CH8" s="133"/>
      <c r="CI8" s="134">
        <f>IFERROR(CH8/CF8,"-")</f>
        <v>0</v>
      </c>
      <c r="CJ8" s="135"/>
      <c r="CK8" s="136">
        <f>IFERROR(CJ8/CF8,"-")</f>
        <v>0</v>
      </c>
      <c r="CL8" s="137"/>
      <c r="CM8" s="137"/>
      <c r="CN8" s="137"/>
      <c r="CO8" s="138">
        <v>2</v>
      </c>
      <c r="CP8" s="139">
        <v>3020</v>
      </c>
      <c r="CQ8" s="139">
        <v>3000</v>
      </c>
      <c r="CR8" s="139"/>
      <c r="CS8" s="140" t="str">
        <f>IF(AND(CQ8=0,CR8=0),"",IF(AND(CQ8&lt;=100000,CR8&lt;=100000),"",IF(CQ8/CP8&gt;0.7,"男高",IF(CR8/CP8&gt;0.7,"女高",""))))</f>
        <v/>
      </c>
    </row>
    <row r="9" spans="1:98">
      <c r="A9" s="78"/>
      <c r="B9" s="347" t="s">
        <v>240</v>
      </c>
      <c r="C9" s="347"/>
      <c r="D9" s="347"/>
      <c r="E9" s="347"/>
      <c r="F9" s="347" t="s">
        <v>79</v>
      </c>
      <c r="G9" s="88"/>
      <c r="H9" s="88"/>
      <c r="I9" s="88"/>
      <c r="J9" s="330"/>
      <c r="K9" s="79">
        <v>222</v>
      </c>
      <c r="L9" s="79">
        <v>158</v>
      </c>
      <c r="M9" s="79">
        <v>145</v>
      </c>
      <c r="N9" s="89">
        <v>54</v>
      </c>
      <c r="O9" s="90">
        <v>2</v>
      </c>
      <c r="P9" s="91">
        <f>N9+O9</f>
        <v>56</v>
      </c>
      <c r="Q9" s="80">
        <f>IFERROR(P9/M9,"-")</f>
        <v>0.38620689655172</v>
      </c>
      <c r="R9" s="79">
        <v>3</v>
      </c>
      <c r="S9" s="79">
        <v>10</v>
      </c>
      <c r="T9" s="80">
        <f>IFERROR(R9/(P9),"-")</f>
        <v>0.053571428571429</v>
      </c>
      <c r="U9" s="336"/>
      <c r="V9" s="82">
        <v>2</v>
      </c>
      <c r="W9" s="80">
        <f>IF(P9=0,"-",V9/P9)</f>
        <v>0.035714285714286</v>
      </c>
      <c r="X9" s="335">
        <v>923000</v>
      </c>
      <c r="Y9" s="336">
        <f>IFERROR(X9/P9,"-")</f>
        <v>16482.142857143</v>
      </c>
      <c r="Z9" s="336">
        <f>IFERROR(X9/V9,"-")</f>
        <v>461500</v>
      </c>
      <c r="AA9" s="330"/>
      <c r="AB9" s="83"/>
      <c r="AC9" s="77"/>
      <c r="AD9" s="92">
        <v>1</v>
      </c>
      <c r="AE9" s="93">
        <f>IF(P9=0,"",IF(AD9=0,"",(AD9/P9)))</f>
        <v>0.017857142857143</v>
      </c>
      <c r="AF9" s="92"/>
      <c r="AG9" s="94">
        <f>IFERROR(AF9/AD9,"-")</f>
        <v>0</v>
      </c>
      <c r="AH9" s="95"/>
      <c r="AI9" s="96">
        <f>IFERROR(AH9/AD9,"-")</f>
        <v>0</v>
      </c>
      <c r="AJ9" s="97"/>
      <c r="AK9" s="97"/>
      <c r="AL9" s="97"/>
      <c r="AM9" s="98">
        <v>16</v>
      </c>
      <c r="AN9" s="99">
        <f>IF(P9=0,"",IF(AM9=0,"",(AM9/P9)))</f>
        <v>0.28571428571429</v>
      </c>
      <c r="AO9" s="98"/>
      <c r="AP9" s="100">
        <f>IFERROR(AO9/AM9,"-")</f>
        <v>0</v>
      </c>
      <c r="AQ9" s="101"/>
      <c r="AR9" s="102">
        <f>IFERROR(AQ9/AM9,"-")</f>
        <v>0</v>
      </c>
      <c r="AS9" s="103"/>
      <c r="AT9" s="103"/>
      <c r="AU9" s="103"/>
      <c r="AV9" s="104">
        <v>4</v>
      </c>
      <c r="AW9" s="105">
        <f>IF(P9=0,"",IF(AV9=0,"",(AV9/P9)))</f>
        <v>0.071428571428571</v>
      </c>
      <c r="AX9" s="104"/>
      <c r="AY9" s="106">
        <f>IFERROR(AX9/AV9,"-")</f>
        <v>0</v>
      </c>
      <c r="AZ9" s="107"/>
      <c r="BA9" s="108">
        <f>IFERROR(AZ9/AV9,"-")</f>
        <v>0</v>
      </c>
      <c r="BB9" s="109"/>
      <c r="BC9" s="109"/>
      <c r="BD9" s="109"/>
      <c r="BE9" s="110">
        <v>8</v>
      </c>
      <c r="BF9" s="111">
        <f>IF(P9=0,"",IF(BE9=0,"",(BE9/P9)))</f>
        <v>0.14285714285714</v>
      </c>
      <c r="BG9" s="110"/>
      <c r="BH9" s="112">
        <f>IFERROR(BG9/BE9,"-")</f>
        <v>0</v>
      </c>
      <c r="BI9" s="113"/>
      <c r="BJ9" s="114">
        <f>IFERROR(BI9/BE9,"-")</f>
        <v>0</v>
      </c>
      <c r="BK9" s="115"/>
      <c r="BL9" s="115"/>
      <c r="BM9" s="115"/>
      <c r="BN9" s="117">
        <v>17</v>
      </c>
      <c r="BO9" s="118">
        <f>IF(P9=0,"",IF(BN9=0,"",(BN9/P9)))</f>
        <v>0.30357142857143</v>
      </c>
      <c r="BP9" s="119">
        <v>1</v>
      </c>
      <c r="BQ9" s="120">
        <f>IFERROR(BP9/BN9,"-")</f>
        <v>0.058823529411765</v>
      </c>
      <c r="BR9" s="121">
        <v>13000</v>
      </c>
      <c r="BS9" s="122">
        <f>IFERROR(BR9/BN9,"-")</f>
        <v>764.70588235294</v>
      </c>
      <c r="BT9" s="123"/>
      <c r="BU9" s="123"/>
      <c r="BV9" s="123">
        <v>1</v>
      </c>
      <c r="BW9" s="124">
        <v>5</v>
      </c>
      <c r="BX9" s="125">
        <f>IF(P9=0,"",IF(BW9=0,"",(BW9/P9)))</f>
        <v>0.089285714285714</v>
      </c>
      <c r="BY9" s="126">
        <v>1</v>
      </c>
      <c r="BZ9" s="127">
        <f>IFERROR(BY9/BW9,"-")</f>
        <v>0.2</v>
      </c>
      <c r="CA9" s="128">
        <v>920000</v>
      </c>
      <c r="CB9" s="129">
        <f>IFERROR(CA9/BW9,"-")</f>
        <v>184000</v>
      </c>
      <c r="CC9" s="130"/>
      <c r="CD9" s="130"/>
      <c r="CE9" s="130">
        <v>1</v>
      </c>
      <c r="CF9" s="131">
        <v>5</v>
      </c>
      <c r="CG9" s="132">
        <f>IF(P9=0,"",IF(CF9=0,"",(CF9/P9)))</f>
        <v>0.089285714285714</v>
      </c>
      <c r="CH9" s="133"/>
      <c r="CI9" s="134">
        <f>IFERROR(CH9/CF9,"-")</f>
        <v>0</v>
      </c>
      <c r="CJ9" s="135"/>
      <c r="CK9" s="136">
        <f>IFERROR(CJ9/CF9,"-")</f>
        <v>0</v>
      </c>
      <c r="CL9" s="137"/>
      <c r="CM9" s="137"/>
      <c r="CN9" s="137"/>
      <c r="CO9" s="138">
        <v>2</v>
      </c>
      <c r="CP9" s="139">
        <v>923000</v>
      </c>
      <c r="CQ9" s="139">
        <v>920000</v>
      </c>
      <c r="CR9" s="139"/>
      <c r="CS9" s="140" t="str">
        <f>IF(AND(CQ9=0,CR9=0),"",IF(AND(CQ9&lt;=100000,CR9&lt;=100000),"",IF(CQ9/CP9&gt;0.7,"男高",IF(CR9/CP9&gt;0.7,"女高",""))))</f>
        <v>男高</v>
      </c>
    </row>
    <row r="10" spans="1:98">
      <c r="A10" s="30"/>
      <c r="B10" s="85"/>
      <c r="C10" s="86"/>
      <c r="D10" s="86"/>
      <c r="E10" s="86"/>
      <c r="F10" s="87"/>
      <c r="G10" s="88"/>
      <c r="H10" s="88"/>
      <c r="I10" s="88"/>
      <c r="J10" s="331"/>
      <c r="K10" s="34"/>
      <c r="L10" s="34"/>
      <c r="M10" s="31"/>
      <c r="N10" s="23"/>
      <c r="O10" s="23"/>
      <c r="P10" s="23"/>
      <c r="Q10" s="32"/>
      <c r="R10" s="32"/>
      <c r="S10" s="23"/>
      <c r="T10" s="32"/>
      <c r="U10" s="337"/>
      <c r="V10" s="25"/>
      <c r="W10" s="25"/>
      <c r="X10" s="337"/>
      <c r="Y10" s="337"/>
      <c r="Z10" s="337"/>
      <c r="AA10" s="337"/>
      <c r="AB10" s="33"/>
      <c r="AC10" s="57"/>
      <c r="AD10" s="61"/>
      <c r="AE10" s="62"/>
      <c r="AF10" s="61"/>
      <c r="AG10" s="65"/>
      <c r="AH10" s="66"/>
      <c r="AI10" s="67"/>
      <c r="AJ10" s="68"/>
      <c r="AK10" s="68"/>
      <c r="AL10" s="68"/>
      <c r="AM10" s="61"/>
      <c r="AN10" s="62"/>
      <c r="AO10" s="61"/>
      <c r="AP10" s="65"/>
      <c r="AQ10" s="66"/>
      <c r="AR10" s="67"/>
      <c r="AS10" s="68"/>
      <c r="AT10" s="68"/>
      <c r="AU10" s="68"/>
      <c r="AV10" s="61"/>
      <c r="AW10" s="62"/>
      <c r="AX10" s="61"/>
      <c r="AY10" s="65"/>
      <c r="AZ10" s="66"/>
      <c r="BA10" s="67"/>
      <c r="BB10" s="68"/>
      <c r="BC10" s="68"/>
      <c r="BD10" s="68"/>
      <c r="BE10" s="61"/>
      <c r="BF10" s="62"/>
      <c r="BG10" s="61"/>
      <c r="BH10" s="65"/>
      <c r="BI10" s="66"/>
      <c r="BJ10" s="67"/>
      <c r="BK10" s="68"/>
      <c r="BL10" s="68"/>
      <c r="BM10" s="68"/>
      <c r="BN10" s="63"/>
      <c r="BO10" s="64"/>
      <c r="BP10" s="61"/>
      <c r="BQ10" s="65"/>
      <c r="BR10" s="66"/>
      <c r="BS10" s="67"/>
      <c r="BT10" s="68"/>
      <c r="BU10" s="68"/>
      <c r="BV10" s="68"/>
      <c r="BW10" s="63"/>
      <c r="BX10" s="64"/>
      <c r="BY10" s="61"/>
      <c r="BZ10" s="65"/>
      <c r="CA10" s="66"/>
      <c r="CB10" s="67"/>
      <c r="CC10" s="68"/>
      <c r="CD10" s="68"/>
      <c r="CE10" s="68"/>
      <c r="CF10" s="63"/>
      <c r="CG10" s="64"/>
      <c r="CH10" s="61"/>
      <c r="CI10" s="65"/>
      <c r="CJ10" s="66"/>
      <c r="CK10" s="67"/>
      <c r="CL10" s="68"/>
      <c r="CM10" s="68"/>
      <c r="CN10" s="68"/>
      <c r="CO10" s="69"/>
      <c r="CP10" s="66"/>
      <c r="CQ10" s="66"/>
      <c r="CR10" s="66"/>
      <c r="CS10" s="70"/>
    </row>
    <row r="11" spans="1:98">
      <c r="A11" s="30"/>
      <c r="B11" s="37"/>
      <c r="C11" s="21"/>
      <c r="D11" s="21"/>
      <c r="E11" s="21"/>
      <c r="F11" s="22"/>
      <c r="G11" s="36"/>
      <c r="H11" s="36"/>
      <c r="I11" s="73"/>
      <c r="J11" s="332"/>
      <c r="K11" s="34"/>
      <c r="L11" s="34"/>
      <c r="M11" s="31"/>
      <c r="N11" s="23"/>
      <c r="O11" s="23"/>
      <c r="P11" s="23"/>
      <c r="Q11" s="32"/>
      <c r="R11" s="32"/>
      <c r="S11" s="23"/>
      <c r="T11" s="32"/>
      <c r="U11" s="337"/>
      <c r="V11" s="25"/>
      <c r="W11" s="25"/>
      <c r="X11" s="337"/>
      <c r="Y11" s="337"/>
      <c r="Z11" s="337"/>
      <c r="AA11" s="337"/>
      <c r="AB11" s="33"/>
      <c r="AC11" s="59"/>
      <c r="AD11" s="61"/>
      <c r="AE11" s="62"/>
      <c r="AF11" s="61"/>
      <c r="AG11" s="65"/>
      <c r="AH11" s="66"/>
      <c r="AI11" s="67"/>
      <c r="AJ11" s="68"/>
      <c r="AK11" s="68"/>
      <c r="AL11" s="68"/>
      <c r="AM11" s="61"/>
      <c r="AN11" s="62"/>
      <c r="AO11" s="61"/>
      <c r="AP11" s="65"/>
      <c r="AQ11" s="66"/>
      <c r="AR11" s="67"/>
      <c r="AS11" s="68"/>
      <c r="AT11" s="68"/>
      <c r="AU11" s="68"/>
      <c r="AV11" s="61"/>
      <c r="AW11" s="62"/>
      <c r="AX11" s="61"/>
      <c r="AY11" s="65"/>
      <c r="AZ11" s="66"/>
      <c r="BA11" s="67"/>
      <c r="BB11" s="68"/>
      <c r="BC11" s="68"/>
      <c r="BD11" s="68"/>
      <c r="BE11" s="61"/>
      <c r="BF11" s="62"/>
      <c r="BG11" s="61"/>
      <c r="BH11" s="65"/>
      <c r="BI11" s="66"/>
      <c r="BJ11" s="67"/>
      <c r="BK11" s="68"/>
      <c r="BL11" s="68"/>
      <c r="BM11" s="68"/>
      <c r="BN11" s="63"/>
      <c r="BO11" s="64"/>
      <c r="BP11" s="61"/>
      <c r="BQ11" s="65"/>
      <c r="BR11" s="66"/>
      <c r="BS11" s="67"/>
      <c r="BT11" s="68"/>
      <c r="BU11" s="68"/>
      <c r="BV11" s="68"/>
      <c r="BW11" s="63"/>
      <c r="BX11" s="64"/>
      <c r="BY11" s="61"/>
      <c r="BZ11" s="65"/>
      <c r="CA11" s="66"/>
      <c r="CB11" s="67"/>
      <c r="CC11" s="68"/>
      <c r="CD11" s="68"/>
      <c r="CE11" s="68"/>
      <c r="CF11" s="63"/>
      <c r="CG11" s="64"/>
      <c r="CH11" s="61"/>
      <c r="CI11" s="65"/>
      <c r="CJ11" s="66"/>
      <c r="CK11" s="67"/>
      <c r="CL11" s="68"/>
      <c r="CM11" s="68"/>
      <c r="CN11" s="68"/>
      <c r="CO11" s="69"/>
      <c r="CP11" s="66"/>
      <c r="CQ11" s="66"/>
      <c r="CR11" s="66"/>
      <c r="CS11" s="70"/>
    </row>
    <row r="12" spans="1:98">
      <c r="A12" s="19">
        <f>AB12</f>
        <v>3.90408</v>
      </c>
      <c r="B12" s="39"/>
      <c r="C12" s="39"/>
      <c r="D12" s="39"/>
      <c r="E12" s="39"/>
      <c r="F12" s="39"/>
      <c r="G12" s="40" t="s">
        <v>241</v>
      </c>
      <c r="H12" s="40"/>
      <c r="I12" s="40"/>
      <c r="J12" s="333">
        <f>SUM(J6:J11)</f>
        <v>250000</v>
      </c>
      <c r="K12" s="41">
        <f>SUM(K6:K11)</f>
        <v>460</v>
      </c>
      <c r="L12" s="41">
        <f>SUM(L6:L11)</f>
        <v>259</v>
      </c>
      <c r="M12" s="41">
        <f>SUM(M6:M11)</f>
        <v>686</v>
      </c>
      <c r="N12" s="41">
        <f>SUM(N6:N11)</f>
        <v>141</v>
      </c>
      <c r="O12" s="41">
        <f>SUM(O6:O11)</f>
        <v>3</v>
      </c>
      <c r="P12" s="41">
        <f>SUM(P6:P11)</f>
        <v>144</v>
      </c>
      <c r="Q12" s="42">
        <f>IFERROR(P12/M12,"-")</f>
        <v>0.20991253644315</v>
      </c>
      <c r="R12" s="76">
        <f>SUM(R6:R11)</f>
        <v>8</v>
      </c>
      <c r="S12" s="76">
        <f>SUM(S6:S11)</f>
        <v>24</v>
      </c>
      <c r="T12" s="42">
        <f>IFERROR(R12/P12,"-")</f>
        <v>0.055555555555556</v>
      </c>
      <c r="U12" s="338">
        <f>IFERROR(J12/P12,"-")</f>
        <v>1736.1111111111</v>
      </c>
      <c r="V12" s="44">
        <f>SUM(V6:V11)</f>
        <v>6</v>
      </c>
      <c r="W12" s="42">
        <f>IFERROR(V12/P12,"-")</f>
        <v>0.041666666666667</v>
      </c>
      <c r="X12" s="333">
        <f>SUM(X6:X11)</f>
        <v>976020</v>
      </c>
      <c r="Y12" s="333">
        <f>IFERROR(X12/P12,"-")</f>
        <v>6777.9166666667</v>
      </c>
      <c r="Z12" s="333">
        <f>IFERROR(X12/V12,"-")</f>
        <v>162670</v>
      </c>
      <c r="AA12" s="333">
        <f>X12-J12</f>
        <v>726020</v>
      </c>
      <c r="AB12" s="45">
        <f>X12/J12</f>
        <v>3.90408</v>
      </c>
      <c r="AC12" s="58"/>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9"/>
    <mergeCell ref="J8:J9"/>
    <mergeCell ref="U8:U9"/>
    <mergeCell ref="AA8:AA9"/>
    <mergeCell ref="AB8:AB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R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146"/>
    <col min="2" max="2" width="7.25" customWidth="true" style="146"/>
    <col min="3" max="3" width="1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875" customWidth="true" style="146"/>
    <col min="11" max="11" width="10.375" customWidth="true" style="146"/>
    <col min="12" max="12" width="10.375" customWidth="true" style="146"/>
    <col min="13" max="13" width="10.375" customWidth="true" style="146"/>
    <col min="14" max="14" width="10.375" customWidth="true" style="146"/>
    <col min="15" max="15" width="10.375" customWidth="true" style="146"/>
    <col min="16" max="16" width="7.375" customWidth="true" style="146"/>
    <col min="17" max="17" width="9" customWidth="true" style="146"/>
    <col min="18" max="18" width="9" customWidth="true" style="146"/>
    <col min="19" max="19" width="6.75" customWidth="true" style="146"/>
    <col min="20" max="20" width="7.875" customWidth="true" style="146"/>
    <col min="21" max="21" width="10" customWidth="true" style="146"/>
    <col min="22" max="22" width="9" customWidth="true" style="146"/>
    <col min="23" max="23" width="9" customWidth="true" style="146"/>
    <col min="24" max="24" width="12.375"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 min="95" max="95" width="9" customWidth="true" style="146"/>
    <col min="96" max="96" width="9" customWidth="true" style="146"/>
  </cols>
  <sheetData>
    <row r="2" spans="1:96" customHeight="1" ht="13.5">
      <c r="A2" s="144" t="s">
        <v>28</v>
      </c>
      <c r="B2" s="145" t="s">
        <v>29</v>
      </c>
      <c r="E2" s="147"/>
      <c r="F2" s="147"/>
      <c r="G2" s="147"/>
      <c r="H2" s="147"/>
      <c r="I2" s="147"/>
      <c r="J2" s="147"/>
      <c r="K2" s="148"/>
      <c r="L2" s="148" t="s">
        <v>30</v>
      </c>
      <c r="M2" s="148"/>
      <c r="N2" s="148"/>
      <c r="O2" s="148" t="s">
        <v>31</v>
      </c>
      <c r="P2" s="148"/>
      <c r="Q2" s="148"/>
      <c r="R2" s="148"/>
      <c r="S2" s="148"/>
      <c r="T2" s="148"/>
      <c r="U2" s="148"/>
      <c r="V2" s="148"/>
      <c r="W2" s="148"/>
      <c r="X2" s="148"/>
      <c r="Y2" s="148"/>
      <c r="Z2" s="148"/>
      <c r="AA2" s="304" t="s">
        <v>32</v>
      </c>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5" t="s">
        <v>33</v>
      </c>
      <c r="CM2" s="307" t="s">
        <v>34</v>
      </c>
      <c r="CN2" s="310" t="s">
        <v>35</v>
      </c>
      <c r="CO2" s="311"/>
      <c r="CP2" s="312"/>
    </row>
    <row r="3" spans="1:96" customHeight="1" ht="14.25">
      <c r="A3" s="145" t="s">
        <v>242</v>
      </c>
      <c r="B3" s="149"/>
      <c r="C3" s="149"/>
      <c r="D3" s="149"/>
      <c r="E3" s="150"/>
      <c r="F3" s="148"/>
      <c r="G3" s="148"/>
      <c r="H3" s="148"/>
      <c r="I3" s="316" t="s">
        <v>1</v>
      </c>
      <c r="J3" s="317"/>
      <c r="K3" s="145"/>
      <c r="L3" s="145"/>
      <c r="M3" s="145"/>
      <c r="N3" s="145"/>
      <c r="O3" s="145"/>
      <c r="P3" s="145"/>
      <c r="Q3" s="145"/>
      <c r="R3" s="145"/>
      <c r="S3" s="145"/>
      <c r="T3" s="145"/>
      <c r="U3" s="145"/>
      <c r="V3" s="148"/>
      <c r="W3" s="148"/>
      <c r="X3" s="148"/>
      <c r="Y3" s="148"/>
      <c r="Z3" s="148"/>
      <c r="AA3" s="318" t="s">
        <v>37</v>
      </c>
      <c r="AB3" s="319"/>
      <c r="AC3" s="319"/>
      <c r="AD3" s="319"/>
      <c r="AE3" s="319"/>
      <c r="AF3" s="319"/>
      <c r="AG3" s="319"/>
      <c r="AH3" s="319"/>
      <c r="AI3" s="319"/>
      <c r="AJ3" s="320" t="s">
        <v>38</v>
      </c>
      <c r="AK3" s="321"/>
      <c r="AL3" s="321"/>
      <c r="AM3" s="321"/>
      <c r="AN3" s="321"/>
      <c r="AO3" s="321"/>
      <c r="AP3" s="321"/>
      <c r="AQ3" s="321"/>
      <c r="AR3" s="322"/>
      <c r="AS3" s="323" t="s">
        <v>39</v>
      </c>
      <c r="AT3" s="324"/>
      <c r="AU3" s="324"/>
      <c r="AV3" s="324"/>
      <c r="AW3" s="324"/>
      <c r="AX3" s="324"/>
      <c r="AY3" s="324"/>
      <c r="AZ3" s="324"/>
      <c r="BA3" s="325"/>
      <c r="BB3" s="326" t="s">
        <v>40</v>
      </c>
      <c r="BC3" s="327"/>
      <c r="BD3" s="327"/>
      <c r="BE3" s="327"/>
      <c r="BF3" s="327"/>
      <c r="BG3" s="327"/>
      <c r="BH3" s="327"/>
      <c r="BI3" s="327"/>
      <c r="BJ3" s="328"/>
      <c r="BK3" s="313" t="s">
        <v>41</v>
      </c>
      <c r="BL3" s="314"/>
      <c r="BM3" s="314"/>
      <c r="BN3" s="314"/>
      <c r="BO3" s="314"/>
      <c r="BP3" s="314"/>
      <c r="BQ3" s="314"/>
      <c r="BR3" s="314"/>
      <c r="BS3" s="315"/>
      <c r="BT3" s="294" t="s">
        <v>42</v>
      </c>
      <c r="BU3" s="295"/>
      <c r="BV3" s="295"/>
      <c r="BW3" s="295"/>
      <c r="BX3" s="295"/>
      <c r="BY3" s="295"/>
      <c r="BZ3" s="295"/>
      <c r="CA3" s="295"/>
      <c r="CB3" s="296"/>
      <c r="CC3" s="297" t="s">
        <v>43</v>
      </c>
      <c r="CD3" s="298"/>
      <c r="CE3" s="298"/>
      <c r="CF3" s="298"/>
      <c r="CG3" s="298"/>
      <c r="CH3" s="298"/>
      <c r="CI3" s="298"/>
      <c r="CJ3" s="298"/>
      <c r="CK3" s="299"/>
      <c r="CL3" s="305"/>
      <c r="CM3" s="308"/>
      <c r="CN3" s="300" t="s">
        <v>44</v>
      </c>
      <c r="CO3" s="301"/>
      <c r="CP3" s="302" t="s">
        <v>45</v>
      </c>
    </row>
    <row r="4" spans="1:96">
      <c r="A4" s="151"/>
      <c r="B4" s="152" t="s">
        <v>46</v>
      </c>
      <c r="C4" s="152" t="s">
        <v>243</v>
      </c>
      <c r="D4" s="153" t="s">
        <v>50</v>
      </c>
      <c r="E4" s="152" t="s">
        <v>51</v>
      </c>
      <c r="F4" s="154" t="s">
        <v>53</v>
      </c>
      <c r="G4" s="152" t="s">
        <v>4</v>
      </c>
      <c r="H4" s="152" t="s">
        <v>244</v>
      </c>
      <c r="I4" s="155" t="s">
        <v>5</v>
      </c>
      <c r="J4" s="155" t="s">
        <v>6</v>
      </c>
      <c r="K4" s="155" t="s">
        <v>7</v>
      </c>
      <c r="L4" s="156" t="s">
        <v>10</v>
      </c>
      <c r="M4" s="152" t="s">
        <v>245</v>
      </c>
      <c r="N4" s="152" t="s">
        <v>11</v>
      </c>
      <c r="O4" s="155" t="s">
        <v>12</v>
      </c>
      <c r="P4" s="152" t="s">
        <v>13</v>
      </c>
      <c r="Q4" s="152" t="s">
        <v>14</v>
      </c>
      <c r="R4" s="152" t="s">
        <v>15</v>
      </c>
      <c r="S4" s="152" t="s">
        <v>16</v>
      </c>
      <c r="T4" s="152" t="s">
        <v>17</v>
      </c>
      <c r="U4" s="155" t="s">
        <v>18</v>
      </c>
      <c r="V4" s="152" t="s">
        <v>19</v>
      </c>
      <c r="W4" s="152" t="s">
        <v>20</v>
      </c>
      <c r="X4" s="152" t="s">
        <v>21</v>
      </c>
      <c r="Y4" s="152" t="s">
        <v>22</v>
      </c>
      <c r="Z4" s="157"/>
      <c r="AA4" s="158" t="s">
        <v>54</v>
      </c>
      <c r="AB4" s="158" t="s">
        <v>55</v>
      </c>
      <c r="AC4" s="158" t="s">
        <v>56</v>
      </c>
      <c r="AD4" s="158" t="s">
        <v>17</v>
      </c>
      <c r="AE4" s="158" t="s">
        <v>57</v>
      </c>
      <c r="AF4" s="158" t="s">
        <v>58</v>
      </c>
      <c r="AG4" s="158" t="s">
        <v>59</v>
      </c>
      <c r="AH4" s="158" t="s">
        <v>60</v>
      </c>
      <c r="AI4" s="158" t="s">
        <v>61</v>
      </c>
      <c r="AJ4" s="159" t="s">
        <v>54</v>
      </c>
      <c r="AK4" s="159" t="s">
        <v>55</v>
      </c>
      <c r="AL4" s="159" t="s">
        <v>56</v>
      </c>
      <c r="AM4" s="159" t="s">
        <v>17</v>
      </c>
      <c r="AN4" s="159" t="s">
        <v>57</v>
      </c>
      <c r="AO4" s="159" t="s">
        <v>58</v>
      </c>
      <c r="AP4" s="159" t="s">
        <v>59</v>
      </c>
      <c r="AQ4" s="159" t="s">
        <v>60</v>
      </c>
      <c r="AR4" s="159" t="s">
        <v>61</v>
      </c>
      <c r="AS4" s="160" t="s">
        <v>54</v>
      </c>
      <c r="AT4" s="160" t="s">
        <v>55</v>
      </c>
      <c r="AU4" s="160" t="s">
        <v>56</v>
      </c>
      <c r="AV4" s="160" t="s">
        <v>17</v>
      </c>
      <c r="AW4" s="160" t="s">
        <v>57</v>
      </c>
      <c r="AX4" s="160" t="s">
        <v>58</v>
      </c>
      <c r="AY4" s="160" t="s">
        <v>59</v>
      </c>
      <c r="AZ4" s="160" t="s">
        <v>60</v>
      </c>
      <c r="BA4" s="160" t="s">
        <v>61</v>
      </c>
      <c r="BB4" s="161" t="s">
        <v>54</v>
      </c>
      <c r="BC4" s="161" t="s">
        <v>55</v>
      </c>
      <c r="BD4" s="161" t="s">
        <v>56</v>
      </c>
      <c r="BE4" s="161" t="s">
        <v>17</v>
      </c>
      <c r="BF4" s="161" t="s">
        <v>57</v>
      </c>
      <c r="BG4" s="161" t="s">
        <v>58</v>
      </c>
      <c r="BH4" s="161" t="s">
        <v>59</v>
      </c>
      <c r="BI4" s="161" t="s">
        <v>60</v>
      </c>
      <c r="BJ4" s="161" t="s">
        <v>61</v>
      </c>
      <c r="BK4" s="162" t="s">
        <v>54</v>
      </c>
      <c r="BL4" s="162" t="s">
        <v>55</v>
      </c>
      <c r="BM4" s="162" t="s">
        <v>56</v>
      </c>
      <c r="BN4" s="162" t="s">
        <v>17</v>
      </c>
      <c r="BO4" s="162" t="s">
        <v>57</v>
      </c>
      <c r="BP4" s="162" t="s">
        <v>58</v>
      </c>
      <c r="BQ4" s="162" t="s">
        <v>59</v>
      </c>
      <c r="BR4" s="162" t="s">
        <v>60</v>
      </c>
      <c r="BS4" s="162" t="s">
        <v>61</v>
      </c>
      <c r="BT4" s="163" t="s">
        <v>54</v>
      </c>
      <c r="BU4" s="163" t="s">
        <v>55</v>
      </c>
      <c r="BV4" s="163" t="s">
        <v>56</v>
      </c>
      <c r="BW4" s="163" t="s">
        <v>17</v>
      </c>
      <c r="BX4" s="163" t="s">
        <v>57</v>
      </c>
      <c r="BY4" s="163" t="s">
        <v>58</v>
      </c>
      <c r="BZ4" s="163" t="s">
        <v>59</v>
      </c>
      <c r="CA4" s="163" t="s">
        <v>60</v>
      </c>
      <c r="CB4" s="163" t="s">
        <v>61</v>
      </c>
      <c r="CC4" s="164" t="s">
        <v>54</v>
      </c>
      <c r="CD4" s="164" t="s">
        <v>55</v>
      </c>
      <c r="CE4" s="164" t="s">
        <v>56</v>
      </c>
      <c r="CF4" s="164" t="s">
        <v>17</v>
      </c>
      <c r="CG4" s="164" t="s">
        <v>57</v>
      </c>
      <c r="CH4" s="164" t="s">
        <v>58</v>
      </c>
      <c r="CI4" s="164" t="s">
        <v>59</v>
      </c>
      <c r="CJ4" s="164" t="s">
        <v>60</v>
      </c>
      <c r="CK4" s="164" t="s">
        <v>61</v>
      </c>
      <c r="CL4" s="306"/>
      <c r="CM4" s="309"/>
      <c r="CN4" s="165" t="s">
        <v>62</v>
      </c>
      <c r="CO4" s="165" t="s">
        <v>63</v>
      </c>
      <c r="CP4" s="303"/>
    </row>
    <row r="5" spans="1:96">
      <c r="A5" s="166"/>
      <c r="B5" s="167"/>
      <c r="C5" s="151"/>
      <c r="D5" s="151"/>
      <c r="E5" s="151"/>
      <c r="F5" s="168"/>
      <c r="G5" s="339"/>
      <c r="H5" s="339"/>
      <c r="I5" s="169"/>
      <c r="J5" s="151"/>
      <c r="K5" s="151"/>
      <c r="L5" s="151"/>
      <c r="M5" s="151"/>
      <c r="N5" s="170"/>
      <c r="O5" s="170"/>
      <c r="P5" s="151"/>
      <c r="Q5" s="170"/>
      <c r="R5" s="171"/>
      <c r="S5" s="171"/>
      <c r="T5" s="171"/>
      <c r="U5" s="344"/>
      <c r="V5" s="344"/>
      <c r="W5" s="344"/>
      <c r="X5" s="344"/>
      <c r="Y5" s="170"/>
      <c r="Z5" s="172"/>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row>
    <row r="6" spans="1:96">
      <c r="A6" s="174" t="str">
        <f>Y6</f>
        <v>0</v>
      </c>
      <c r="B6" s="347" t="s">
        <v>246</v>
      </c>
      <c r="C6" s="347"/>
      <c r="D6" s="347" t="s">
        <v>231</v>
      </c>
      <c r="E6" s="175" t="s">
        <v>247</v>
      </c>
      <c r="F6" s="175" t="s">
        <v>248</v>
      </c>
      <c r="G6" s="340">
        <v>0</v>
      </c>
      <c r="H6" s="340">
        <v>1500</v>
      </c>
      <c r="I6" s="176">
        <v>0</v>
      </c>
      <c r="J6" s="176">
        <v>0</v>
      </c>
      <c r="K6" s="176">
        <v>5</v>
      </c>
      <c r="L6" s="177">
        <v>0</v>
      </c>
      <c r="M6" s="178">
        <v>0</v>
      </c>
      <c r="N6" s="179">
        <f>IFERROR(L6/K6,"-")</f>
        <v>0</v>
      </c>
      <c r="O6" s="176">
        <v>0</v>
      </c>
      <c r="P6" s="176">
        <v>0</v>
      </c>
      <c r="Q6" s="179" t="str">
        <f>IFERROR(O6/L6,"-")</f>
        <v>-</v>
      </c>
      <c r="R6" s="180" t="str">
        <f>IFERROR(G6/SUM(L6:L6),"-")</f>
        <v>-</v>
      </c>
      <c r="S6" s="181">
        <v>0</v>
      </c>
      <c r="T6" s="179" t="str">
        <f>IF(L6=0,"-",S6/L6)</f>
        <v>-</v>
      </c>
      <c r="U6" s="345"/>
      <c r="V6" s="346" t="str">
        <f>IFERROR(U6/L6,"-")</f>
        <v>-</v>
      </c>
      <c r="W6" s="346" t="str">
        <f>IFERROR(U6/S6,"-")</f>
        <v>-</v>
      </c>
      <c r="X6" s="340">
        <f>SUM(U6:U6)-SUM(G6:G6)</f>
        <v>0</v>
      </c>
      <c r="Y6" s="183" t="str">
        <f>SUM(U6:U6)/SUM(G6:G6)</f>
        <v>0</v>
      </c>
      <c r="AA6" s="184"/>
      <c r="AB6" s="185" t="str">
        <f>IF(L6=0,"",IF(AA6=0,"",(AA6/L6)))</f>
        <v/>
      </c>
      <c r="AC6" s="184"/>
      <c r="AD6" s="186" t="str">
        <f>IFERROR(AC6/AA6,"-")</f>
        <v>-</v>
      </c>
      <c r="AE6" s="187"/>
      <c r="AF6" s="188" t="str">
        <f>IFERROR(AE6/AA6,"-")</f>
        <v>-</v>
      </c>
      <c r="AG6" s="189"/>
      <c r="AH6" s="189"/>
      <c r="AI6" s="189"/>
      <c r="AJ6" s="190"/>
      <c r="AK6" s="191" t="str">
        <f>IF(L6=0,"",IF(AJ6=0,"",(AJ6/L6)))</f>
        <v/>
      </c>
      <c r="AL6" s="190"/>
      <c r="AM6" s="192" t="str">
        <f>IFERROR(AL6/AJ6,"-")</f>
        <v>-</v>
      </c>
      <c r="AN6" s="193"/>
      <c r="AO6" s="194" t="str">
        <f>IFERROR(AN6/AJ6,"-")</f>
        <v>-</v>
      </c>
      <c r="AP6" s="195"/>
      <c r="AQ6" s="195"/>
      <c r="AR6" s="195"/>
      <c r="AS6" s="196"/>
      <c r="AT6" s="197" t="str">
        <f>IF(L6=0,"",IF(AS6=0,"",(AS6/L6)))</f>
        <v/>
      </c>
      <c r="AU6" s="196"/>
      <c r="AV6" s="198" t="str">
        <f>IFERROR(AU6/AS6,"-")</f>
        <v>-</v>
      </c>
      <c r="AW6" s="199"/>
      <c r="AX6" s="200" t="str">
        <f>IFERROR(AW6/AS6,"-")</f>
        <v>-</v>
      </c>
      <c r="AY6" s="201"/>
      <c r="AZ6" s="201"/>
      <c r="BA6" s="201"/>
      <c r="BB6" s="202"/>
      <c r="BC6" s="203" t="str">
        <f>IF(L6=0,"",IF(BB6=0,"",(BB6/L6)))</f>
        <v/>
      </c>
      <c r="BD6" s="202"/>
      <c r="BE6" s="204" t="str">
        <f>IFERROR(BD6/BB6,"-")</f>
        <v>-</v>
      </c>
      <c r="BF6" s="205"/>
      <c r="BG6" s="206" t="str">
        <f>IFERROR(BF6/BB6,"-")</f>
        <v>-</v>
      </c>
      <c r="BH6" s="207"/>
      <c r="BI6" s="207"/>
      <c r="BJ6" s="207"/>
      <c r="BK6" s="208"/>
      <c r="BL6" s="209" t="str">
        <f>IF(L6=0,"",IF(BK6=0,"",(BK6/L6)))</f>
        <v/>
      </c>
      <c r="BM6" s="210"/>
      <c r="BN6" s="211" t="str">
        <f>IFERROR(BM6/BK6,"-")</f>
        <v>-</v>
      </c>
      <c r="BO6" s="212"/>
      <c r="BP6" s="213" t="str">
        <f>IFERROR(BO6/BK6,"-")</f>
        <v>-</v>
      </c>
      <c r="BQ6" s="214"/>
      <c r="BR6" s="214"/>
      <c r="BS6" s="214"/>
      <c r="BT6" s="215"/>
      <c r="BU6" s="216" t="str">
        <f>IF(L6=0,"",IF(BT6=0,"",(BT6/L6)))</f>
        <v/>
      </c>
      <c r="BV6" s="217"/>
      <c r="BW6" s="218" t="str">
        <f>IFERROR(BV6/BT6,"-")</f>
        <v>-</v>
      </c>
      <c r="BX6" s="219"/>
      <c r="BY6" s="220" t="str">
        <f>IFERROR(BX6/BT6,"-")</f>
        <v>-</v>
      </c>
      <c r="BZ6" s="221"/>
      <c r="CA6" s="221"/>
      <c r="CB6" s="221"/>
      <c r="CC6" s="222"/>
      <c r="CD6" s="223" t="str">
        <f>IF(L6=0,"",IF(CC6=0,"",(CC6/L6)))</f>
        <v/>
      </c>
      <c r="CE6" s="224"/>
      <c r="CF6" s="225" t="str">
        <f>IFERROR(CE6/CC6,"-")</f>
        <v>-</v>
      </c>
      <c r="CG6" s="226"/>
      <c r="CH6" s="227" t="str">
        <f>IFERROR(CG6/CC6,"-")</f>
        <v>-</v>
      </c>
      <c r="CI6" s="228"/>
      <c r="CJ6" s="228"/>
      <c r="CK6" s="228"/>
      <c r="CL6" s="229">
        <v>0</v>
      </c>
      <c r="CM6" s="230"/>
      <c r="CN6" s="230"/>
      <c r="CO6" s="230"/>
      <c r="CP6" s="231" t="str">
        <f>IF(AND(CN6=0,CO6=0),"",IF(AND(CN6&lt;=100000,CO6&lt;=100000),"",IF(CN6/CM6&gt;0.7,"男高",IF(CO6/CM6&gt;0.7,"女高",""))))</f>
        <v/>
      </c>
    </row>
    <row r="7" spans="1:96">
      <c r="A7" s="174" t="str">
        <f>Y7</f>
        <v>0</v>
      </c>
      <c r="B7" s="347" t="s">
        <v>249</v>
      </c>
      <c r="C7" s="347"/>
      <c r="D7" s="347" t="s">
        <v>231</v>
      </c>
      <c r="E7" s="175" t="s">
        <v>250</v>
      </c>
      <c r="F7" s="175" t="s">
        <v>248</v>
      </c>
      <c r="G7" s="340">
        <v>0</v>
      </c>
      <c r="H7" s="340">
        <v>1500</v>
      </c>
      <c r="I7" s="176">
        <v>0</v>
      </c>
      <c r="J7" s="176">
        <v>0</v>
      </c>
      <c r="K7" s="176">
        <v>0</v>
      </c>
      <c r="L7" s="177">
        <v>0</v>
      </c>
      <c r="M7" s="178">
        <v>0</v>
      </c>
      <c r="N7" s="179" t="str">
        <f>IFERROR(L7/K7,"-")</f>
        <v>-</v>
      </c>
      <c r="O7" s="176">
        <v>0</v>
      </c>
      <c r="P7" s="176">
        <v>0</v>
      </c>
      <c r="Q7" s="179" t="str">
        <f>IFERROR(O7/L7,"-")</f>
        <v>-</v>
      </c>
      <c r="R7" s="180" t="str">
        <f>IFERROR(G7/SUM(L7:L7),"-")</f>
        <v>-</v>
      </c>
      <c r="S7" s="181">
        <v>0</v>
      </c>
      <c r="T7" s="179" t="str">
        <f>IF(L7=0,"-",S7/L7)</f>
        <v>-</v>
      </c>
      <c r="U7" s="345"/>
      <c r="V7" s="346" t="str">
        <f>IFERROR(U7/L7,"-")</f>
        <v>-</v>
      </c>
      <c r="W7" s="346" t="str">
        <f>IFERROR(U7/S7,"-")</f>
        <v>-</v>
      </c>
      <c r="X7" s="340">
        <f>SUM(U7:U7)-SUM(G7:G7)</f>
        <v>0</v>
      </c>
      <c r="Y7" s="183" t="str">
        <f>SUM(U7:U7)/SUM(G7:G7)</f>
        <v>0</v>
      </c>
      <c r="AA7" s="184"/>
      <c r="AB7" s="185" t="str">
        <f>IF(L7=0,"",IF(AA7=0,"",(AA7/L7)))</f>
        <v/>
      </c>
      <c r="AC7" s="184"/>
      <c r="AD7" s="186" t="str">
        <f>IFERROR(AC7/AA7,"-")</f>
        <v>-</v>
      </c>
      <c r="AE7" s="187"/>
      <c r="AF7" s="188" t="str">
        <f>IFERROR(AE7/AA7,"-")</f>
        <v>-</v>
      </c>
      <c r="AG7" s="189"/>
      <c r="AH7" s="189"/>
      <c r="AI7" s="189"/>
      <c r="AJ7" s="190"/>
      <c r="AK7" s="191" t="str">
        <f>IF(L7=0,"",IF(AJ7=0,"",(AJ7/L7)))</f>
        <v/>
      </c>
      <c r="AL7" s="190"/>
      <c r="AM7" s="192" t="str">
        <f>IFERROR(AL7/AJ7,"-")</f>
        <v>-</v>
      </c>
      <c r="AN7" s="193"/>
      <c r="AO7" s="194" t="str">
        <f>IFERROR(AN7/AJ7,"-")</f>
        <v>-</v>
      </c>
      <c r="AP7" s="195"/>
      <c r="AQ7" s="195"/>
      <c r="AR7" s="195"/>
      <c r="AS7" s="196"/>
      <c r="AT7" s="197" t="str">
        <f>IF(L7=0,"",IF(AS7=0,"",(AS7/L7)))</f>
        <v/>
      </c>
      <c r="AU7" s="196"/>
      <c r="AV7" s="198" t="str">
        <f>IFERROR(AU7/AS7,"-")</f>
        <v>-</v>
      </c>
      <c r="AW7" s="199"/>
      <c r="AX7" s="200" t="str">
        <f>IFERROR(AW7/AS7,"-")</f>
        <v>-</v>
      </c>
      <c r="AY7" s="201"/>
      <c r="AZ7" s="201"/>
      <c r="BA7" s="201"/>
      <c r="BB7" s="202"/>
      <c r="BC7" s="203" t="str">
        <f>IF(L7=0,"",IF(BB7=0,"",(BB7/L7)))</f>
        <v/>
      </c>
      <c r="BD7" s="202"/>
      <c r="BE7" s="204" t="str">
        <f>IFERROR(BD7/BB7,"-")</f>
        <v>-</v>
      </c>
      <c r="BF7" s="205"/>
      <c r="BG7" s="206" t="str">
        <f>IFERROR(BF7/BB7,"-")</f>
        <v>-</v>
      </c>
      <c r="BH7" s="207"/>
      <c r="BI7" s="207"/>
      <c r="BJ7" s="207"/>
      <c r="BK7" s="208"/>
      <c r="BL7" s="209" t="str">
        <f>IF(L7=0,"",IF(BK7=0,"",(BK7/L7)))</f>
        <v/>
      </c>
      <c r="BM7" s="210"/>
      <c r="BN7" s="211" t="str">
        <f>IFERROR(BM7/BK7,"-")</f>
        <v>-</v>
      </c>
      <c r="BO7" s="212"/>
      <c r="BP7" s="213" t="str">
        <f>IFERROR(BO7/BK7,"-")</f>
        <v>-</v>
      </c>
      <c r="BQ7" s="214"/>
      <c r="BR7" s="214"/>
      <c r="BS7" s="214"/>
      <c r="BT7" s="215"/>
      <c r="BU7" s="216" t="str">
        <f>IF(L7=0,"",IF(BT7=0,"",(BT7/L7)))</f>
        <v/>
      </c>
      <c r="BV7" s="217"/>
      <c r="BW7" s="218" t="str">
        <f>IFERROR(BV7/BT7,"-")</f>
        <v>-</v>
      </c>
      <c r="BX7" s="219"/>
      <c r="BY7" s="220" t="str">
        <f>IFERROR(BX7/BT7,"-")</f>
        <v>-</v>
      </c>
      <c r="BZ7" s="221"/>
      <c r="CA7" s="221"/>
      <c r="CB7" s="221"/>
      <c r="CC7" s="222"/>
      <c r="CD7" s="223" t="str">
        <f>IF(L7=0,"",IF(CC7=0,"",(CC7/L7)))</f>
        <v/>
      </c>
      <c r="CE7" s="224"/>
      <c r="CF7" s="225" t="str">
        <f>IFERROR(CE7/CC7,"-")</f>
        <v>-</v>
      </c>
      <c r="CG7" s="226"/>
      <c r="CH7" s="227" t="str">
        <f>IFERROR(CG7/CC7,"-")</f>
        <v>-</v>
      </c>
      <c r="CI7" s="228"/>
      <c r="CJ7" s="228"/>
      <c r="CK7" s="228"/>
      <c r="CL7" s="229">
        <v>0</v>
      </c>
      <c r="CM7" s="230"/>
      <c r="CN7" s="230"/>
      <c r="CO7" s="230"/>
      <c r="CP7" s="231" t="str">
        <f>IF(AND(CN7=0,CO7=0),"",IF(AND(CN7&lt;=100000,CO7&lt;=100000),"",IF(CN7/CM7&gt;0.7,"男高",IF(CO7/CM7&gt;0.7,"女高",""))))</f>
        <v/>
      </c>
    </row>
    <row r="8" spans="1:96">
      <c r="A8" s="232"/>
      <c r="B8" s="151"/>
      <c r="C8" s="233"/>
      <c r="D8" s="234"/>
      <c r="E8" s="175"/>
      <c r="F8" s="175"/>
      <c r="G8" s="341"/>
      <c r="H8" s="341"/>
      <c r="I8" s="235"/>
      <c r="J8" s="235"/>
      <c r="K8" s="176"/>
      <c r="L8" s="176"/>
      <c r="M8" s="176"/>
      <c r="N8" s="236"/>
      <c r="O8" s="236"/>
      <c r="P8" s="176"/>
      <c r="Q8" s="236"/>
      <c r="R8" s="182"/>
      <c r="S8" s="182"/>
      <c r="T8" s="182"/>
      <c r="U8" s="345"/>
      <c r="V8" s="345"/>
      <c r="W8" s="345"/>
      <c r="X8" s="345"/>
      <c r="Y8" s="236"/>
      <c r="Z8" s="172"/>
      <c r="AA8" s="237"/>
      <c r="AB8" s="238"/>
      <c r="AC8" s="237"/>
      <c r="AD8" s="239"/>
      <c r="AE8" s="240"/>
      <c r="AF8" s="241"/>
      <c r="AG8" s="242"/>
      <c r="AH8" s="242"/>
      <c r="AI8" s="242"/>
      <c r="AJ8" s="237"/>
      <c r="AK8" s="238"/>
      <c r="AL8" s="237"/>
      <c r="AM8" s="239"/>
      <c r="AN8" s="240"/>
      <c r="AO8" s="241"/>
      <c r="AP8" s="242"/>
      <c r="AQ8" s="242"/>
      <c r="AR8" s="242"/>
      <c r="AS8" s="237"/>
      <c r="AT8" s="238"/>
      <c r="AU8" s="237"/>
      <c r="AV8" s="239"/>
      <c r="AW8" s="240"/>
      <c r="AX8" s="241"/>
      <c r="AY8" s="242"/>
      <c r="AZ8" s="242"/>
      <c r="BA8" s="242"/>
      <c r="BB8" s="237"/>
      <c r="BC8" s="238"/>
      <c r="BD8" s="237"/>
      <c r="BE8" s="239"/>
      <c r="BF8" s="240"/>
      <c r="BG8" s="241"/>
      <c r="BH8" s="242"/>
      <c r="BI8" s="242"/>
      <c r="BJ8" s="242"/>
      <c r="BK8" s="173"/>
      <c r="BL8" s="243"/>
      <c r="BM8" s="237"/>
      <c r="BN8" s="239"/>
      <c r="BO8" s="240"/>
      <c r="BP8" s="241"/>
      <c r="BQ8" s="242"/>
      <c r="BR8" s="242"/>
      <c r="BS8" s="242"/>
      <c r="BT8" s="173"/>
      <c r="BU8" s="243"/>
      <c r="BV8" s="237"/>
      <c r="BW8" s="239"/>
      <c r="BX8" s="240"/>
      <c r="BY8" s="241"/>
      <c r="BZ8" s="242"/>
      <c r="CA8" s="242"/>
      <c r="CB8" s="242"/>
      <c r="CC8" s="173"/>
      <c r="CD8" s="243"/>
      <c r="CE8" s="237"/>
      <c r="CF8" s="239"/>
      <c r="CG8" s="240"/>
      <c r="CH8" s="241"/>
      <c r="CI8" s="242"/>
      <c r="CJ8" s="242"/>
      <c r="CK8" s="242"/>
      <c r="CL8" s="244"/>
      <c r="CM8" s="240"/>
      <c r="CN8" s="240"/>
      <c r="CO8" s="240"/>
      <c r="CP8" s="245"/>
    </row>
    <row r="9" spans="1:96">
      <c r="A9" s="232"/>
      <c r="B9" s="246"/>
      <c r="C9" s="176"/>
      <c r="D9" s="176"/>
      <c r="E9" s="247"/>
      <c r="F9" s="248"/>
      <c r="G9" s="342"/>
      <c r="H9" s="342"/>
      <c r="I9" s="235"/>
      <c r="J9" s="235"/>
      <c r="K9" s="176"/>
      <c r="L9" s="176"/>
      <c r="M9" s="176"/>
      <c r="N9" s="236"/>
      <c r="O9" s="236"/>
      <c r="P9" s="176"/>
      <c r="Q9" s="236"/>
      <c r="R9" s="182"/>
      <c r="S9" s="182"/>
      <c r="T9" s="182"/>
      <c r="U9" s="345"/>
      <c r="V9" s="345"/>
      <c r="W9" s="345"/>
      <c r="X9" s="345"/>
      <c r="Y9" s="236"/>
      <c r="Z9" s="249"/>
      <c r="AA9" s="237"/>
      <c r="AB9" s="238"/>
      <c r="AC9" s="237"/>
      <c r="AD9" s="239"/>
      <c r="AE9" s="240"/>
      <c r="AF9" s="241"/>
      <c r="AG9" s="242"/>
      <c r="AH9" s="242"/>
      <c r="AI9" s="242"/>
      <c r="AJ9" s="237"/>
      <c r="AK9" s="238"/>
      <c r="AL9" s="237"/>
      <c r="AM9" s="239"/>
      <c r="AN9" s="240"/>
      <c r="AO9" s="241"/>
      <c r="AP9" s="242"/>
      <c r="AQ9" s="242"/>
      <c r="AR9" s="242"/>
      <c r="AS9" s="237"/>
      <c r="AT9" s="238"/>
      <c r="AU9" s="237"/>
      <c r="AV9" s="239"/>
      <c r="AW9" s="240"/>
      <c r="AX9" s="241"/>
      <c r="AY9" s="242"/>
      <c r="AZ9" s="242"/>
      <c r="BA9" s="242"/>
      <c r="BB9" s="237"/>
      <c r="BC9" s="238"/>
      <c r="BD9" s="237"/>
      <c r="BE9" s="239"/>
      <c r="BF9" s="240"/>
      <c r="BG9" s="241"/>
      <c r="BH9" s="242"/>
      <c r="BI9" s="242"/>
      <c r="BJ9" s="242"/>
      <c r="BK9" s="173"/>
      <c r="BL9" s="243"/>
      <c r="BM9" s="237"/>
      <c r="BN9" s="239"/>
      <c r="BO9" s="240"/>
      <c r="BP9" s="241"/>
      <c r="BQ9" s="242"/>
      <c r="BR9" s="242"/>
      <c r="BS9" s="242"/>
      <c r="BT9" s="173"/>
      <c r="BU9" s="243"/>
      <c r="BV9" s="237"/>
      <c r="BW9" s="239"/>
      <c r="BX9" s="240"/>
      <c r="BY9" s="241"/>
      <c r="BZ9" s="242"/>
      <c r="CA9" s="242"/>
      <c r="CB9" s="242"/>
      <c r="CC9" s="173"/>
      <c r="CD9" s="243"/>
      <c r="CE9" s="237"/>
      <c r="CF9" s="239"/>
      <c r="CG9" s="240"/>
      <c r="CH9" s="241"/>
      <c r="CI9" s="242"/>
      <c r="CJ9" s="242"/>
      <c r="CK9" s="242"/>
      <c r="CL9" s="244"/>
      <c r="CM9" s="240"/>
      <c r="CN9" s="240"/>
      <c r="CO9" s="240"/>
      <c r="CP9" s="245"/>
    </row>
    <row r="10" spans="1:96">
      <c r="A10" s="166" t="str">
        <f>Y10</f>
        <v>0</v>
      </c>
      <c r="B10" s="250"/>
      <c r="C10" s="250"/>
      <c r="D10" s="250"/>
      <c r="E10" s="251" t="s">
        <v>251</v>
      </c>
      <c r="F10" s="251"/>
      <c r="G10" s="343">
        <f>SUM(G6:G9)</f>
        <v>0</v>
      </c>
      <c r="H10" s="343"/>
      <c r="I10" s="250">
        <f>SUM(I6:I9)</f>
        <v>0</v>
      </c>
      <c r="J10" s="250">
        <f>SUM(J6:J9)</f>
        <v>0</v>
      </c>
      <c r="K10" s="250">
        <f>SUM(K6:K9)</f>
        <v>5</v>
      </c>
      <c r="L10" s="250">
        <f>SUM(L6:L9)</f>
        <v>0</v>
      </c>
      <c r="M10" s="250">
        <f>SUM(M6:M9)</f>
        <v>0</v>
      </c>
      <c r="N10" s="252">
        <f>IFERROR(L10/K10,"-")</f>
        <v>0</v>
      </c>
      <c r="O10" s="253">
        <f>SUM(O6:O9)</f>
        <v>0</v>
      </c>
      <c r="P10" s="253">
        <f>SUM(P6:P9)</f>
        <v>0</v>
      </c>
      <c r="Q10" s="252" t="str">
        <f>IFERROR(O10/L10,"-")</f>
        <v>-</v>
      </c>
      <c r="R10" s="254" t="str">
        <f>IFERROR(G10/L10,"-")</f>
        <v>-</v>
      </c>
      <c r="S10" s="255">
        <f>SUM(S6:S9)</f>
        <v>0</v>
      </c>
      <c r="T10" s="252" t="str">
        <f>IFERROR(S10/L10,"-")</f>
        <v>-</v>
      </c>
      <c r="U10" s="343">
        <f>SUM(U6:U9)</f>
        <v>0</v>
      </c>
      <c r="V10" s="343" t="str">
        <f>IFERROR(U10/L10,"-")</f>
        <v>-</v>
      </c>
      <c r="W10" s="343" t="str">
        <f>IFERROR(U10/S10,"-")</f>
        <v>-</v>
      </c>
      <c r="X10" s="343">
        <f>U10-G10</f>
        <v>0</v>
      </c>
      <c r="Y10" s="256" t="str">
        <f>U10/G10</f>
        <v>0</v>
      </c>
      <c r="Z10" s="257"/>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AA3:AI3"/>
    <mergeCell ref="AJ3:AR3"/>
    <mergeCell ref="AS3:BA3"/>
    <mergeCell ref="BB3:BJ3"/>
    <mergeCell ref="BT3:CB3"/>
    <mergeCell ref="CC3:CK3"/>
    <mergeCell ref="CN3:CO3"/>
    <mergeCell ref="CP3:CP4"/>
    <mergeCell ref="AA2:CK2"/>
    <mergeCell ref="CL2:CL4"/>
    <mergeCell ref="CM2:CM4"/>
    <mergeCell ref="CN2:CP2"/>
    <mergeCell ref="BK3:BS3"/>
    <mergeCell ref="A6:A6"/>
    <mergeCell ref="G6:G6"/>
    <mergeCell ref="H6:H6"/>
    <mergeCell ref="R6:R6"/>
    <mergeCell ref="X6:X6"/>
    <mergeCell ref="Y6:Y6"/>
    <mergeCell ref="A7:A7"/>
    <mergeCell ref="G7:G7"/>
    <mergeCell ref="H7:H7"/>
    <mergeCell ref="R7:R7"/>
    <mergeCell ref="X7:X7"/>
    <mergeCell ref="Y7:Y7"/>
  </mergeCells>
  <conditionalFormatting sqref="G2:J2">
    <cfRule type="expression" dxfId="2" priority="1">
      <formula>WEEKDAY(G2)=7</formula>
    </cfRule>
  </conditionalFormatting>
  <conditionalFormatting sqref="G2:J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P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146"/>
    <col min="2" max="2" width="7.25" customWidth="true" style="146"/>
    <col min="3" max="3" width="12.6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375" customWidth="true" style="146"/>
    <col min="11" max="11" width="10.375" customWidth="true" style="146"/>
    <col min="12" max="12" width="10.375" customWidth="true" style="146"/>
    <col min="13" max="13" width="10.375" customWidth="true" style="146"/>
    <col min="14" max="14" width="7.375" customWidth="true" style="146"/>
    <col min="15" max="15" width="9" customWidth="true" style="146"/>
    <col min="16" max="16" width="9" customWidth="true" style="146"/>
    <col min="17" max="17" width="6.75" customWidth="true" style="146"/>
    <col min="18" max="18" width="7.875" customWidth="true" style="146"/>
    <col min="19" max="19" width="10" customWidth="true" style="146"/>
    <col min="20" max="20" width="9" customWidth="true" style="146"/>
    <col min="21" max="21" width="9" customWidth="true" style="146"/>
    <col min="22" max="22" width="12.375" customWidth="true" style="146"/>
    <col min="23" max="23" width="9" customWidth="true" style="146"/>
    <col min="24" max="24" width="9"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s>
  <sheetData>
    <row r="2" spans="1:94" customHeight="1" ht="13.5">
      <c r="A2" s="144" t="s">
        <v>28</v>
      </c>
      <c r="B2" s="145" t="s">
        <v>29</v>
      </c>
      <c r="E2" s="147"/>
      <c r="F2" s="147"/>
      <c r="G2" s="147"/>
      <c r="H2" s="147"/>
      <c r="I2" s="147"/>
      <c r="J2" s="148"/>
      <c r="K2" s="148"/>
      <c r="L2" s="148" t="s">
        <v>30</v>
      </c>
      <c r="M2" s="148"/>
      <c r="N2" s="148"/>
      <c r="O2" s="148" t="s">
        <v>31</v>
      </c>
      <c r="P2" s="148"/>
      <c r="Q2" s="148"/>
      <c r="R2" s="148"/>
      <c r="S2" s="148"/>
      <c r="T2" s="148"/>
      <c r="U2" s="148"/>
      <c r="V2" s="148"/>
      <c r="W2" s="148"/>
      <c r="X2" s="148"/>
      <c r="Y2" s="304" t="s">
        <v>32</v>
      </c>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5" t="s">
        <v>33</v>
      </c>
      <c r="CK2" s="307" t="s">
        <v>34</v>
      </c>
      <c r="CL2" s="310" t="s">
        <v>35</v>
      </c>
      <c r="CM2" s="311"/>
      <c r="CN2" s="312"/>
    </row>
    <row r="3" spans="1:94" customHeight="1" ht="14.25">
      <c r="A3" s="145" t="s">
        <v>252</v>
      </c>
      <c r="B3" s="149"/>
      <c r="C3" s="149"/>
      <c r="D3" s="149"/>
      <c r="E3" s="150"/>
      <c r="F3" s="148"/>
      <c r="G3" s="148"/>
      <c r="H3" s="316" t="s">
        <v>1</v>
      </c>
      <c r="I3" s="317"/>
      <c r="J3" s="145"/>
      <c r="K3" s="145"/>
      <c r="L3" s="145"/>
      <c r="M3" s="145"/>
      <c r="N3" s="145"/>
      <c r="O3" s="145"/>
      <c r="P3" s="145"/>
      <c r="Q3" s="145"/>
      <c r="R3" s="145"/>
      <c r="S3" s="145"/>
      <c r="T3" s="148"/>
      <c r="U3" s="148"/>
      <c r="V3" s="148"/>
      <c r="W3" s="148"/>
      <c r="X3" s="148"/>
      <c r="Y3" s="318" t="s">
        <v>37</v>
      </c>
      <c r="Z3" s="319"/>
      <c r="AA3" s="319"/>
      <c r="AB3" s="319"/>
      <c r="AC3" s="319"/>
      <c r="AD3" s="319"/>
      <c r="AE3" s="319"/>
      <c r="AF3" s="319"/>
      <c r="AG3" s="319"/>
      <c r="AH3" s="320" t="s">
        <v>38</v>
      </c>
      <c r="AI3" s="321"/>
      <c r="AJ3" s="321"/>
      <c r="AK3" s="321"/>
      <c r="AL3" s="321"/>
      <c r="AM3" s="321"/>
      <c r="AN3" s="321"/>
      <c r="AO3" s="321"/>
      <c r="AP3" s="322"/>
      <c r="AQ3" s="323" t="s">
        <v>39</v>
      </c>
      <c r="AR3" s="324"/>
      <c r="AS3" s="324"/>
      <c r="AT3" s="324"/>
      <c r="AU3" s="324"/>
      <c r="AV3" s="324"/>
      <c r="AW3" s="324"/>
      <c r="AX3" s="324"/>
      <c r="AY3" s="325"/>
      <c r="AZ3" s="326" t="s">
        <v>40</v>
      </c>
      <c r="BA3" s="327"/>
      <c r="BB3" s="327"/>
      <c r="BC3" s="327"/>
      <c r="BD3" s="327"/>
      <c r="BE3" s="327"/>
      <c r="BF3" s="327"/>
      <c r="BG3" s="327"/>
      <c r="BH3" s="328"/>
      <c r="BI3" s="313" t="s">
        <v>41</v>
      </c>
      <c r="BJ3" s="314"/>
      <c r="BK3" s="314"/>
      <c r="BL3" s="314"/>
      <c r="BM3" s="314"/>
      <c r="BN3" s="314"/>
      <c r="BO3" s="314"/>
      <c r="BP3" s="314"/>
      <c r="BQ3" s="315"/>
      <c r="BR3" s="294" t="s">
        <v>42</v>
      </c>
      <c r="BS3" s="295"/>
      <c r="BT3" s="295"/>
      <c r="BU3" s="295"/>
      <c r="BV3" s="295"/>
      <c r="BW3" s="295"/>
      <c r="BX3" s="295"/>
      <c r="BY3" s="295"/>
      <c r="BZ3" s="296"/>
      <c r="CA3" s="297" t="s">
        <v>43</v>
      </c>
      <c r="CB3" s="298"/>
      <c r="CC3" s="298"/>
      <c r="CD3" s="298"/>
      <c r="CE3" s="298"/>
      <c r="CF3" s="298"/>
      <c r="CG3" s="298"/>
      <c r="CH3" s="298"/>
      <c r="CI3" s="299"/>
      <c r="CJ3" s="305"/>
      <c r="CK3" s="308"/>
      <c r="CL3" s="300" t="s">
        <v>44</v>
      </c>
      <c r="CM3" s="301"/>
      <c r="CN3" s="302" t="s">
        <v>45</v>
      </c>
    </row>
    <row r="4" spans="1:94">
      <c r="A4" s="151"/>
      <c r="B4" s="152" t="s">
        <v>46</v>
      </c>
      <c r="C4" s="152" t="s">
        <v>243</v>
      </c>
      <c r="D4" s="153" t="s">
        <v>50</v>
      </c>
      <c r="E4" s="152" t="s">
        <v>51</v>
      </c>
      <c r="F4" s="154" t="s">
        <v>53</v>
      </c>
      <c r="G4" s="152" t="s">
        <v>4</v>
      </c>
      <c r="H4" s="155" t="s">
        <v>5</v>
      </c>
      <c r="I4" s="155" t="s">
        <v>6</v>
      </c>
      <c r="J4" s="155" t="s">
        <v>7</v>
      </c>
      <c r="K4" s="156" t="s">
        <v>10</v>
      </c>
      <c r="L4" s="152" t="s">
        <v>11</v>
      </c>
      <c r="M4" s="155" t="s">
        <v>12</v>
      </c>
      <c r="N4" s="152" t="s">
        <v>13</v>
      </c>
      <c r="O4" s="152" t="s">
        <v>14</v>
      </c>
      <c r="P4" s="152" t="s">
        <v>15</v>
      </c>
      <c r="Q4" s="152" t="s">
        <v>16</v>
      </c>
      <c r="R4" s="152" t="s">
        <v>17</v>
      </c>
      <c r="S4" s="155" t="s">
        <v>18</v>
      </c>
      <c r="T4" s="152" t="s">
        <v>19</v>
      </c>
      <c r="U4" s="152" t="s">
        <v>20</v>
      </c>
      <c r="V4" s="152" t="s">
        <v>21</v>
      </c>
      <c r="W4" s="152" t="s">
        <v>22</v>
      </c>
      <c r="X4" s="157"/>
      <c r="Y4" s="158" t="s">
        <v>54</v>
      </c>
      <c r="Z4" s="158" t="s">
        <v>55</v>
      </c>
      <c r="AA4" s="158" t="s">
        <v>56</v>
      </c>
      <c r="AB4" s="158" t="s">
        <v>17</v>
      </c>
      <c r="AC4" s="158" t="s">
        <v>57</v>
      </c>
      <c r="AD4" s="158" t="s">
        <v>58</v>
      </c>
      <c r="AE4" s="158" t="s">
        <v>59</v>
      </c>
      <c r="AF4" s="158" t="s">
        <v>60</v>
      </c>
      <c r="AG4" s="158" t="s">
        <v>61</v>
      </c>
      <c r="AH4" s="159" t="s">
        <v>54</v>
      </c>
      <c r="AI4" s="159" t="s">
        <v>55</v>
      </c>
      <c r="AJ4" s="159" t="s">
        <v>56</v>
      </c>
      <c r="AK4" s="159" t="s">
        <v>17</v>
      </c>
      <c r="AL4" s="159" t="s">
        <v>57</v>
      </c>
      <c r="AM4" s="159" t="s">
        <v>58</v>
      </c>
      <c r="AN4" s="159" t="s">
        <v>59</v>
      </c>
      <c r="AO4" s="159" t="s">
        <v>60</v>
      </c>
      <c r="AP4" s="159" t="s">
        <v>61</v>
      </c>
      <c r="AQ4" s="160" t="s">
        <v>54</v>
      </c>
      <c r="AR4" s="160" t="s">
        <v>55</v>
      </c>
      <c r="AS4" s="160" t="s">
        <v>56</v>
      </c>
      <c r="AT4" s="160" t="s">
        <v>17</v>
      </c>
      <c r="AU4" s="160" t="s">
        <v>57</v>
      </c>
      <c r="AV4" s="160" t="s">
        <v>58</v>
      </c>
      <c r="AW4" s="160" t="s">
        <v>59</v>
      </c>
      <c r="AX4" s="160" t="s">
        <v>60</v>
      </c>
      <c r="AY4" s="160" t="s">
        <v>61</v>
      </c>
      <c r="AZ4" s="161" t="s">
        <v>54</v>
      </c>
      <c r="BA4" s="161" t="s">
        <v>55</v>
      </c>
      <c r="BB4" s="161" t="s">
        <v>56</v>
      </c>
      <c r="BC4" s="161" t="s">
        <v>17</v>
      </c>
      <c r="BD4" s="161" t="s">
        <v>57</v>
      </c>
      <c r="BE4" s="161" t="s">
        <v>58</v>
      </c>
      <c r="BF4" s="161" t="s">
        <v>59</v>
      </c>
      <c r="BG4" s="161" t="s">
        <v>60</v>
      </c>
      <c r="BH4" s="161" t="s">
        <v>61</v>
      </c>
      <c r="BI4" s="162" t="s">
        <v>54</v>
      </c>
      <c r="BJ4" s="162" t="s">
        <v>55</v>
      </c>
      <c r="BK4" s="162" t="s">
        <v>56</v>
      </c>
      <c r="BL4" s="162" t="s">
        <v>17</v>
      </c>
      <c r="BM4" s="162" t="s">
        <v>57</v>
      </c>
      <c r="BN4" s="162" t="s">
        <v>58</v>
      </c>
      <c r="BO4" s="162" t="s">
        <v>59</v>
      </c>
      <c r="BP4" s="162" t="s">
        <v>60</v>
      </c>
      <c r="BQ4" s="162" t="s">
        <v>61</v>
      </c>
      <c r="BR4" s="163" t="s">
        <v>54</v>
      </c>
      <c r="BS4" s="163" t="s">
        <v>55</v>
      </c>
      <c r="BT4" s="163" t="s">
        <v>56</v>
      </c>
      <c r="BU4" s="163" t="s">
        <v>17</v>
      </c>
      <c r="BV4" s="163" t="s">
        <v>57</v>
      </c>
      <c r="BW4" s="163" t="s">
        <v>58</v>
      </c>
      <c r="BX4" s="163" t="s">
        <v>59</v>
      </c>
      <c r="BY4" s="163" t="s">
        <v>60</v>
      </c>
      <c r="BZ4" s="163" t="s">
        <v>61</v>
      </c>
      <c r="CA4" s="164" t="s">
        <v>54</v>
      </c>
      <c r="CB4" s="164" t="s">
        <v>55</v>
      </c>
      <c r="CC4" s="164" t="s">
        <v>56</v>
      </c>
      <c r="CD4" s="164" t="s">
        <v>17</v>
      </c>
      <c r="CE4" s="164" t="s">
        <v>57</v>
      </c>
      <c r="CF4" s="164" t="s">
        <v>58</v>
      </c>
      <c r="CG4" s="164" t="s">
        <v>59</v>
      </c>
      <c r="CH4" s="164" t="s">
        <v>60</v>
      </c>
      <c r="CI4" s="164" t="s">
        <v>61</v>
      </c>
      <c r="CJ4" s="306"/>
      <c r="CK4" s="309"/>
      <c r="CL4" s="165" t="s">
        <v>62</v>
      </c>
      <c r="CM4" s="165" t="s">
        <v>63</v>
      </c>
      <c r="CN4" s="303"/>
    </row>
    <row r="5" spans="1:94">
      <c r="A5" s="166"/>
      <c r="B5" s="167"/>
      <c r="C5" s="151"/>
      <c r="D5" s="151"/>
      <c r="E5" s="151"/>
      <c r="F5" s="168"/>
      <c r="G5" s="339"/>
      <c r="H5" s="169"/>
      <c r="I5" s="151"/>
      <c r="J5" s="151"/>
      <c r="K5" s="151"/>
      <c r="L5" s="170"/>
      <c r="M5" s="170"/>
      <c r="N5" s="151"/>
      <c r="O5" s="170"/>
      <c r="P5" s="171"/>
      <c r="Q5" s="171"/>
      <c r="R5" s="171"/>
      <c r="S5" s="344"/>
      <c r="T5" s="344"/>
      <c r="U5" s="344"/>
      <c r="V5" s="344"/>
      <c r="W5" s="170"/>
      <c r="X5" s="172"/>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row>
    <row r="6" spans="1:94">
      <c r="A6" s="174" t="str">
        <f>W6</f>
        <v>0</v>
      </c>
      <c r="B6" s="347" t="s">
        <v>253</v>
      </c>
      <c r="C6" s="347" t="s">
        <v>254</v>
      </c>
      <c r="D6" s="347" t="s">
        <v>255</v>
      </c>
      <c r="E6" s="175" t="s">
        <v>256</v>
      </c>
      <c r="F6" s="175" t="s">
        <v>248</v>
      </c>
      <c r="G6" s="340">
        <v>0</v>
      </c>
      <c r="H6" s="176">
        <v>0</v>
      </c>
      <c r="I6" s="176">
        <v>0</v>
      </c>
      <c r="J6" s="176">
        <v>101</v>
      </c>
      <c r="K6" s="177">
        <v>0</v>
      </c>
      <c r="L6" s="179">
        <f>IFERROR(K6/J6,"-")</f>
        <v>0</v>
      </c>
      <c r="M6" s="176">
        <v>0</v>
      </c>
      <c r="N6" s="176">
        <v>0</v>
      </c>
      <c r="O6" s="179" t="str">
        <f>IFERROR(M6/(K6),"-")</f>
        <v>-</v>
      </c>
      <c r="P6" s="180" t="str">
        <f>IFERROR(G6/SUM(K6:K6),"-")</f>
        <v>-</v>
      </c>
      <c r="Q6" s="181">
        <v>0</v>
      </c>
      <c r="R6" s="179" t="str">
        <f>IF(K6=0,"-",Q6/K6)</f>
        <v>-</v>
      </c>
      <c r="S6" s="345"/>
      <c r="T6" s="346" t="str">
        <f>IFERROR(S6/K6,"-")</f>
        <v>-</v>
      </c>
      <c r="U6" s="346" t="str">
        <f>IFERROR(S6/Q6,"-")</f>
        <v>-</v>
      </c>
      <c r="V6" s="340">
        <f>SUM(S6:S6)-SUM(G6:G6)</f>
        <v>0</v>
      </c>
      <c r="W6" s="183" t="str">
        <f>SUM(S6:S6)/SUM(G6:G6)</f>
        <v>0</v>
      </c>
      <c r="Y6" s="184"/>
      <c r="Z6" s="185" t="str">
        <f>IF(K6=0,"",IF(Y6=0,"",(Y6/K6)))</f>
        <v/>
      </c>
      <c r="AA6" s="184"/>
      <c r="AB6" s="186" t="str">
        <f>IFERROR(AA6/Y6,"-")</f>
        <v>-</v>
      </c>
      <c r="AC6" s="187"/>
      <c r="AD6" s="188" t="str">
        <f>IFERROR(AC6/Y6,"-")</f>
        <v>-</v>
      </c>
      <c r="AE6" s="189"/>
      <c r="AF6" s="189"/>
      <c r="AG6" s="189"/>
      <c r="AH6" s="190"/>
      <c r="AI6" s="191" t="str">
        <f>IF(K6=0,"",IF(AH6=0,"",(AH6/K6)))</f>
        <v/>
      </c>
      <c r="AJ6" s="190"/>
      <c r="AK6" s="192" t="str">
        <f>IFERROR(AJ6/AH6,"-")</f>
        <v>-</v>
      </c>
      <c r="AL6" s="193"/>
      <c r="AM6" s="194" t="str">
        <f>IFERROR(AL6/AH6,"-")</f>
        <v>-</v>
      </c>
      <c r="AN6" s="195"/>
      <c r="AO6" s="195"/>
      <c r="AP6" s="195"/>
      <c r="AQ6" s="196"/>
      <c r="AR6" s="197" t="str">
        <f>IF(K6=0,"",IF(AQ6=0,"",(AQ6/K6)))</f>
        <v/>
      </c>
      <c r="AS6" s="196"/>
      <c r="AT6" s="198" t="str">
        <f>IFERROR(AS6/AQ6,"-")</f>
        <v>-</v>
      </c>
      <c r="AU6" s="199"/>
      <c r="AV6" s="200" t="str">
        <f>IFERROR(AU6/AQ6,"-")</f>
        <v>-</v>
      </c>
      <c r="AW6" s="201"/>
      <c r="AX6" s="201"/>
      <c r="AY6" s="201"/>
      <c r="AZ6" s="202"/>
      <c r="BA6" s="203" t="str">
        <f>IF(K6=0,"",IF(AZ6=0,"",(AZ6/K6)))</f>
        <v/>
      </c>
      <c r="BB6" s="202"/>
      <c r="BC6" s="204" t="str">
        <f>IFERROR(BB6/AZ6,"-")</f>
        <v>-</v>
      </c>
      <c r="BD6" s="205"/>
      <c r="BE6" s="206" t="str">
        <f>IFERROR(BD6/AZ6,"-")</f>
        <v>-</v>
      </c>
      <c r="BF6" s="207"/>
      <c r="BG6" s="207"/>
      <c r="BH6" s="207"/>
      <c r="BI6" s="208"/>
      <c r="BJ6" s="209" t="str">
        <f>IF(K6=0,"",IF(BI6=0,"",(BI6/K6)))</f>
        <v/>
      </c>
      <c r="BK6" s="210"/>
      <c r="BL6" s="211" t="str">
        <f>IFERROR(BK6/BI6,"-")</f>
        <v>-</v>
      </c>
      <c r="BM6" s="212"/>
      <c r="BN6" s="213" t="str">
        <f>IFERROR(BM6/BI6,"-")</f>
        <v>-</v>
      </c>
      <c r="BO6" s="214"/>
      <c r="BP6" s="214"/>
      <c r="BQ6" s="214"/>
      <c r="BR6" s="215"/>
      <c r="BS6" s="216" t="str">
        <f>IF(K6=0,"",IF(BR6=0,"",(BR6/K6)))</f>
        <v/>
      </c>
      <c r="BT6" s="217"/>
      <c r="BU6" s="218" t="str">
        <f>IFERROR(BT6/BR6,"-")</f>
        <v>-</v>
      </c>
      <c r="BV6" s="219"/>
      <c r="BW6" s="220" t="str">
        <f>IFERROR(BV6/BR6,"-")</f>
        <v>-</v>
      </c>
      <c r="BX6" s="221"/>
      <c r="BY6" s="221"/>
      <c r="BZ6" s="221"/>
      <c r="CA6" s="222"/>
      <c r="CB6" s="223" t="str">
        <f>IF(K6=0,"",IF(CA6=0,"",(CA6/K6)))</f>
        <v/>
      </c>
      <c r="CC6" s="224"/>
      <c r="CD6" s="225" t="str">
        <f>IFERROR(CC6/CA6,"-")</f>
        <v>-</v>
      </c>
      <c r="CE6" s="226"/>
      <c r="CF6" s="227" t="str">
        <f>IFERROR(CE6/CA6,"-")</f>
        <v>-</v>
      </c>
      <c r="CG6" s="228"/>
      <c r="CH6" s="228"/>
      <c r="CI6" s="228"/>
      <c r="CJ6" s="229">
        <v>0</v>
      </c>
      <c r="CK6" s="230"/>
      <c r="CL6" s="230"/>
      <c r="CM6" s="230"/>
      <c r="CN6" s="231" t="str">
        <f>IF(AND(CL6=0,CM6=0),"",IF(AND(CL6&lt;=100000,CM6&lt;=100000),"",IF(CL6/CK6&gt;0.7,"男高",IF(CM6/CK6&gt;0.7,"女高",""))))</f>
        <v/>
      </c>
    </row>
    <row r="7" spans="1:94">
      <c r="A7" s="174">
        <f>W7</f>
        <v>3.5196661663619</v>
      </c>
      <c r="B7" s="347" t="s">
        <v>257</v>
      </c>
      <c r="C7" s="347" t="s">
        <v>254</v>
      </c>
      <c r="D7" s="347" t="s">
        <v>255</v>
      </c>
      <c r="E7" s="175" t="s">
        <v>258</v>
      </c>
      <c r="F7" s="175" t="s">
        <v>248</v>
      </c>
      <c r="G7" s="340">
        <v>6491377</v>
      </c>
      <c r="H7" s="176">
        <v>7261</v>
      </c>
      <c r="I7" s="176">
        <v>0</v>
      </c>
      <c r="J7" s="176">
        <v>538818</v>
      </c>
      <c r="K7" s="177">
        <v>2212</v>
      </c>
      <c r="L7" s="179">
        <f>IFERROR(K7/J7,"-")</f>
        <v>0.0041052823031153</v>
      </c>
      <c r="M7" s="176">
        <v>136</v>
      </c>
      <c r="N7" s="176">
        <v>669</v>
      </c>
      <c r="O7" s="179">
        <f>IFERROR(M7/(K7),"-")</f>
        <v>0.061482820976492</v>
      </c>
      <c r="P7" s="180">
        <f>IFERROR(G7/SUM(K7:K7),"-")</f>
        <v>2934.6188969259</v>
      </c>
      <c r="Q7" s="181">
        <v>322</v>
      </c>
      <c r="R7" s="179">
        <f>IF(K7=0,"-",Q7/K7)</f>
        <v>0.14556962025316</v>
      </c>
      <c r="S7" s="345">
        <v>22847480</v>
      </c>
      <c r="T7" s="346">
        <f>IFERROR(S7/K7,"-")</f>
        <v>10328.878842676</v>
      </c>
      <c r="U7" s="346">
        <f>IFERROR(S7/Q7,"-")</f>
        <v>70954.906832298</v>
      </c>
      <c r="V7" s="340">
        <f>SUM(S7:S7)-SUM(G7:G7)</f>
        <v>16356103</v>
      </c>
      <c r="W7" s="183">
        <f>SUM(S7:S7)/SUM(G7:G7)</f>
        <v>3.5196661663619</v>
      </c>
      <c r="Y7" s="184">
        <v>1</v>
      </c>
      <c r="Z7" s="185">
        <f>IF(K7=0,"",IF(Y7=0,"",(Y7/K7)))</f>
        <v>0.00045207956600362</v>
      </c>
      <c r="AA7" s="184"/>
      <c r="AB7" s="186">
        <f>IFERROR(AA7/Y7,"-")</f>
        <v>0</v>
      </c>
      <c r="AC7" s="187"/>
      <c r="AD7" s="188">
        <f>IFERROR(AC7/Y7,"-")</f>
        <v>0</v>
      </c>
      <c r="AE7" s="189"/>
      <c r="AF7" s="189"/>
      <c r="AG7" s="189"/>
      <c r="AH7" s="190">
        <v>25</v>
      </c>
      <c r="AI7" s="191">
        <f>IF(K7=0,"",IF(AH7=0,"",(AH7/K7)))</f>
        <v>0.01130198915009</v>
      </c>
      <c r="AJ7" s="190"/>
      <c r="AK7" s="192">
        <f>IFERROR(AJ7/AH7,"-")</f>
        <v>0</v>
      </c>
      <c r="AL7" s="193"/>
      <c r="AM7" s="194">
        <f>IFERROR(AL7/AH7,"-")</f>
        <v>0</v>
      </c>
      <c r="AN7" s="195"/>
      <c r="AO7" s="195"/>
      <c r="AP7" s="195"/>
      <c r="AQ7" s="196">
        <v>12</v>
      </c>
      <c r="AR7" s="197">
        <f>IF(K7=0,"",IF(AQ7=0,"",(AQ7/K7)))</f>
        <v>0.0054249547920434</v>
      </c>
      <c r="AS7" s="196"/>
      <c r="AT7" s="198">
        <f>IFERROR(AS7/AQ7,"-")</f>
        <v>0</v>
      </c>
      <c r="AU7" s="199"/>
      <c r="AV7" s="200">
        <f>IFERROR(AU7/AQ7,"-")</f>
        <v>0</v>
      </c>
      <c r="AW7" s="201"/>
      <c r="AX7" s="201"/>
      <c r="AY7" s="201"/>
      <c r="AZ7" s="202">
        <v>105</v>
      </c>
      <c r="BA7" s="203">
        <f>IF(K7=0,"",IF(AZ7=0,"",(AZ7/K7)))</f>
        <v>0.04746835443038</v>
      </c>
      <c r="BB7" s="202">
        <v>4</v>
      </c>
      <c r="BC7" s="204">
        <f>IFERROR(BB7/AZ7,"-")</f>
        <v>0.038095238095238</v>
      </c>
      <c r="BD7" s="205">
        <v>83000</v>
      </c>
      <c r="BE7" s="206">
        <f>IFERROR(BD7/AZ7,"-")</f>
        <v>790.47619047619</v>
      </c>
      <c r="BF7" s="207">
        <v>2</v>
      </c>
      <c r="BG7" s="207"/>
      <c r="BH7" s="207">
        <v>2</v>
      </c>
      <c r="BI7" s="208">
        <v>957</v>
      </c>
      <c r="BJ7" s="209">
        <f>IF(K7=0,"",IF(BI7=0,"",(BI7/K7)))</f>
        <v>0.43264014466546</v>
      </c>
      <c r="BK7" s="210">
        <v>110</v>
      </c>
      <c r="BL7" s="211">
        <f>IFERROR(BK7/BI7,"-")</f>
        <v>0.11494252873563</v>
      </c>
      <c r="BM7" s="212">
        <v>2805410</v>
      </c>
      <c r="BN7" s="213">
        <f>IFERROR(BM7/BI7,"-")</f>
        <v>2931.4629049112</v>
      </c>
      <c r="BO7" s="214">
        <v>49</v>
      </c>
      <c r="BP7" s="214">
        <v>16</v>
      </c>
      <c r="BQ7" s="214">
        <v>45</v>
      </c>
      <c r="BR7" s="215">
        <v>832</v>
      </c>
      <c r="BS7" s="216">
        <f>IF(K7=0,"",IF(BR7=0,"",(BR7/K7)))</f>
        <v>0.37613019891501</v>
      </c>
      <c r="BT7" s="217">
        <v>144</v>
      </c>
      <c r="BU7" s="218">
        <f>IFERROR(BT7/BR7,"-")</f>
        <v>0.17307692307692</v>
      </c>
      <c r="BV7" s="219">
        <v>14096810</v>
      </c>
      <c r="BW7" s="220">
        <f>IFERROR(BV7/BR7,"-")</f>
        <v>16943.28125</v>
      </c>
      <c r="BX7" s="221">
        <v>37</v>
      </c>
      <c r="BY7" s="221">
        <v>23</v>
      </c>
      <c r="BZ7" s="221">
        <v>84</v>
      </c>
      <c r="CA7" s="222">
        <v>280</v>
      </c>
      <c r="CB7" s="223">
        <f>IF(K7=0,"",IF(CA7=0,"",(CA7/K7)))</f>
        <v>0.12658227848101</v>
      </c>
      <c r="CC7" s="224">
        <v>64</v>
      </c>
      <c r="CD7" s="225">
        <f>IFERROR(CC7/CA7,"-")</f>
        <v>0.22857142857143</v>
      </c>
      <c r="CE7" s="226">
        <v>5862260</v>
      </c>
      <c r="CF7" s="227">
        <f>IFERROR(CE7/CA7,"-")</f>
        <v>20936.642857143</v>
      </c>
      <c r="CG7" s="228">
        <v>13</v>
      </c>
      <c r="CH7" s="228">
        <v>8</v>
      </c>
      <c r="CI7" s="228">
        <v>43</v>
      </c>
      <c r="CJ7" s="229">
        <v>322</v>
      </c>
      <c r="CK7" s="230">
        <v>22847480</v>
      </c>
      <c r="CL7" s="230">
        <v>3891000</v>
      </c>
      <c r="CM7" s="230"/>
      <c r="CN7" s="231" t="str">
        <f>IF(AND(CL7=0,CM7=0),"",IF(AND(CL7&lt;=100000,CM7&lt;=100000),"",IF(CL7/CK7&gt;0.7,"男高",IF(CM7/CK7&gt;0.7,"女高",""))))</f>
        <v/>
      </c>
    </row>
    <row r="8" spans="1:94">
      <c r="A8" s="174">
        <f>W8</f>
        <v>0.75638578169561</v>
      </c>
      <c r="B8" s="347" t="s">
        <v>259</v>
      </c>
      <c r="C8" s="347" t="s">
        <v>254</v>
      </c>
      <c r="D8" s="347" t="s">
        <v>255</v>
      </c>
      <c r="E8" s="175" t="s">
        <v>260</v>
      </c>
      <c r="F8" s="175" t="s">
        <v>248</v>
      </c>
      <c r="G8" s="340">
        <v>4946497</v>
      </c>
      <c r="H8" s="176">
        <v>3650</v>
      </c>
      <c r="I8" s="176">
        <v>0</v>
      </c>
      <c r="J8" s="176">
        <v>105475</v>
      </c>
      <c r="K8" s="177">
        <v>1791</v>
      </c>
      <c r="L8" s="179">
        <f>IFERROR(K8/J8,"-")</f>
        <v>0.016980327091728</v>
      </c>
      <c r="M8" s="176">
        <v>37</v>
      </c>
      <c r="N8" s="176">
        <v>665</v>
      </c>
      <c r="O8" s="179">
        <f>IFERROR(M8/(K8),"-")</f>
        <v>0.020658849804578</v>
      </c>
      <c r="P8" s="180">
        <f>IFERROR(G8/SUM(K8:K8),"-")</f>
        <v>2761.8632049135</v>
      </c>
      <c r="Q8" s="181">
        <v>176</v>
      </c>
      <c r="R8" s="179">
        <f>IF(K8=0,"-",Q8/K8)</f>
        <v>0.098269123394752</v>
      </c>
      <c r="S8" s="345">
        <v>3741460</v>
      </c>
      <c r="T8" s="346">
        <f>IFERROR(S8/K8,"-")</f>
        <v>2089.0340591848</v>
      </c>
      <c r="U8" s="346">
        <f>IFERROR(S8/Q8,"-")</f>
        <v>21258.295454545</v>
      </c>
      <c r="V8" s="340">
        <f>SUM(S8:S8)-SUM(G8:G8)</f>
        <v>-1205037</v>
      </c>
      <c r="W8" s="183">
        <f>SUM(S8:S8)/SUM(G8:G8)</f>
        <v>0.75638578169561</v>
      </c>
      <c r="Y8" s="184">
        <v>95</v>
      </c>
      <c r="Z8" s="185">
        <f>IF(K8=0,"",IF(Y8=0,"",(Y8/K8)))</f>
        <v>0.053042992741485</v>
      </c>
      <c r="AA8" s="184"/>
      <c r="AB8" s="186">
        <f>IFERROR(AA8/Y8,"-")</f>
        <v>0</v>
      </c>
      <c r="AC8" s="187"/>
      <c r="AD8" s="188">
        <f>IFERROR(AC8/Y8,"-")</f>
        <v>0</v>
      </c>
      <c r="AE8" s="189"/>
      <c r="AF8" s="189"/>
      <c r="AG8" s="189"/>
      <c r="AH8" s="190">
        <v>357</v>
      </c>
      <c r="AI8" s="191">
        <f>IF(K8=0,"",IF(AH8=0,"",(AH8/K8)))</f>
        <v>0.19932998324958</v>
      </c>
      <c r="AJ8" s="190">
        <v>16</v>
      </c>
      <c r="AK8" s="192">
        <f>IFERROR(AJ8/AH8,"-")</f>
        <v>0.044817927170868</v>
      </c>
      <c r="AL8" s="193">
        <v>238870</v>
      </c>
      <c r="AM8" s="194">
        <f>IFERROR(AL8/AH8,"-")</f>
        <v>669.10364145658</v>
      </c>
      <c r="AN8" s="195">
        <v>12</v>
      </c>
      <c r="AO8" s="195">
        <v>3</v>
      </c>
      <c r="AP8" s="195">
        <v>1</v>
      </c>
      <c r="AQ8" s="196">
        <v>264</v>
      </c>
      <c r="AR8" s="197">
        <f>IF(K8=0,"",IF(AQ8=0,"",(AQ8/K8)))</f>
        <v>0.14740368509213</v>
      </c>
      <c r="AS8" s="196">
        <v>19</v>
      </c>
      <c r="AT8" s="198">
        <f>IFERROR(AS8/AQ8,"-")</f>
        <v>0.071969696969697</v>
      </c>
      <c r="AU8" s="199">
        <v>98020</v>
      </c>
      <c r="AV8" s="200">
        <f>IFERROR(AU8/AQ8,"-")</f>
        <v>371.28787878788</v>
      </c>
      <c r="AW8" s="201">
        <v>10</v>
      </c>
      <c r="AX8" s="201">
        <v>8</v>
      </c>
      <c r="AY8" s="201">
        <v>1</v>
      </c>
      <c r="AZ8" s="202">
        <v>435</v>
      </c>
      <c r="BA8" s="203">
        <f>IF(K8=0,"",IF(AZ8=0,"",(AZ8/K8)))</f>
        <v>0.2428810720268</v>
      </c>
      <c r="BB8" s="202">
        <v>43</v>
      </c>
      <c r="BC8" s="204">
        <f>IFERROR(BB8/AZ8,"-")</f>
        <v>0.098850574712644</v>
      </c>
      <c r="BD8" s="205">
        <v>527970</v>
      </c>
      <c r="BE8" s="206">
        <f>IFERROR(BD8/AZ8,"-")</f>
        <v>1213.724137931</v>
      </c>
      <c r="BF8" s="207">
        <v>22</v>
      </c>
      <c r="BG8" s="207">
        <v>9</v>
      </c>
      <c r="BH8" s="207">
        <v>12</v>
      </c>
      <c r="BI8" s="208">
        <v>450</v>
      </c>
      <c r="BJ8" s="209">
        <f>IF(K8=0,"",IF(BI8=0,"",(BI8/K8)))</f>
        <v>0.25125628140704</v>
      </c>
      <c r="BK8" s="210">
        <v>63</v>
      </c>
      <c r="BL8" s="211">
        <f>IFERROR(BK8/BI8,"-")</f>
        <v>0.14</v>
      </c>
      <c r="BM8" s="212">
        <v>1132000</v>
      </c>
      <c r="BN8" s="213">
        <f>IFERROR(BM8/BI8,"-")</f>
        <v>2515.5555555556</v>
      </c>
      <c r="BO8" s="214">
        <v>41</v>
      </c>
      <c r="BP8" s="214">
        <v>4</v>
      </c>
      <c r="BQ8" s="214">
        <v>18</v>
      </c>
      <c r="BR8" s="215">
        <v>154</v>
      </c>
      <c r="BS8" s="216">
        <f>IF(K8=0,"",IF(BR8=0,"",(BR8/K8)))</f>
        <v>0.085985482970408</v>
      </c>
      <c r="BT8" s="217">
        <v>28</v>
      </c>
      <c r="BU8" s="218">
        <f>IFERROR(BT8/BR8,"-")</f>
        <v>0.18181818181818</v>
      </c>
      <c r="BV8" s="219">
        <v>1237600</v>
      </c>
      <c r="BW8" s="220">
        <f>IFERROR(BV8/BR8,"-")</f>
        <v>8036.3636363636</v>
      </c>
      <c r="BX8" s="221">
        <v>10</v>
      </c>
      <c r="BY8" s="221">
        <v>7</v>
      </c>
      <c r="BZ8" s="221">
        <v>11</v>
      </c>
      <c r="CA8" s="222">
        <v>36</v>
      </c>
      <c r="CB8" s="223">
        <f>IF(K8=0,"",IF(CA8=0,"",(CA8/K8)))</f>
        <v>0.020100502512563</v>
      </c>
      <c r="CC8" s="224">
        <v>7</v>
      </c>
      <c r="CD8" s="225">
        <f>IFERROR(CC8/CA8,"-")</f>
        <v>0.19444444444444</v>
      </c>
      <c r="CE8" s="226">
        <v>507000</v>
      </c>
      <c r="CF8" s="227">
        <f>IFERROR(CE8/CA8,"-")</f>
        <v>14083.333333333</v>
      </c>
      <c r="CG8" s="228">
        <v>2</v>
      </c>
      <c r="CH8" s="228">
        <v>1</v>
      </c>
      <c r="CI8" s="228">
        <v>4</v>
      </c>
      <c r="CJ8" s="229">
        <v>176</v>
      </c>
      <c r="CK8" s="230">
        <v>3741460</v>
      </c>
      <c r="CL8" s="230">
        <v>827600</v>
      </c>
      <c r="CM8" s="230"/>
      <c r="CN8" s="231" t="str">
        <f>IF(AND(CL8=0,CM8=0),"",IF(AND(CL8&lt;=100000,CM8&lt;=100000),"",IF(CL8/CK8&gt;0.7,"男高",IF(CM8/CK8&gt;0.7,"女高",""))))</f>
        <v/>
      </c>
    </row>
    <row r="9" spans="1:94">
      <c r="A9" s="174" t="str">
        <f>W9</f>
        <v>0</v>
      </c>
      <c r="B9" s="347" t="s">
        <v>261</v>
      </c>
      <c r="C9" s="347" t="s">
        <v>254</v>
      </c>
      <c r="D9" s="347" t="s">
        <v>255</v>
      </c>
      <c r="E9" s="175" t="s">
        <v>262</v>
      </c>
      <c r="F9" s="175" t="s">
        <v>248</v>
      </c>
      <c r="G9" s="340">
        <v>0</v>
      </c>
      <c r="H9" s="176">
        <v>0</v>
      </c>
      <c r="I9" s="176">
        <v>0</v>
      </c>
      <c r="J9" s="176">
        <v>2</v>
      </c>
      <c r="K9" s="177">
        <v>0</v>
      </c>
      <c r="L9" s="179">
        <f>IFERROR(K9/J9,"-")</f>
        <v>0</v>
      </c>
      <c r="M9" s="176">
        <v>0</v>
      </c>
      <c r="N9" s="176">
        <v>0</v>
      </c>
      <c r="O9" s="179" t="str">
        <f>IFERROR(M9/(K9),"-")</f>
        <v>-</v>
      </c>
      <c r="P9" s="180" t="str">
        <f>IFERROR(G9/SUM(K9:K9),"-")</f>
        <v>-</v>
      </c>
      <c r="Q9" s="181">
        <v>0</v>
      </c>
      <c r="R9" s="179" t="str">
        <f>IF(K9=0,"-",Q9/K9)</f>
        <v>-</v>
      </c>
      <c r="S9" s="345"/>
      <c r="T9" s="346" t="str">
        <f>IFERROR(S9/K9,"-")</f>
        <v>-</v>
      </c>
      <c r="U9" s="346" t="str">
        <f>IFERROR(S9/Q9,"-")</f>
        <v>-</v>
      </c>
      <c r="V9" s="340">
        <f>SUM(S9:S9)-SUM(G9:G9)</f>
        <v>0</v>
      </c>
      <c r="W9" s="183" t="str">
        <f>SUM(S9:S9)/SUM(G9:G9)</f>
        <v>0</v>
      </c>
      <c r="Y9" s="184"/>
      <c r="Z9" s="185" t="str">
        <f>IF(K9=0,"",IF(Y9=0,"",(Y9/K9)))</f>
        <v/>
      </c>
      <c r="AA9" s="184"/>
      <c r="AB9" s="186" t="str">
        <f>IFERROR(AA9/Y9,"-")</f>
        <v>-</v>
      </c>
      <c r="AC9" s="187"/>
      <c r="AD9" s="188" t="str">
        <f>IFERROR(AC9/Y9,"-")</f>
        <v>-</v>
      </c>
      <c r="AE9" s="189"/>
      <c r="AF9" s="189"/>
      <c r="AG9" s="189"/>
      <c r="AH9" s="190"/>
      <c r="AI9" s="191" t="str">
        <f>IF(K9=0,"",IF(AH9=0,"",(AH9/K9)))</f>
        <v/>
      </c>
      <c r="AJ9" s="190"/>
      <c r="AK9" s="192" t="str">
        <f>IFERROR(AJ9/AH9,"-")</f>
        <v>-</v>
      </c>
      <c r="AL9" s="193"/>
      <c r="AM9" s="194" t="str">
        <f>IFERROR(AL9/AH9,"-")</f>
        <v>-</v>
      </c>
      <c r="AN9" s="195"/>
      <c r="AO9" s="195"/>
      <c r="AP9" s="195"/>
      <c r="AQ9" s="196"/>
      <c r="AR9" s="197" t="str">
        <f>IF(K9=0,"",IF(AQ9=0,"",(AQ9/K9)))</f>
        <v/>
      </c>
      <c r="AS9" s="196"/>
      <c r="AT9" s="198" t="str">
        <f>IFERROR(AS9/AQ9,"-")</f>
        <v>-</v>
      </c>
      <c r="AU9" s="199"/>
      <c r="AV9" s="200" t="str">
        <f>IFERROR(AU9/AQ9,"-")</f>
        <v>-</v>
      </c>
      <c r="AW9" s="201"/>
      <c r="AX9" s="201"/>
      <c r="AY9" s="201"/>
      <c r="AZ9" s="202"/>
      <c r="BA9" s="203" t="str">
        <f>IF(K9=0,"",IF(AZ9=0,"",(AZ9/K9)))</f>
        <v/>
      </c>
      <c r="BB9" s="202"/>
      <c r="BC9" s="204" t="str">
        <f>IFERROR(BB9/AZ9,"-")</f>
        <v>-</v>
      </c>
      <c r="BD9" s="205"/>
      <c r="BE9" s="206" t="str">
        <f>IFERROR(BD9/AZ9,"-")</f>
        <v>-</v>
      </c>
      <c r="BF9" s="207"/>
      <c r="BG9" s="207"/>
      <c r="BH9" s="207"/>
      <c r="BI9" s="208"/>
      <c r="BJ9" s="209" t="str">
        <f>IF(K9=0,"",IF(BI9=0,"",(BI9/K9)))</f>
        <v/>
      </c>
      <c r="BK9" s="210"/>
      <c r="BL9" s="211" t="str">
        <f>IFERROR(BK9/BI9,"-")</f>
        <v>-</v>
      </c>
      <c r="BM9" s="212"/>
      <c r="BN9" s="213" t="str">
        <f>IFERROR(BM9/BI9,"-")</f>
        <v>-</v>
      </c>
      <c r="BO9" s="214"/>
      <c r="BP9" s="214"/>
      <c r="BQ9" s="214"/>
      <c r="BR9" s="215"/>
      <c r="BS9" s="216" t="str">
        <f>IF(K9=0,"",IF(BR9=0,"",(BR9/K9)))</f>
        <v/>
      </c>
      <c r="BT9" s="217"/>
      <c r="BU9" s="218" t="str">
        <f>IFERROR(BT9/BR9,"-")</f>
        <v>-</v>
      </c>
      <c r="BV9" s="219"/>
      <c r="BW9" s="220" t="str">
        <f>IFERROR(BV9/BR9,"-")</f>
        <v>-</v>
      </c>
      <c r="BX9" s="221"/>
      <c r="BY9" s="221"/>
      <c r="BZ9" s="221"/>
      <c r="CA9" s="222"/>
      <c r="CB9" s="223" t="str">
        <f>IF(K9=0,"",IF(CA9=0,"",(CA9/K9)))</f>
        <v/>
      </c>
      <c r="CC9" s="224"/>
      <c r="CD9" s="225" t="str">
        <f>IFERROR(CC9/CA9,"-")</f>
        <v>-</v>
      </c>
      <c r="CE9" s="226"/>
      <c r="CF9" s="227" t="str">
        <f>IFERROR(CE9/CA9,"-")</f>
        <v>-</v>
      </c>
      <c r="CG9" s="228"/>
      <c r="CH9" s="228"/>
      <c r="CI9" s="228"/>
      <c r="CJ9" s="229">
        <v>0</v>
      </c>
      <c r="CK9" s="230"/>
      <c r="CL9" s="230"/>
      <c r="CM9" s="230"/>
      <c r="CN9" s="231" t="str">
        <f>IF(AND(CL9=0,CM9=0),"",IF(AND(CL9&lt;=100000,CM9&lt;=100000),"",IF(CL9/CK9&gt;0.7,"男高",IF(CM9/CK9&gt;0.7,"女高",""))))</f>
        <v/>
      </c>
    </row>
    <row r="10" spans="1:94">
      <c r="A10" s="232"/>
      <c r="B10" s="151"/>
      <c r="C10" s="233"/>
      <c r="D10" s="234"/>
      <c r="E10" s="175"/>
      <c r="F10" s="175"/>
      <c r="G10" s="341"/>
      <c r="H10" s="235"/>
      <c r="I10" s="235"/>
      <c r="J10" s="176"/>
      <c r="K10" s="176"/>
      <c r="L10" s="236"/>
      <c r="M10" s="236"/>
      <c r="N10" s="176"/>
      <c r="O10" s="236"/>
      <c r="P10" s="182"/>
      <c r="Q10" s="182"/>
      <c r="R10" s="182"/>
      <c r="S10" s="345"/>
      <c r="T10" s="345"/>
      <c r="U10" s="345"/>
      <c r="V10" s="345"/>
      <c r="W10" s="236"/>
      <c r="X10" s="172"/>
      <c r="Y10" s="237"/>
      <c r="Z10" s="238"/>
      <c r="AA10" s="237"/>
      <c r="AB10" s="239"/>
      <c r="AC10" s="240"/>
      <c r="AD10" s="241"/>
      <c r="AE10" s="242"/>
      <c r="AF10" s="242"/>
      <c r="AG10" s="242"/>
      <c r="AH10" s="237"/>
      <c r="AI10" s="238"/>
      <c r="AJ10" s="237"/>
      <c r="AK10" s="239"/>
      <c r="AL10" s="240"/>
      <c r="AM10" s="241"/>
      <c r="AN10" s="242"/>
      <c r="AO10" s="242"/>
      <c r="AP10" s="242"/>
      <c r="AQ10" s="237"/>
      <c r="AR10" s="238"/>
      <c r="AS10" s="237"/>
      <c r="AT10" s="239"/>
      <c r="AU10" s="240"/>
      <c r="AV10" s="241"/>
      <c r="AW10" s="242"/>
      <c r="AX10" s="242"/>
      <c r="AY10" s="242"/>
      <c r="AZ10" s="237"/>
      <c r="BA10" s="238"/>
      <c r="BB10" s="237"/>
      <c r="BC10" s="239"/>
      <c r="BD10" s="240"/>
      <c r="BE10" s="241"/>
      <c r="BF10" s="242"/>
      <c r="BG10" s="242"/>
      <c r="BH10" s="242"/>
      <c r="BI10" s="173"/>
      <c r="BJ10" s="243"/>
      <c r="BK10" s="237"/>
      <c r="BL10" s="239"/>
      <c r="BM10" s="240"/>
      <c r="BN10" s="241"/>
      <c r="BO10" s="242"/>
      <c r="BP10" s="242"/>
      <c r="BQ10" s="242"/>
      <c r="BR10" s="173"/>
      <c r="BS10" s="243"/>
      <c r="BT10" s="237"/>
      <c r="BU10" s="239"/>
      <c r="BV10" s="240"/>
      <c r="BW10" s="241"/>
      <c r="BX10" s="242"/>
      <c r="BY10" s="242"/>
      <c r="BZ10" s="242"/>
      <c r="CA10" s="173"/>
      <c r="CB10" s="243"/>
      <c r="CC10" s="237"/>
      <c r="CD10" s="239"/>
      <c r="CE10" s="240"/>
      <c r="CF10" s="241"/>
      <c r="CG10" s="242"/>
      <c r="CH10" s="242"/>
      <c r="CI10" s="242"/>
      <c r="CJ10" s="244"/>
      <c r="CK10" s="240"/>
      <c r="CL10" s="240"/>
      <c r="CM10" s="240"/>
      <c r="CN10" s="245"/>
    </row>
    <row r="11" spans="1:94">
      <c r="A11" s="232"/>
      <c r="B11" s="246"/>
      <c r="C11" s="176"/>
      <c r="D11" s="176"/>
      <c r="E11" s="247"/>
      <c r="F11" s="248"/>
      <c r="G11" s="342"/>
      <c r="H11" s="235"/>
      <c r="I11" s="235"/>
      <c r="J11" s="176"/>
      <c r="K11" s="176"/>
      <c r="L11" s="236"/>
      <c r="M11" s="236"/>
      <c r="N11" s="176"/>
      <c r="O11" s="236"/>
      <c r="P11" s="182"/>
      <c r="Q11" s="182"/>
      <c r="R11" s="182"/>
      <c r="S11" s="345"/>
      <c r="T11" s="345"/>
      <c r="U11" s="345"/>
      <c r="V11" s="345"/>
      <c r="W11" s="236"/>
      <c r="X11" s="249"/>
      <c r="Y11" s="237"/>
      <c r="Z11" s="238"/>
      <c r="AA11" s="237"/>
      <c r="AB11" s="239"/>
      <c r="AC11" s="240"/>
      <c r="AD11" s="241"/>
      <c r="AE11" s="242"/>
      <c r="AF11" s="242"/>
      <c r="AG11" s="242"/>
      <c r="AH11" s="237"/>
      <c r="AI11" s="238"/>
      <c r="AJ11" s="237"/>
      <c r="AK11" s="239"/>
      <c r="AL11" s="240"/>
      <c r="AM11" s="241"/>
      <c r="AN11" s="242"/>
      <c r="AO11" s="242"/>
      <c r="AP11" s="242"/>
      <c r="AQ11" s="237"/>
      <c r="AR11" s="238"/>
      <c r="AS11" s="237"/>
      <c r="AT11" s="239"/>
      <c r="AU11" s="240"/>
      <c r="AV11" s="241"/>
      <c r="AW11" s="242"/>
      <c r="AX11" s="242"/>
      <c r="AY11" s="242"/>
      <c r="AZ11" s="237"/>
      <c r="BA11" s="238"/>
      <c r="BB11" s="237"/>
      <c r="BC11" s="239"/>
      <c r="BD11" s="240"/>
      <c r="BE11" s="241"/>
      <c r="BF11" s="242"/>
      <c r="BG11" s="242"/>
      <c r="BH11" s="242"/>
      <c r="BI11" s="173"/>
      <c r="BJ11" s="243"/>
      <c r="BK11" s="237"/>
      <c r="BL11" s="239"/>
      <c r="BM11" s="240"/>
      <c r="BN11" s="241"/>
      <c r="BO11" s="242"/>
      <c r="BP11" s="242"/>
      <c r="BQ11" s="242"/>
      <c r="BR11" s="173"/>
      <c r="BS11" s="243"/>
      <c r="BT11" s="237"/>
      <c r="BU11" s="239"/>
      <c r="BV11" s="240"/>
      <c r="BW11" s="241"/>
      <c r="BX11" s="242"/>
      <c r="BY11" s="242"/>
      <c r="BZ11" s="242"/>
      <c r="CA11" s="173"/>
      <c r="CB11" s="243"/>
      <c r="CC11" s="237"/>
      <c r="CD11" s="239"/>
      <c r="CE11" s="240"/>
      <c r="CF11" s="241"/>
      <c r="CG11" s="242"/>
      <c r="CH11" s="242"/>
      <c r="CI11" s="242"/>
      <c r="CJ11" s="244"/>
      <c r="CK11" s="240"/>
      <c r="CL11" s="240"/>
      <c r="CM11" s="240"/>
      <c r="CN11" s="245"/>
    </row>
    <row r="12" spans="1:94">
      <c r="A12" s="166">
        <f>Z12</f>
        <v/>
      </c>
      <c r="B12" s="250"/>
      <c r="C12" s="250"/>
      <c r="D12" s="250"/>
      <c r="E12" s="251" t="s">
        <v>263</v>
      </c>
      <c r="F12" s="251"/>
      <c r="G12" s="343">
        <f>SUM(G6:G11)</f>
        <v>11437874</v>
      </c>
      <c r="H12" s="250">
        <f>SUM(H6:H11)</f>
        <v>10911</v>
      </c>
      <c r="I12" s="250">
        <f>SUM(I6:I11)</f>
        <v>0</v>
      </c>
      <c r="J12" s="250">
        <f>SUM(J6:J11)</f>
        <v>644396</v>
      </c>
      <c r="K12" s="250">
        <f>SUM(K6:K11)</f>
        <v>4003</v>
      </c>
      <c r="L12" s="252">
        <f>IFERROR(K12/J12,"-")</f>
        <v>0.0062120186965779</v>
      </c>
      <c r="M12" s="253">
        <f>SUM(M6:M11)</f>
        <v>173</v>
      </c>
      <c r="N12" s="253">
        <f>SUM(N6:N11)</f>
        <v>1334</v>
      </c>
      <c r="O12" s="252">
        <f>IFERROR(M12/K12,"-")</f>
        <v>0.043217586809893</v>
      </c>
      <c r="P12" s="254">
        <f>IFERROR(G12/K12,"-")</f>
        <v>2857.3255058706</v>
      </c>
      <c r="Q12" s="255">
        <f>SUM(Q6:Q11)</f>
        <v>498</v>
      </c>
      <c r="R12" s="252">
        <f>IFERROR(Q12/K12,"-")</f>
        <v>0.12440669497877</v>
      </c>
      <c r="S12" s="343">
        <f>SUM(S6:S11)</f>
        <v>26588940</v>
      </c>
      <c r="T12" s="343">
        <f>IFERROR(S12/K12,"-")</f>
        <v>6642.2533100175</v>
      </c>
      <c r="U12" s="343">
        <f>IFERROR(S12/Q12,"-")</f>
        <v>53391.445783133</v>
      </c>
      <c r="V12" s="343">
        <f>S12-G12</f>
        <v>15151066</v>
      </c>
      <c r="W12" s="256">
        <f>S12/G12</f>
        <v>2.3246400511144</v>
      </c>
      <c r="X12" s="257"/>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3:I3"/>
    <mergeCell ref="Y3:AG3"/>
    <mergeCell ref="AH3:AP3"/>
    <mergeCell ref="AQ3:AY3"/>
    <mergeCell ref="AZ3:BH3"/>
    <mergeCell ref="BR3:BZ3"/>
    <mergeCell ref="CA3:CI3"/>
    <mergeCell ref="CL3:CM3"/>
    <mergeCell ref="CN3:CN4"/>
    <mergeCell ref="Y2:CI2"/>
    <mergeCell ref="CJ2:CJ4"/>
    <mergeCell ref="CK2:CK4"/>
    <mergeCell ref="CL2:CN2"/>
    <mergeCell ref="BI3:BQ3"/>
    <mergeCell ref="A6:A6"/>
    <mergeCell ref="G6:G6"/>
    <mergeCell ref="P6:P6"/>
    <mergeCell ref="V6:V6"/>
    <mergeCell ref="W6:W6"/>
    <mergeCell ref="A7:A7"/>
    <mergeCell ref="G7:G7"/>
    <mergeCell ref="P7:P7"/>
    <mergeCell ref="V7:V7"/>
    <mergeCell ref="W7:W7"/>
    <mergeCell ref="A8:A8"/>
    <mergeCell ref="G8:G8"/>
    <mergeCell ref="P8:P8"/>
    <mergeCell ref="V8:V8"/>
    <mergeCell ref="W8:W8"/>
    <mergeCell ref="A9:A9"/>
    <mergeCell ref="G9:G9"/>
    <mergeCell ref="P9:P9"/>
    <mergeCell ref="V9:V9"/>
    <mergeCell ref="W9:W9"/>
  </mergeCells>
  <conditionalFormatting sqref="G2:I2">
    <cfRule type="expression" dxfId="2" priority="1">
      <formula>WEEKDAY(G2)=7</formula>
    </cfRule>
  </conditionalFormatting>
  <conditionalFormatting sqref="G2:I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