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<sst xmlns="http://schemas.openxmlformats.org/spreadsheetml/2006/main" uniqueCount="57">
  <si>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07月</t>
  </si>
  <si>
    <t>オレンジ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</si>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</sst>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1.057248738801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546702</v>
      </c>
      <c r="I6" s="59">
        <v>1345</v>
      </c>
      <c r="J6" s="59">
        <v>0</v>
      </c>
      <c r="K6" s="59">
        <v>26352</v>
      </c>
      <c r="L6" s="68">
        <v>391</v>
      </c>
      <c r="M6" s="60">
        <f>IFERROR(L6/K6,"-")</f>
        <v>0.014837583485124</v>
      </c>
      <c r="N6" s="59">
        <v>11</v>
      </c>
      <c r="O6" s="59">
        <v>94</v>
      </c>
      <c r="P6" s="60">
        <f>IFERROR(N6/(L6),"-")</f>
        <v>0.028132992327366</v>
      </c>
      <c r="Q6" s="61">
        <f>IFERROR(H6/SUM(L6:L6),"-")</f>
        <v>1398.2148337596</v>
      </c>
      <c r="R6" s="62">
        <v>36</v>
      </c>
      <c r="S6" s="60">
        <f>IF(L6=0,"-",R6/L6)</f>
        <v>0.092071611253197</v>
      </c>
      <c r="T6" s="159">
        <v>578000</v>
      </c>
      <c r="U6" s="160">
        <f>IFERROR(T6/L6,"-")</f>
        <v>1478.2608695652</v>
      </c>
      <c r="V6" s="160">
        <f>IFERROR(T6/R6,"-")</f>
        <v>16055.555555556</v>
      </c>
      <c r="W6" s="154">
        <f>SUM(T6:T6)-SUM(H6:H6)</f>
        <v>31298</v>
      </c>
      <c r="X6" s="63">
        <f>SUM(T6:T6)/SUM(H6:H6)</f>
        <v>1.057248738801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>
        <f>IF(L6=0,"",IF(AR6=0,"",(AR6/L6)))</f>
        <v>0</v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>
        <v>8</v>
      </c>
      <c r="BB6" s="88">
        <f>IF(L6=0,"",IF(BA6=0,"",(BA6/L6)))</f>
        <v>0.020460358056266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122</v>
      </c>
      <c r="BK6" s="95">
        <f>IF(L6=0,"",IF(BJ6=0,"",(BJ6/L6)))</f>
        <v>0.31202046035806</v>
      </c>
      <c r="BL6" s="96">
        <v>5</v>
      </c>
      <c r="BM6" s="97">
        <f>IFERROR(BL6/BJ6,"-")</f>
        <v>0.040983606557377</v>
      </c>
      <c r="BN6" s="98">
        <v>64000</v>
      </c>
      <c r="BO6" s="99">
        <f>IFERROR(BN6/BJ6,"-")</f>
        <v>524.59016393443</v>
      </c>
      <c r="BP6" s="100">
        <v>2</v>
      </c>
      <c r="BQ6" s="100">
        <v>1</v>
      </c>
      <c r="BR6" s="100">
        <v>2</v>
      </c>
      <c r="BS6" s="101">
        <v>195</v>
      </c>
      <c r="BT6" s="102">
        <f>IF(L6=0,"",IF(BS6=0,"",(BS6/L6)))</f>
        <v>0.49872122762148</v>
      </c>
      <c r="BU6" s="103">
        <v>16</v>
      </c>
      <c r="BV6" s="104">
        <f>IFERROR(BU6/BS6,"-")</f>
        <v>0.082051282051282</v>
      </c>
      <c r="BW6" s="105">
        <v>222000</v>
      </c>
      <c r="BX6" s="106">
        <f>IFERROR(BW6/BS6,"-")</f>
        <v>1138.4615384615</v>
      </c>
      <c r="BY6" s="107">
        <v>11</v>
      </c>
      <c r="BZ6" s="107">
        <v>2</v>
      </c>
      <c r="CA6" s="107">
        <v>3</v>
      </c>
      <c r="CB6" s="108">
        <v>66</v>
      </c>
      <c r="CC6" s="109">
        <f>IF(L6=0,"",IF(CB6=0,"",(CB6/L6)))</f>
        <v>0.16879795396419</v>
      </c>
      <c r="CD6" s="110">
        <v>15</v>
      </c>
      <c r="CE6" s="111">
        <f>IFERROR(CD6/CB6,"-")</f>
        <v>0.22727272727273</v>
      </c>
      <c r="CF6" s="112">
        <v>292000</v>
      </c>
      <c r="CG6" s="113">
        <f>IFERROR(CF6/CB6,"-")</f>
        <v>4424.2424242424</v>
      </c>
      <c r="CH6" s="114">
        <v>7</v>
      </c>
      <c r="CI6" s="114">
        <v>3</v>
      </c>
      <c r="CJ6" s="114">
        <v>5</v>
      </c>
      <c r="CK6" s="115">
        <v>36</v>
      </c>
      <c r="CL6" s="116">
        <v>578000</v>
      </c>
      <c r="CM6" s="116">
        <v>132000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1345</v>
      </c>
      <c r="J9" s="24">
        <f>SUM(J6:J8)</f>
        <v>0</v>
      </c>
      <c r="K9" s="24">
        <f>SUM(K6:K8)</f>
        <v>26352</v>
      </c>
      <c r="L9" s="24">
        <f>SUM(L6:L8)</f>
        <v>391</v>
      </c>
      <c r="M9" s="25">
        <f>IFERROR(L9/K9,"-")</f>
        <v>0.014837583485124</v>
      </c>
      <c r="N9" s="56">
        <f>SUM(N6:N8)</f>
        <v>11</v>
      </c>
      <c r="O9" s="56">
        <f>SUM(O6:O8)</f>
        <v>94</v>
      </c>
      <c r="P9" s="25">
        <f>IFERROR(N9/L9,"-")</f>
        <v>0.028132992327366</v>
      </c>
      <c r="Q9" s="26">
        <f>IFERROR(H9/L9,"-")</f>
        <v>0</v>
      </c>
      <c r="R9" s="27">
        <f>SUM(R6:R8)</f>
        <v>36</v>
      </c>
      <c r="S9" s="25">
        <f>IFERROR(R9/L9,"-")</f>
        <v>0.092071611253197</v>
      </c>
      <c r="T9" s="157">
        <f>SUM(T6:T8)</f>
        <v>578000</v>
      </c>
      <c r="U9" s="157">
        <f>IFERROR(T9/L9,"-")</f>
        <v>1478.2608695652</v>
      </c>
      <c r="V9" s="157">
        <f>IFERROR(T9/R9,"-")</f>
        <v>16055.555555556</v>
      </c>
      <c r="W9" s="157">
        <f>T9-H9</f>
        <v>578000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