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<sst xmlns="http://schemas.openxmlformats.org/spreadsheetml/2006/main" uniqueCount="57">
  <si>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03月</t>
  </si>
  <si>
    <t>オレンジ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</si>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</sst>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0.098700882972764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374870</v>
      </c>
      <c r="I6" s="59">
        <v>335</v>
      </c>
      <c r="J6" s="59">
        <v>0</v>
      </c>
      <c r="K6" s="59">
        <v>18044</v>
      </c>
      <c r="L6" s="68">
        <v>141</v>
      </c>
      <c r="M6" s="60">
        <f>IFERROR(L6/K6,"-")</f>
        <v>0.0078142318776325</v>
      </c>
      <c r="N6" s="59">
        <v>2</v>
      </c>
      <c r="O6" s="59">
        <v>45</v>
      </c>
      <c r="P6" s="60">
        <f>IFERROR(N6/(L6),"-")</f>
        <v>0.014184397163121</v>
      </c>
      <c r="Q6" s="61">
        <f>IFERROR(H6/SUM(L6:L6),"-")</f>
        <v>2658.6524822695</v>
      </c>
      <c r="R6" s="62">
        <v>8</v>
      </c>
      <c r="S6" s="60">
        <f>IF(L6=0,"-",R6/L6)</f>
        <v>0.056737588652482</v>
      </c>
      <c r="T6" s="159">
        <v>37000</v>
      </c>
      <c r="U6" s="160">
        <f>IFERROR(T6/L6,"-")</f>
        <v>262.41134751773</v>
      </c>
      <c r="V6" s="160">
        <f>IFERROR(T6/R6,"-")</f>
        <v>4625</v>
      </c>
      <c r="W6" s="154">
        <f>SUM(T6:T6)-SUM(H6:H6)</f>
        <v>-337870</v>
      </c>
      <c r="X6" s="63">
        <f>SUM(T6:T6)/SUM(H6:H6)</f>
        <v>0.098700882972764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4</v>
      </c>
      <c r="BB6" s="88">
        <f>IF(L6=0,"",IF(BA6=0,"",(BA6/L6)))</f>
        <v>0.028368794326241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61</v>
      </c>
      <c r="BK6" s="95">
        <f>IF(L6=0,"",IF(BJ6=0,"",(BJ6/L6)))</f>
        <v>0.43262411347518</v>
      </c>
      <c r="BL6" s="96">
        <v>1</v>
      </c>
      <c r="BM6" s="97">
        <f>IFERROR(BL6/BJ6,"-")</f>
        <v>0.016393442622951</v>
      </c>
      <c r="BN6" s="98">
        <v>5000</v>
      </c>
      <c r="BO6" s="99">
        <f>IFERROR(BN6/BJ6,"-")</f>
        <v>81.967213114754</v>
      </c>
      <c r="BP6" s="100">
        <v>1</v>
      </c>
      <c r="BQ6" s="100"/>
      <c r="BR6" s="100"/>
      <c r="BS6" s="101">
        <v>58</v>
      </c>
      <c r="BT6" s="102">
        <f>IF(L6=0,"",IF(BS6=0,"",(BS6/L6)))</f>
        <v>0.4113475177305</v>
      </c>
      <c r="BU6" s="103">
        <v>6</v>
      </c>
      <c r="BV6" s="104">
        <f>IFERROR(BU6/BS6,"-")</f>
        <v>0.10344827586207</v>
      </c>
      <c r="BW6" s="105">
        <v>17000</v>
      </c>
      <c r="BX6" s="106">
        <f>IFERROR(BW6/BS6,"-")</f>
        <v>293.10344827586</v>
      </c>
      <c r="BY6" s="107">
        <v>5</v>
      </c>
      <c r="BZ6" s="107">
        <v>1</v>
      </c>
      <c r="CA6" s="107"/>
      <c r="CB6" s="108">
        <v>18</v>
      </c>
      <c r="CC6" s="109">
        <f>IF(L6=0,"",IF(CB6=0,"",(CB6/L6)))</f>
        <v>0.12765957446809</v>
      </c>
      <c r="CD6" s="110">
        <v>1</v>
      </c>
      <c r="CE6" s="111">
        <f>IFERROR(CD6/CB6,"-")</f>
        <v>0.055555555555556</v>
      </c>
      <c r="CF6" s="112">
        <v>15000</v>
      </c>
      <c r="CG6" s="113">
        <f>IFERROR(CF6/CB6,"-")</f>
        <v>833.33333333333</v>
      </c>
      <c r="CH6" s="114"/>
      <c r="CI6" s="114"/>
      <c r="CJ6" s="114">
        <v>1</v>
      </c>
      <c r="CK6" s="115">
        <v>8</v>
      </c>
      <c r="CL6" s="116">
        <v>37000</v>
      </c>
      <c r="CM6" s="116">
        <v>15000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335</v>
      </c>
      <c r="J9" s="24">
        <f>SUM(J6:J8)</f>
        <v>0</v>
      </c>
      <c r="K9" s="24">
        <f>SUM(K6:K8)</f>
        <v>18044</v>
      </c>
      <c r="L9" s="24">
        <f>SUM(L6:L8)</f>
        <v>141</v>
      </c>
      <c r="M9" s="25">
        <f>IFERROR(L9/K9,"-")</f>
        <v>0.0078142318776325</v>
      </c>
      <c r="N9" s="56">
        <f>SUM(N6:N8)</f>
        <v>2</v>
      </c>
      <c r="O9" s="56">
        <f>SUM(O6:O8)</f>
        <v>45</v>
      </c>
      <c r="P9" s="25">
        <f>IFERROR(N9/L9,"-")</f>
        <v>0.014184397163121</v>
      </c>
      <c r="Q9" s="26">
        <f>IFERROR(H9/L9,"-")</f>
        <v>0</v>
      </c>
      <c r="R9" s="27">
        <f>SUM(R6:R8)</f>
        <v>8</v>
      </c>
      <c r="S9" s="25">
        <f>IFERROR(R9/L9,"-")</f>
        <v>0.056737588652482</v>
      </c>
      <c r="T9" s="157">
        <f>SUM(T6:T8)</f>
        <v>37000</v>
      </c>
      <c r="U9" s="157">
        <f>IFERROR(T9/L9,"-")</f>
        <v>262.41134751773</v>
      </c>
      <c r="V9" s="157">
        <f>IFERROR(T9/R9,"-")</f>
        <v>4625</v>
      </c>
      <c r="W9" s="157">
        <f>T9-H9</f>
        <v>37000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