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  <sheet name="アプリストア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<sst xmlns="http://schemas.openxmlformats.org/spreadsheetml/2006/main" uniqueCount="98">
  <si>
    <t>05月</t>
  </si>
  <si>
    <t>アイメール</t>
  </si>
  <si>
    <t>最終更新日</t>
  </si>
  <si>
    <t>08月31日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</si>
  <si>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</si>
  <si>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</si>
  <si>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</si>
  <si>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</si>
  <si>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</si>
  <si>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</si>
  <si>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</si>
  <si>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</si>
  <si>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</si>
  <si>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</si>
  <si>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</si>
  <si>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</si>
  <si>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</si>
  <si>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</si>
  <si>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</si>
  <si>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</si>
  <si>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</si>
  <si>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</si>
  <si>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</si>
  <si>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</si>
  <si>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</si>
  <si>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</si>
  <si>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</si>
  <si>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</si>
  <si>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</si>
  <si>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</si>
  <si>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</si>
  <si>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</si>
  <si>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</si>
  <si>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</si>
  <si>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</si>
  <si>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</si>
  <si>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</si>
  <si>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</si>
  <si>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</si>
  <si>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</si>
  <si>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</si>
  <si>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</si>
  <si>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</si>
  <si>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</si>
  <si>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</si>
  <si>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</si>
  <si>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</si>
  <si>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</si>
  <si>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</si>
  <si>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</si>
  <si>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</si>
  <si>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</si>
  <si>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</si>
  <si>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</si>
  <si>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sms_link001</t>
  </si>
  <si>
    <t>SP,PC</t>
  </si>
  <si>
    <t>bbs</t>
  </si>
  <si>
    <t>割り切りBBS</t>
  </si>
  <si>
    <t>5/1～5/31</t>
  </si>
  <si>
    <t>m_retry</t>
  </si>
  <si>
    <t>ADIT</t>
  </si>
  <si>
    <t>Retry</t>
  </si>
  <si>
    <t>エラーユーザーマルチ</t>
  </si>
  <si>
    <t>sms_opt001</t>
  </si>
  <si>
    <t>i38</t>
  </si>
  <si>
    <t>ゼロチャ</t>
  </si>
  <si>
    <t>sms_opt002</t>
  </si>
  <si>
    <t>チャットコレクション</t>
  </si>
  <si>
    <t>sms_opt003</t>
  </si>
  <si>
    <t>LINE@</t>
  </si>
  <si>
    <t>sms_opt004</t>
  </si>
  <si>
    <t>NXネットワーク</t>
  </si>
  <si>
    <t>sms_opt005</t>
  </si>
  <si>
    <t>MDメルマガ</t>
  </si>
  <si>
    <t>アフィリエイト TOTAL</t>
  </si>
  <si>
    <t>●リスティング 広告</t>
  </si>
  <si>
    <t>sms_ydn</t>
  </si>
  <si>
    <t>レアゾン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</si>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</sst>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5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/>
      <c r="D6" s="167" t="s">
        <v>55</v>
      </c>
      <c r="E6" s="167" t="s">
        <v>56</v>
      </c>
      <c r="F6" s="69" t="s">
        <v>57</v>
      </c>
      <c r="G6" s="69" t="s">
        <v>58</v>
      </c>
      <c r="H6" s="159">
        <v>0</v>
      </c>
      <c r="I6" s="64">
        <v>3000</v>
      </c>
      <c r="J6" s="60">
        <v>0</v>
      </c>
      <c r="K6" s="60">
        <v>0</v>
      </c>
      <c r="L6" s="60">
        <v>1242</v>
      </c>
      <c r="M6" s="71">
        <v>0</v>
      </c>
      <c r="N6" s="122">
        <v>0</v>
      </c>
      <c r="O6" s="61">
        <f>IFERROR(M6/L6,"-")</f>
        <v>0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60</v>
      </c>
      <c r="D7" s="167"/>
      <c r="E7" s="167" t="s">
        <v>61</v>
      </c>
      <c r="F7" s="69" t="s">
        <v>62</v>
      </c>
      <c r="G7" s="69" t="s">
        <v>58</v>
      </c>
      <c r="H7" s="159">
        <v>0</v>
      </c>
      <c r="I7" s="64"/>
      <c r="J7" s="60">
        <v>0</v>
      </c>
      <c r="K7" s="60">
        <v>0</v>
      </c>
      <c r="L7" s="60">
        <v>0</v>
      </c>
      <c r="M7" s="71">
        <v>1</v>
      </c>
      <c r="N7" s="122">
        <v>1</v>
      </c>
      <c r="O7" s="61" t="str">
        <f>IFERROR(M7/L7,"-")</f>
        <v>-</v>
      </c>
      <c r="P7" s="60">
        <v>0</v>
      </c>
      <c r="Q7" s="60">
        <v>1</v>
      </c>
      <c r="R7" s="61">
        <f>IFERROR(P7/M7,"-")</f>
        <v>0</v>
      </c>
      <c r="S7" s="62">
        <f>IFERROR(H7/SUM(M7:M7),"-")</f>
        <v>0</v>
      </c>
      <c r="T7" s="63">
        <v>1</v>
      </c>
      <c r="U7" s="61">
        <f>IF(M7=0,"-",T7/M7)</f>
        <v>1</v>
      </c>
      <c r="V7" s="164">
        <v>10000</v>
      </c>
      <c r="W7" s="165">
        <f>IFERROR(V7/M7,"-")</f>
        <v>10000</v>
      </c>
      <c r="X7" s="165">
        <f>IFERROR(V7/T7,"-")</f>
        <v>10000</v>
      </c>
      <c r="Y7" s="159">
        <f>SUM(V7:V7)-SUM(H7:H7)</f>
        <v>10000</v>
      </c>
      <c r="Z7" s="65" t="str">
        <f>SUM(V7:V7)/SUM(H7:H7)</f>
        <v>0</v>
      </c>
      <c r="AA7" s="58"/>
      <c r="AB7" s="72"/>
      <c r="AC7" s="73">
        <f>IF(M7=0,"",IF(AB7=0,"",(AB7/M7)))</f>
        <v>0</v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>
        <f>IF(M7=0,"",IF(AK7=0,"",(AK7/M7)))</f>
        <v>0</v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>0</v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>
        <f>IF(M7=0,"",IF(BC7=0,"",(BC7/M7)))</f>
        <v>0</v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>
        <f>IF(M7=0,"",IF(BK7=0,"",(BK7/M7)))</f>
        <v>0</v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>
        <v>1</v>
      </c>
      <c r="BV7" s="105">
        <f>IF(M7=0,"",IF(BU7=0,"",(BU7/M7)))</f>
        <v>1</v>
      </c>
      <c r="BW7" s="106">
        <v>1</v>
      </c>
      <c r="BX7" s="107">
        <f>IFERROR(BW7/BU7,"-")</f>
        <v>1</v>
      </c>
      <c r="BY7" s="108">
        <v>10000</v>
      </c>
      <c r="BZ7" s="109">
        <f>IFERROR(BY7/BU7,"-")</f>
        <v>10000</v>
      </c>
      <c r="CA7" s="110">
        <v>1</v>
      </c>
      <c r="CB7" s="110"/>
      <c r="CC7" s="110"/>
      <c r="CD7" s="111"/>
      <c r="CE7" s="112">
        <f>IF(M7=0,"",IF(CD7=0,"",(CD7/M7)))</f>
        <v>0</v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1</v>
      </c>
      <c r="CN7" s="119">
        <v>10000</v>
      </c>
      <c r="CO7" s="119">
        <v>10000</v>
      </c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 t="str">
        <f>Z8</f>
        <v>0</v>
      </c>
      <c r="B8" s="167" t="s">
        <v>63</v>
      </c>
      <c r="C8" s="167"/>
      <c r="D8" s="167"/>
      <c r="E8" s="167" t="s">
        <v>64</v>
      </c>
      <c r="F8" s="69" t="s">
        <v>65</v>
      </c>
      <c r="G8" s="69" t="s">
        <v>58</v>
      </c>
      <c r="H8" s="159">
        <v>0</v>
      </c>
      <c r="I8" s="64">
        <v>1700</v>
      </c>
      <c r="J8" s="60">
        <v>0</v>
      </c>
      <c r="K8" s="60">
        <v>0</v>
      </c>
      <c r="L8" s="60">
        <v>0</v>
      </c>
      <c r="M8" s="71">
        <v>0</v>
      </c>
      <c r="N8" s="122">
        <v>0</v>
      </c>
      <c r="O8" s="61" t="str">
        <f>IFERROR(M8/L8,"-")</f>
        <v>-</v>
      </c>
      <c r="P8" s="60">
        <v>0</v>
      </c>
      <c r="Q8" s="60">
        <v>0</v>
      </c>
      <c r="R8" s="61" t="str">
        <f>IFERROR(P8/M8,"-")</f>
        <v>-</v>
      </c>
      <c r="S8" s="62" t="str">
        <f>IFERROR(H8/SUM(M8:M8),"-")</f>
        <v>-</v>
      </c>
      <c r="T8" s="63">
        <v>0</v>
      </c>
      <c r="U8" s="61" t="str">
        <f>IF(M8=0,"-",T8/M8)</f>
        <v>-</v>
      </c>
      <c r="V8" s="164"/>
      <c r="W8" s="165" t="str">
        <f>IFERROR(V8/M8,"-")</f>
        <v>-</v>
      </c>
      <c r="X8" s="165" t="str">
        <f>IFERROR(V8/T8,"-")</f>
        <v>-</v>
      </c>
      <c r="Y8" s="159">
        <f>SUM(V8:V8)-SUM(H8:H8)</f>
        <v>0</v>
      </c>
      <c r="Z8" s="65" t="str">
        <f>SUM(V8:V8)/SUM(H8:H8)</f>
        <v>0</v>
      </c>
      <c r="AA8" s="58"/>
      <c r="AB8" s="72"/>
      <c r="AC8" s="73" t="str">
        <f>IF(M8=0,"",IF(AB8=0,"",(AB8/M8)))</f>
        <v/>
      </c>
      <c r="AD8" s="72"/>
      <c r="AE8" s="74" t="str">
        <f>IFERROR(AD8/AB8,"-")</f>
        <v>-</v>
      </c>
      <c r="AF8" s="75"/>
      <c r="AG8" s="76" t="str">
        <f>IFERROR(AF8/AB8,"-")</f>
        <v>-</v>
      </c>
      <c r="AH8" s="77"/>
      <c r="AI8" s="77"/>
      <c r="AJ8" s="77"/>
      <c r="AK8" s="78"/>
      <c r="AL8" s="79" t="str">
        <f>IF(M8=0,"",IF(AK8=0,"",(AK8/M8)))</f>
        <v/>
      </c>
      <c r="AM8" s="78"/>
      <c r="AN8" s="80" t="str">
        <f>IFERROR(AM8/AK8,"-")</f>
        <v>-</v>
      </c>
      <c r="AO8" s="81"/>
      <c r="AP8" s="82" t="str">
        <f>IFERROR(AO8/AK8,"-")</f>
        <v>-</v>
      </c>
      <c r="AQ8" s="83"/>
      <c r="AR8" s="83"/>
      <c r="AS8" s="83"/>
      <c r="AT8" s="84"/>
      <c r="AU8" s="85" t="str">
        <f>IF(M8=0,"",IF(AW8=0,"",(AW8/M8)))</f>
        <v/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/>
      <c r="BD8" s="91" t="str">
        <f>IF(M8=0,"",IF(BC8=0,"",(BC8/M8)))</f>
        <v/>
      </c>
      <c r="BE8" s="90"/>
      <c r="BF8" s="92" t="str">
        <f>IFERROR(BE8/BC8,"-")</f>
        <v>-</v>
      </c>
      <c r="BG8" s="93"/>
      <c r="BH8" s="94" t="str">
        <f>IFERROR(BG8/BC8,"-")</f>
        <v>-</v>
      </c>
      <c r="BI8" s="95"/>
      <c r="BJ8" s="95"/>
      <c r="BK8" s="95"/>
      <c r="BL8" s="97"/>
      <c r="BM8" s="98" t="str">
        <f>IF(M8=0,"",IF(BK8=0,"",(BK8/M8)))</f>
        <v/>
      </c>
      <c r="BN8" s="99"/>
      <c r="BO8" s="100" t="str">
        <f>IFERROR(BN8/BK8,"-")</f>
        <v>-</v>
      </c>
      <c r="BP8" s="101"/>
      <c r="BQ8" s="102" t="str">
        <f>IFERROR(BP8/BK8,"-")</f>
        <v>-</v>
      </c>
      <c r="BR8" s="103"/>
      <c r="BS8" s="103"/>
      <c r="BT8" s="103"/>
      <c r="BU8" s="104"/>
      <c r="BV8" s="105" t="str">
        <f>IF(M8=0,"",IF(BU8=0,"",(BU8/M8)))</f>
        <v/>
      </c>
      <c r="BW8" s="106"/>
      <c r="BX8" s="107" t="str">
        <f>IFERROR(BW8/BU8,"-")</f>
        <v>-</v>
      </c>
      <c r="BY8" s="108"/>
      <c r="BZ8" s="109" t="str">
        <f>IFERROR(BY8/BU8,"-")</f>
        <v>-</v>
      </c>
      <c r="CA8" s="110"/>
      <c r="CB8" s="110"/>
      <c r="CC8" s="110"/>
      <c r="CD8" s="111"/>
      <c r="CE8" s="112" t="str">
        <f>IF(M8=0,"",IF(CD8=0,"",(CD8/M8)))</f>
        <v/>
      </c>
      <c r="CF8" s="113"/>
      <c r="CG8" s="114" t="str">
        <f>IFERROR(CF8/CD8,"-")</f>
        <v>-</v>
      </c>
      <c r="CH8" s="115"/>
      <c r="CI8" s="116" t="str">
        <f>IFERROR(CH8/CD8,"-")</f>
        <v>-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66</v>
      </c>
      <c r="C9" s="167"/>
      <c r="D9" s="167"/>
      <c r="E9" s="167" t="s">
        <v>64</v>
      </c>
      <c r="F9" s="69" t="s">
        <v>67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68</v>
      </c>
      <c r="C10" s="167"/>
      <c r="D10" s="167"/>
      <c r="E10" s="167" t="s">
        <v>64</v>
      </c>
      <c r="F10" s="69" t="s">
        <v>69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59" t="str">
        <f>Z11</f>
        <v>0</v>
      </c>
      <c r="B11" s="167" t="s">
        <v>70</v>
      </c>
      <c r="C11" s="167"/>
      <c r="D11" s="167"/>
      <c r="E11" s="167" t="s">
        <v>64</v>
      </c>
      <c r="F11" s="69" t="s">
        <v>71</v>
      </c>
      <c r="G11" s="69" t="s">
        <v>58</v>
      </c>
      <c r="H11" s="159">
        <v>0</v>
      </c>
      <c r="I11" s="64">
        <v>1700</v>
      </c>
      <c r="J11" s="60">
        <v>0</v>
      </c>
      <c r="K11" s="60">
        <v>0</v>
      </c>
      <c r="L11" s="60">
        <v>3</v>
      </c>
      <c r="M11" s="71">
        <v>0</v>
      </c>
      <c r="N11" s="122">
        <v>0</v>
      </c>
      <c r="O11" s="61">
        <f>IFERROR(M11/L11,"-")</f>
        <v>0</v>
      </c>
      <c r="P11" s="60">
        <v>0</v>
      </c>
      <c r="Q11" s="60">
        <v>0</v>
      </c>
      <c r="R11" s="61" t="str">
        <f>IFERROR(P11/M11,"-")</f>
        <v>-</v>
      </c>
      <c r="S11" s="62" t="str">
        <f>IFERROR(H11/SUM(M11:M11),"-")</f>
        <v>-</v>
      </c>
      <c r="T11" s="63">
        <v>0</v>
      </c>
      <c r="U11" s="61" t="str">
        <f>IF(M11=0,"-",T11/M11)</f>
        <v>-</v>
      </c>
      <c r="V11" s="164"/>
      <c r="W11" s="165" t="str">
        <f>IFERROR(V11/M11,"-")</f>
        <v>-</v>
      </c>
      <c r="X11" s="165" t="str">
        <f>IFERROR(V11/T11,"-")</f>
        <v>-</v>
      </c>
      <c r="Y11" s="159">
        <f>SUM(V11:V11)-SUM(H11:H11)</f>
        <v>0</v>
      </c>
      <c r="Z11" s="65" t="str">
        <f>SUM(V11:V11)/SUM(H11:H11)</f>
        <v>0</v>
      </c>
      <c r="AA11" s="58"/>
      <c r="AB11" s="72"/>
      <c r="AC11" s="73" t="str">
        <f>IF(M11=0,"",IF(AB11=0,"",(AB11/M11)))</f>
        <v/>
      </c>
      <c r="AD11" s="72"/>
      <c r="AE11" s="74" t="str">
        <f>IFERROR(AD11/AB11,"-")</f>
        <v>-</v>
      </c>
      <c r="AF11" s="75"/>
      <c r="AG11" s="76" t="str">
        <f>IFERROR(AF11/AB11,"-")</f>
        <v>-</v>
      </c>
      <c r="AH11" s="77"/>
      <c r="AI11" s="77"/>
      <c r="AJ11" s="77"/>
      <c r="AK11" s="78"/>
      <c r="AL11" s="79" t="str">
        <f>IF(M11=0,"",IF(AK11=0,"",(AK11/M11)))</f>
        <v/>
      </c>
      <c r="AM11" s="78"/>
      <c r="AN11" s="80" t="str">
        <f>IFERROR(AM11/AK11,"-")</f>
        <v>-</v>
      </c>
      <c r="AO11" s="81"/>
      <c r="AP11" s="82" t="str">
        <f>IFERROR(AO11/AK11,"-")</f>
        <v>-</v>
      </c>
      <c r="AQ11" s="83"/>
      <c r="AR11" s="83"/>
      <c r="AS11" s="83"/>
      <c r="AT11" s="84"/>
      <c r="AU11" s="85" t="str">
        <f>IF(M11=0,"",IF(AW11=0,"",(AW11/M11)))</f>
        <v/>
      </c>
      <c r="AV11" s="84"/>
      <c r="AW11" s="86" t="str">
        <f>IFERROR(AY11/AW11,"-")</f>
        <v>-</v>
      </c>
      <c r="AX11" s="87"/>
      <c r="AY11" s="88" t="str">
        <f>IFERROR(BA11/AW11,"-")</f>
        <v>-</v>
      </c>
      <c r="AZ11" s="89"/>
      <c r="BA11" s="89"/>
      <c r="BB11" s="89"/>
      <c r="BC11" s="90"/>
      <c r="BD11" s="91" t="str">
        <f>IF(M11=0,"",IF(BC11=0,"",(BC11/M11)))</f>
        <v/>
      </c>
      <c r="BE11" s="90"/>
      <c r="BF11" s="92" t="str">
        <f>IFERROR(BE11/BC11,"-")</f>
        <v>-</v>
      </c>
      <c r="BG11" s="93"/>
      <c r="BH11" s="94" t="str">
        <f>IFERROR(BG11/BC11,"-")</f>
        <v>-</v>
      </c>
      <c r="BI11" s="95"/>
      <c r="BJ11" s="95"/>
      <c r="BK11" s="95"/>
      <c r="BL11" s="97"/>
      <c r="BM11" s="98" t="str">
        <f>IF(M11=0,"",IF(BK11=0,"",(BK11/M11)))</f>
        <v/>
      </c>
      <c r="BN11" s="99"/>
      <c r="BO11" s="100" t="str">
        <f>IFERROR(BN11/BK11,"-")</f>
        <v>-</v>
      </c>
      <c r="BP11" s="101"/>
      <c r="BQ11" s="102" t="str">
        <f>IFERROR(BP11/BK11,"-")</f>
        <v>-</v>
      </c>
      <c r="BR11" s="103"/>
      <c r="BS11" s="103"/>
      <c r="BT11" s="103"/>
      <c r="BU11" s="104"/>
      <c r="BV11" s="105" t="str">
        <f>IF(M11=0,"",IF(BU11=0,"",(BU11/M11)))</f>
        <v/>
      </c>
      <c r="BW11" s="106"/>
      <c r="BX11" s="107" t="str">
        <f>IFERROR(BW11/BU11,"-")</f>
        <v>-</v>
      </c>
      <c r="BY11" s="108"/>
      <c r="BZ11" s="109" t="str">
        <f>IFERROR(BY11/BU11,"-")</f>
        <v>-</v>
      </c>
      <c r="CA11" s="110"/>
      <c r="CB11" s="110"/>
      <c r="CC11" s="110"/>
      <c r="CD11" s="111"/>
      <c r="CE11" s="112" t="str">
        <f>IF(M11=0,"",IF(CD11=0,"",(CD11/M11)))</f>
        <v/>
      </c>
      <c r="CF11" s="113"/>
      <c r="CG11" s="114" t="str">
        <f>IFERROR(CF11/CD11,"-")</f>
        <v>-</v>
      </c>
      <c r="CH11" s="115"/>
      <c r="CI11" s="116" t="str">
        <f>IFERROR(CH11/CD11,"-")</f>
        <v>-</v>
      </c>
      <c r="CJ11" s="117"/>
      <c r="CK11" s="117"/>
      <c r="CL11" s="117"/>
      <c r="CM11" s="118">
        <v>0</v>
      </c>
      <c r="CN11" s="119"/>
      <c r="CO11" s="119"/>
      <c r="CP11" s="119"/>
      <c r="CQ11" s="120" t="str">
        <f>IF(AND(CO11=0,CP11=0),"",IF(AND(CO11&lt;=100000,CP11&lt;=100000),"",IF(CO11/CN11&gt;0.7,"男高",IF(CP11/CN11&gt;0.7,"女高",""))))</f>
        <v/>
      </c>
    </row>
    <row r="12" spans="1:97">
      <c r="A12" s="59" t="str">
        <f>Z12</f>
        <v>0</v>
      </c>
      <c r="B12" s="167" t="s">
        <v>72</v>
      </c>
      <c r="C12" s="167"/>
      <c r="D12" s="167"/>
      <c r="E12" s="167" t="s">
        <v>64</v>
      </c>
      <c r="F12" s="69" t="s">
        <v>73</v>
      </c>
      <c r="G12" s="69" t="s">
        <v>58</v>
      </c>
      <c r="H12" s="159">
        <v>0</v>
      </c>
      <c r="I12" s="64">
        <v>1700</v>
      </c>
      <c r="J12" s="60">
        <v>0</v>
      </c>
      <c r="K12" s="60">
        <v>0</v>
      </c>
      <c r="L12" s="60">
        <v>0</v>
      </c>
      <c r="M12" s="71">
        <v>0</v>
      </c>
      <c r="N12" s="122">
        <v>0</v>
      </c>
      <c r="O12" s="61" t="str">
        <f>IFERROR(M12/L12,"-")</f>
        <v>-</v>
      </c>
      <c r="P12" s="60">
        <v>0</v>
      </c>
      <c r="Q12" s="60">
        <v>0</v>
      </c>
      <c r="R12" s="61" t="str">
        <f>IFERROR(P12/M12,"-")</f>
        <v>-</v>
      </c>
      <c r="S12" s="62" t="str">
        <f>IFERROR(H12/SUM(M12:M12),"-")</f>
        <v>-</v>
      </c>
      <c r="T12" s="63">
        <v>0</v>
      </c>
      <c r="U12" s="61" t="str">
        <f>IF(M12=0,"-",T12/M12)</f>
        <v>-</v>
      </c>
      <c r="V12" s="164"/>
      <c r="W12" s="165" t="str">
        <f>IFERROR(V12/M12,"-")</f>
        <v>-</v>
      </c>
      <c r="X12" s="165" t="str">
        <f>IFERROR(V12/T12,"-")</f>
        <v>-</v>
      </c>
      <c r="Y12" s="159">
        <f>SUM(V12:V12)-SUM(H12:H12)</f>
        <v>0</v>
      </c>
      <c r="Z12" s="65" t="str">
        <f>SUM(V12:V12)/SUM(H12:H12)</f>
        <v>0</v>
      </c>
      <c r="AA12" s="58"/>
      <c r="AB12" s="72"/>
      <c r="AC12" s="73" t="str">
        <f>IF(M12=0,"",IF(AB12=0,"",(AB12/M12)))</f>
        <v/>
      </c>
      <c r="AD12" s="72"/>
      <c r="AE12" s="74" t="str">
        <f>IFERROR(AD12/AB12,"-")</f>
        <v>-</v>
      </c>
      <c r="AF12" s="75"/>
      <c r="AG12" s="76" t="str">
        <f>IFERROR(AF12/AB12,"-")</f>
        <v>-</v>
      </c>
      <c r="AH12" s="77"/>
      <c r="AI12" s="77"/>
      <c r="AJ12" s="77"/>
      <c r="AK12" s="78"/>
      <c r="AL12" s="79" t="str">
        <f>IF(M12=0,"",IF(AK12=0,"",(AK12/M12)))</f>
        <v/>
      </c>
      <c r="AM12" s="78"/>
      <c r="AN12" s="80" t="str">
        <f>IFERROR(AM12/AK12,"-")</f>
        <v>-</v>
      </c>
      <c r="AO12" s="81"/>
      <c r="AP12" s="82" t="str">
        <f>IFERROR(AO12/AK12,"-")</f>
        <v>-</v>
      </c>
      <c r="AQ12" s="83"/>
      <c r="AR12" s="83"/>
      <c r="AS12" s="83"/>
      <c r="AT12" s="84"/>
      <c r="AU12" s="85" t="str">
        <f>IF(M12=0,"",IF(AW12=0,"",(AW12/M12)))</f>
        <v/>
      </c>
      <c r="AV12" s="84"/>
      <c r="AW12" s="86" t="str">
        <f>IFERROR(AY12/AW12,"-")</f>
        <v>-</v>
      </c>
      <c r="AX12" s="87"/>
      <c r="AY12" s="88" t="str">
        <f>IFERROR(BA12/AW12,"-")</f>
        <v>-</v>
      </c>
      <c r="AZ12" s="89"/>
      <c r="BA12" s="89"/>
      <c r="BB12" s="89"/>
      <c r="BC12" s="90"/>
      <c r="BD12" s="91" t="str">
        <f>IF(M12=0,"",IF(BC12=0,"",(BC12/M12)))</f>
        <v/>
      </c>
      <c r="BE12" s="90"/>
      <c r="BF12" s="92" t="str">
        <f>IFERROR(BE12/BC12,"-")</f>
        <v>-</v>
      </c>
      <c r="BG12" s="93"/>
      <c r="BH12" s="94" t="str">
        <f>IFERROR(BG12/BC12,"-")</f>
        <v>-</v>
      </c>
      <c r="BI12" s="95"/>
      <c r="BJ12" s="95"/>
      <c r="BK12" s="95"/>
      <c r="BL12" s="97"/>
      <c r="BM12" s="98" t="str">
        <f>IF(M12=0,"",IF(BK12=0,"",(BK12/M12)))</f>
        <v/>
      </c>
      <c r="BN12" s="99"/>
      <c r="BO12" s="100" t="str">
        <f>IFERROR(BN12/BK12,"-")</f>
        <v>-</v>
      </c>
      <c r="BP12" s="101"/>
      <c r="BQ12" s="102" t="str">
        <f>IFERROR(BP12/BK12,"-")</f>
        <v>-</v>
      </c>
      <c r="BR12" s="103"/>
      <c r="BS12" s="103"/>
      <c r="BT12" s="103"/>
      <c r="BU12" s="104"/>
      <c r="BV12" s="105" t="str">
        <f>IF(M12=0,"",IF(BU12=0,"",(BU12/M12)))</f>
        <v/>
      </c>
      <c r="BW12" s="106"/>
      <c r="BX12" s="107" t="str">
        <f>IFERROR(BW12/BU12,"-")</f>
        <v>-</v>
      </c>
      <c r="BY12" s="108"/>
      <c r="BZ12" s="109" t="str">
        <f>IFERROR(BY12/BU12,"-")</f>
        <v>-</v>
      </c>
      <c r="CA12" s="110"/>
      <c r="CB12" s="110"/>
      <c r="CC12" s="110"/>
      <c r="CD12" s="111"/>
      <c r="CE12" s="112" t="str">
        <f>IF(M12=0,"",IF(CD12=0,"",(CD12/M12)))</f>
        <v/>
      </c>
      <c r="CF12" s="113"/>
      <c r="CG12" s="114" t="str">
        <f>IFERROR(CF12/CD12,"-")</f>
        <v>-</v>
      </c>
      <c r="CH12" s="115"/>
      <c r="CI12" s="116" t="str">
        <f>IFERROR(CH12/CD12,"-")</f>
        <v>-</v>
      </c>
      <c r="CJ12" s="117"/>
      <c r="CK12" s="117"/>
      <c r="CL12" s="117"/>
      <c r="CM12" s="118">
        <v>0</v>
      </c>
      <c r="CN12" s="119"/>
      <c r="CO12" s="119"/>
      <c r="CP12" s="119"/>
      <c r="CQ12" s="120" t="str">
        <f>IF(AND(CO12=0,CP12=0),"",IF(AND(CO12&lt;=100000,CP12&lt;=100000),"",IF(CO12/CN12&gt;0.7,"男高",IF(CP12/CN12&gt;0.7,"女高",""))))</f>
        <v/>
      </c>
    </row>
    <row r="13" spans="1:97">
      <c r="A13" s="15"/>
      <c r="B13" s="66"/>
      <c r="C13" s="66"/>
      <c r="D13" s="67"/>
      <c r="E13" s="68"/>
      <c r="F13" s="69"/>
      <c r="G13" s="69"/>
      <c r="H13" s="160"/>
      <c r="I13" s="70"/>
      <c r="J13" s="18"/>
      <c r="K13" s="18"/>
      <c r="L13" s="16"/>
      <c r="M13" s="16"/>
      <c r="N13" s="16"/>
      <c r="O13" s="17"/>
      <c r="P13" s="17"/>
      <c r="Q13" s="16"/>
      <c r="R13" s="17"/>
      <c r="S13" s="10"/>
      <c r="T13" s="10"/>
      <c r="U13" s="10"/>
      <c r="V13" s="166"/>
      <c r="W13" s="166"/>
      <c r="X13" s="166"/>
      <c r="Y13" s="166"/>
      <c r="Z13" s="17"/>
      <c r="AA13" s="39"/>
      <c r="AB13" s="43"/>
      <c r="AC13" s="44"/>
      <c r="AD13" s="43"/>
      <c r="AE13" s="47"/>
      <c r="AF13" s="48"/>
      <c r="AG13" s="49"/>
      <c r="AH13" s="50"/>
      <c r="AI13" s="50"/>
      <c r="AJ13" s="50"/>
      <c r="AK13" s="43"/>
      <c r="AL13" s="44"/>
      <c r="AM13" s="43"/>
      <c r="AN13" s="47"/>
      <c r="AO13" s="48"/>
      <c r="AP13" s="49"/>
      <c r="AQ13" s="50"/>
      <c r="AR13" s="50"/>
      <c r="AS13" s="50"/>
      <c r="AT13" s="43"/>
      <c r="AU13" s="44"/>
      <c r="AV13" s="43"/>
      <c r="AW13" s="47"/>
      <c r="AX13" s="48"/>
      <c r="AY13" s="49"/>
      <c r="AZ13" s="50"/>
      <c r="BA13" s="50"/>
      <c r="BB13" s="50"/>
      <c r="BC13" s="43"/>
      <c r="BD13" s="44"/>
      <c r="BE13" s="43"/>
      <c r="BF13" s="47"/>
      <c r="BG13" s="48"/>
      <c r="BH13" s="49"/>
      <c r="BI13" s="50"/>
      <c r="BJ13" s="50"/>
      <c r="BK13" s="50"/>
      <c r="BL13" s="45"/>
      <c r="BM13" s="46"/>
      <c r="BN13" s="43"/>
      <c r="BO13" s="47"/>
      <c r="BP13" s="48"/>
      <c r="BQ13" s="49"/>
      <c r="BR13" s="50"/>
      <c r="BS13" s="50"/>
      <c r="BT13" s="50"/>
      <c r="BU13" s="45"/>
      <c r="BV13" s="46"/>
      <c r="BW13" s="43"/>
      <c r="BX13" s="47"/>
      <c r="BY13" s="48"/>
      <c r="BZ13" s="49"/>
      <c r="CA13" s="50"/>
      <c r="CB13" s="50"/>
      <c r="CC13" s="50"/>
      <c r="CD13" s="45"/>
      <c r="CE13" s="46"/>
      <c r="CF13" s="43"/>
      <c r="CG13" s="47"/>
      <c r="CH13" s="48"/>
      <c r="CI13" s="49"/>
      <c r="CJ13" s="50"/>
      <c r="CK13" s="50"/>
      <c r="CL13" s="50"/>
      <c r="CM13" s="51"/>
      <c r="CN13" s="48"/>
      <c r="CO13" s="48"/>
      <c r="CP13" s="48"/>
      <c r="CQ13" s="52"/>
    </row>
    <row r="14" spans="1:97">
      <c r="A14" s="15"/>
      <c r="B14" s="21"/>
      <c r="C14" s="21"/>
      <c r="D14" s="16"/>
      <c r="E14" s="16"/>
      <c r="F14" s="20"/>
      <c r="G14" s="55"/>
      <c r="H14" s="161"/>
      <c r="I14" s="18"/>
      <c r="J14" s="18"/>
      <c r="K14" s="18"/>
      <c r="L14" s="16"/>
      <c r="M14" s="16"/>
      <c r="N14" s="16"/>
      <c r="O14" s="17"/>
      <c r="P14" s="17"/>
      <c r="Q14" s="16"/>
      <c r="R14" s="17"/>
      <c r="S14" s="10"/>
      <c r="T14" s="10"/>
      <c r="U14" s="10"/>
      <c r="V14" s="166"/>
      <c r="W14" s="166"/>
      <c r="X14" s="166"/>
      <c r="Y14" s="166"/>
      <c r="Z14" s="17"/>
      <c r="AA14" s="41"/>
      <c r="AB14" s="43"/>
      <c r="AC14" s="44"/>
      <c r="AD14" s="43"/>
      <c r="AE14" s="47"/>
      <c r="AF14" s="48"/>
      <c r="AG14" s="49"/>
      <c r="AH14" s="50"/>
      <c r="AI14" s="50"/>
      <c r="AJ14" s="50"/>
      <c r="AK14" s="43"/>
      <c r="AL14" s="44"/>
      <c r="AM14" s="43"/>
      <c r="AN14" s="47"/>
      <c r="AO14" s="48"/>
      <c r="AP14" s="49"/>
      <c r="AQ14" s="50"/>
      <c r="AR14" s="50"/>
      <c r="AS14" s="50"/>
      <c r="AT14" s="43"/>
      <c r="AU14" s="44"/>
      <c r="AV14" s="43"/>
      <c r="AW14" s="47"/>
      <c r="AX14" s="48"/>
      <c r="AY14" s="49"/>
      <c r="AZ14" s="50"/>
      <c r="BA14" s="50"/>
      <c r="BB14" s="50"/>
      <c r="BC14" s="43"/>
      <c r="BD14" s="44"/>
      <c r="BE14" s="43"/>
      <c r="BF14" s="47"/>
      <c r="BG14" s="48"/>
      <c r="BH14" s="49"/>
      <c r="BI14" s="50"/>
      <c r="BJ14" s="50"/>
      <c r="BK14" s="50"/>
      <c r="BL14" s="45"/>
      <c r="BM14" s="46"/>
      <c r="BN14" s="43"/>
      <c r="BO14" s="47"/>
      <c r="BP14" s="48"/>
      <c r="BQ14" s="49"/>
      <c r="BR14" s="50"/>
      <c r="BS14" s="50"/>
      <c r="BT14" s="50"/>
      <c r="BU14" s="45"/>
      <c r="BV14" s="46"/>
      <c r="BW14" s="43"/>
      <c r="BX14" s="47"/>
      <c r="BY14" s="48"/>
      <c r="BZ14" s="49"/>
      <c r="CA14" s="50"/>
      <c r="CB14" s="50"/>
      <c r="CC14" s="50"/>
      <c r="CD14" s="45"/>
      <c r="CE14" s="46"/>
      <c r="CF14" s="43"/>
      <c r="CG14" s="47"/>
      <c r="CH14" s="48"/>
      <c r="CI14" s="49"/>
      <c r="CJ14" s="50"/>
      <c r="CK14" s="50"/>
      <c r="CL14" s="50"/>
      <c r="CM14" s="51"/>
      <c r="CN14" s="48"/>
      <c r="CO14" s="48"/>
      <c r="CP14" s="48"/>
      <c r="CQ14" s="52"/>
    </row>
    <row r="15" spans="1:97">
      <c r="A15" s="7" t="str">
        <f>Z15</f>
        <v>0</v>
      </c>
      <c r="B15" s="24"/>
      <c r="C15" s="24"/>
      <c r="D15" s="24"/>
      <c r="E15" s="24"/>
      <c r="F15" s="23" t="s">
        <v>74</v>
      </c>
      <c r="G15" s="23"/>
      <c r="H15" s="162"/>
      <c r="I15" s="28"/>
      <c r="J15" s="24">
        <f>SUM(J6:J14)</f>
        <v>0</v>
      </c>
      <c r="K15" s="24">
        <f>SUM(K6:K14)</f>
        <v>0</v>
      </c>
      <c r="L15" s="24">
        <f>SUM(L6:L14)</f>
        <v>1245</v>
      </c>
      <c r="M15" s="24">
        <f>SUM(M6:M14)</f>
        <v>1</v>
      </c>
      <c r="N15" s="24">
        <f>SUM(N6:N14)</f>
        <v>1</v>
      </c>
      <c r="O15" s="25">
        <f>IFERROR(M15/L15,"-")</f>
        <v>0.00080321285140562</v>
      </c>
      <c r="P15" s="57">
        <f>SUM(P6:P14)</f>
        <v>0</v>
      </c>
      <c r="Q15" s="57">
        <f>SUM(Q6:Q14)</f>
        <v>1</v>
      </c>
      <c r="R15" s="25">
        <f>IFERROR(P15/M15,"-")</f>
        <v>0</v>
      </c>
      <c r="S15" s="26">
        <f>IFERROR(H15/M15,"-")</f>
        <v>0</v>
      </c>
      <c r="T15" s="27">
        <f>SUM(T6:T14)</f>
        <v>1</v>
      </c>
      <c r="U15" s="25">
        <f>IFERROR(T15/M15,"-")</f>
        <v>1</v>
      </c>
      <c r="V15" s="162">
        <f>SUM(V6:V14)</f>
        <v>10000</v>
      </c>
      <c r="W15" s="162">
        <f>IFERROR(V15/M15,"-")</f>
        <v>10000</v>
      </c>
      <c r="X15" s="162">
        <f>IFERROR(V15/T15,"-")</f>
        <v>10000</v>
      </c>
      <c r="Y15" s="162">
        <f>V15-H15</f>
        <v>10000</v>
      </c>
      <c r="Z15" s="29" t="str">
        <f>V15/H15</f>
        <v>0</v>
      </c>
      <c r="AA15" s="40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  <mergeCell ref="A11:A11"/>
    <mergeCell ref="H11:H11"/>
    <mergeCell ref="I11:I11"/>
    <mergeCell ref="S11:S11"/>
    <mergeCell ref="Y11:Y11"/>
    <mergeCell ref="Z11:Z11"/>
    <mergeCell ref="A12:A12"/>
    <mergeCell ref="H12:H12"/>
    <mergeCell ref="I12:I12"/>
    <mergeCell ref="S12:S12"/>
    <mergeCell ref="Y12:Y12"/>
    <mergeCell ref="Z12:Z12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75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 t="str">
        <f>X6</f>
        <v>0</v>
      </c>
      <c r="B6" s="167" t="s">
        <v>76</v>
      </c>
      <c r="C6" s="167" t="s">
        <v>77</v>
      </c>
      <c r="D6" s="167" t="s">
        <v>78</v>
      </c>
      <c r="E6" s="167" t="s">
        <v>79</v>
      </c>
      <c r="F6" s="69" t="s">
        <v>80</v>
      </c>
      <c r="G6" s="69" t="s">
        <v>58</v>
      </c>
      <c r="H6" s="159">
        <v>0</v>
      </c>
      <c r="I6" s="60">
        <v>0</v>
      </c>
      <c r="J6" s="60">
        <v>0</v>
      </c>
      <c r="K6" s="60">
        <v>29</v>
      </c>
      <c r="L6" s="71">
        <v>0</v>
      </c>
      <c r="M6" s="61">
        <f>IFERROR(L6/K6,"-")</f>
        <v>0</v>
      </c>
      <c r="N6" s="60">
        <v>0</v>
      </c>
      <c r="O6" s="60">
        <v>0</v>
      </c>
      <c r="P6" s="61" t="str">
        <f>IFERROR(N6/(L6),"-")</f>
        <v>-</v>
      </c>
      <c r="Q6" s="62" t="str">
        <f>IFERROR(H6/SUM(L6:L6),"-")</f>
        <v>-</v>
      </c>
      <c r="R6" s="63">
        <v>0</v>
      </c>
      <c r="S6" s="61" t="str">
        <f>IF(L6=0,"-",R6/L6)</f>
        <v>-</v>
      </c>
      <c r="T6" s="164"/>
      <c r="U6" s="165" t="str">
        <f>IFERROR(T6/L6,"-")</f>
        <v>-</v>
      </c>
      <c r="V6" s="165" t="str">
        <f>IFERROR(T6/R6,"-")</f>
        <v>-</v>
      </c>
      <c r="W6" s="159">
        <f>SUM(T6:T6)-SUM(H6:H6)</f>
        <v>0</v>
      </c>
      <c r="X6" s="65" t="str">
        <f>SUM(T6:T6)/SUM(H6:H6)</f>
        <v>0</v>
      </c>
      <c r="Y6" s="58"/>
      <c r="Z6" s="72"/>
      <c r="AA6" s="73" t="str">
        <f>IF(L6=0,"",IF(Z6=0,"",(Z6/L6)))</f>
        <v/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/>
      <c r="AJ6" s="79" t="str">
        <f>IF(L6=0,"",IF(AI6=0,"",(AI6/L6)))</f>
        <v/>
      </c>
      <c r="AK6" s="78"/>
      <c r="AL6" s="80" t="str">
        <f>IFERROR(AK6/AI6,"-")</f>
        <v>-</v>
      </c>
      <c r="AM6" s="81"/>
      <c r="AN6" s="82" t="str">
        <f>IFERROR(AM6/AI6,"-")</f>
        <v>-</v>
      </c>
      <c r="AO6" s="83"/>
      <c r="AP6" s="83"/>
      <c r="AQ6" s="83"/>
      <c r="AR6" s="84"/>
      <c r="AS6" s="85" t="str">
        <f>IF(L6=0,"",IF(AR6=0,"",(AR6/L6)))</f>
        <v/>
      </c>
      <c r="AT6" s="84"/>
      <c r="AU6" s="86" t="str">
        <f>IFERROR(AT6/AR6,"-")</f>
        <v>-</v>
      </c>
      <c r="AV6" s="87"/>
      <c r="AW6" s="88" t="str">
        <f>IFERROR(AV6/AR6,"-")</f>
        <v>-</v>
      </c>
      <c r="AX6" s="89"/>
      <c r="AY6" s="89"/>
      <c r="AZ6" s="89"/>
      <c r="BA6" s="90"/>
      <c r="BB6" s="91" t="str">
        <f>IF(L6=0,"",IF(BA6=0,"",(BA6/L6)))</f>
        <v/>
      </c>
      <c r="BC6" s="90"/>
      <c r="BD6" s="92" t="str">
        <f>IFERROR(BC6/BA6,"-")</f>
        <v>-</v>
      </c>
      <c r="BE6" s="93"/>
      <c r="BF6" s="94" t="str">
        <f>IFERROR(BE6/BA6,"-")</f>
        <v>-</v>
      </c>
      <c r="BG6" s="95"/>
      <c r="BH6" s="95"/>
      <c r="BI6" s="95"/>
      <c r="BJ6" s="97"/>
      <c r="BK6" s="98" t="str">
        <f>IF(L6=0,"",IF(BJ6=0,"",(BJ6/L6)))</f>
        <v/>
      </c>
      <c r="BL6" s="99"/>
      <c r="BM6" s="100" t="str">
        <f>IFERROR(BL6/BJ6,"-")</f>
        <v>-</v>
      </c>
      <c r="BN6" s="101"/>
      <c r="BO6" s="102" t="str">
        <f>IFERROR(BN6/BJ6,"-")</f>
        <v>-</v>
      </c>
      <c r="BP6" s="103"/>
      <c r="BQ6" s="103"/>
      <c r="BR6" s="103"/>
      <c r="BS6" s="104"/>
      <c r="BT6" s="105" t="str">
        <f>IF(L6=0,"",IF(BS6=0,"",(BS6/L6)))</f>
        <v/>
      </c>
      <c r="BU6" s="106"/>
      <c r="BV6" s="107" t="str">
        <f>IFERROR(BU6/BS6,"-")</f>
        <v>-</v>
      </c>
      <c r="BW6" s="108"/>
      <c r="BX6" s="109" t="str">
        <f>IFERROR(BW6/BS6,"-")</f>
        <v>-</v>
      </c>
      <c r="BY6" s="110"/>
      <c r="BZ6" s="110"/>
      <c r="CA6" s="110"/>
      <c r="CB6" s="111"/>
      <c r="CC6" s="112" t="str">
        <f>IF(L6=0,"",IF(CB6=0,"",(CB6/L6)))</f>
        <v/>
      </c>
      <c r="CD6" s="113"/>
      <c r="CE6" s="114" t="str">
        <f>IFERROR(CD6/CB6,"-")</f>
        <v>-</v>
      </c>
      <c r="CF6" s="115"/>
      <c r="CG6" s="116" t="str">
        <f>IFERROR(CF6/CB6,"-")</f>
        <v>-</v>
      </c>
      <c r="CH6" s="117"/>
      <c r="CI6" s="117"/>
      <c r="CJ6" s="117"/>
      <c r="CK6" s="118">
        <v>0</v>
      </c>
      <c r="CL6" s="119"/>
      <c r="CM6" s="119"/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81</v>
      </c>
      <c r="C7" s="167" t="s">
        <v>60</v>
      </c>
      <c r="D7" s="167" t="s">
        <v>82</v>
      </c>
      <c r="E7" s="167" t="s">
        <v>83</v>
      </c>
      <c r="F7" s="69" t="s">
        <v>84</v>
      </c>
      <c r="G7" s="69" t="s">
        <v>58</v>
      </c>
      <c r="H7" s="159">
        <v>0</v>
      </c>
      <c r="I7" s="60">
        <v>0</v>
      </c>
      <c r="J7" s="60">
        <v>0</v>
      </c>
      <c r="K7" s="60">
        <v>56</v>
      </c>
      <c r="L7" s="71">
        <v>5</v>
      </c>
      <c r="M7" s="61">
        <f>IFERROR(L7/K7,"-")</f>
        <v>0.089285714285714</v>
      </c>
      <c r="N7" s="60">
        <v>1</v>
      </c>
      <c r="O7" s="60">
        <v>4</v>
      </c>
      <c r="P7" s="61">
        <f>IFERROR(N7/(L7),"-")</f>
        <v>0.2</v>
      </c>
      <c r="Q7" s="62">
        <f>IFERROR(H7/SUM(L7:L7),"-")</f>
        <v>0</v>
      </c>
      <c r="R7" s="63">
        <v>2</v>
      </c>
      <c r="S7" s="61">
        <f>IF(L7=0,"-",R7/L7)</f>
        <v>0.4</v>
      </c>
      <c r="T7" s="164">
        <v>146000</v>
      </c>
      <c r="U7" s="165">
        <f>IFERROR(T7/L7,"-")</f>
        <v>29200</v>
      </c>
      <c r="V7" s="165">
        <f>IFERROR(T7/R7,"-")</f>
        <v>73000</v>
      </c>
      <c r="W7" s="159">
        <f>SUM(T7:T7)-SUM(H7:H7)</f>
        <v>146000</v>
      </c>
      <c r="X7" s="65" t="str">
        <f>SUM(T7:T7)/SUM(H7:H7)</f>
        <v>0</v>
      </c>
      <c r="Y7" s="58"/>
      <c r="Z7" s="72"/>
      <c r="AA7" s="73">
        <f>IF(L7=0,"",IF(Z7=0,"",(Z7/L7)))</f>
        <v>0</v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>
        <f>IF(L7=0,"",IF(AI7=0,"",(AI7/L7)))</f>
        <v>0</v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>
        <f>IF(L7=0,"",IF(AR7=0,"",(AR7/L7)))</f>
        <v>0</v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>
        <v>1</v>
      </c>
      <c r="BB7" s="91">
        <f>IF(L7=0,"",IF(BA7=0,"",(BA7/L7)))</f>
        <v>0.2</v>
      </c>
      <c r="BC7" s="90"/>
      <c r="BD7" s="92">
        <f>IFERROR(BC7/BA7,"-")</f>
        <v>0</v>
      </c>
      <c r="BE7" s="93"/>
      <c r="BF7" s="94">
        <f>IFERROR(BE7/BA7,"-")</f>
        <v>0</v>
      </c>
      <c r="BG7" s="95"/>
      <c r="BH7" s="95"/>
      <c r="BI7" s="95"/>
      <c r="BJ7" s="97">
        <v>3</v>
      </c>
      <c r="BK7" s="98">
        <f>IF(L7=0,"",IF(BJ7=0,"",(BJ7/L7)))</f>
        <v>0.6</v>
      </c>
      <c r="BL7" s="99">
        <v>2</v>
      </c>
      <c r="BM7" s="100">
        <f>IFERROR(BL7/BJ7,"-")</f>
        <v>0.66666666666667</v>
      </c>
      <c r="BN7" s="101">
        <v>146000</v>
      </c>
      <c r="BO7" s="102">
        <f>IFERROR(BN7/BJ7,"-")</f>
        <v>48666.666666667</v>
      </c>
      <c r="BP7" s="103">
        <v>1</v>
      </c>
      <c r="BQ7" s="103"/>
      <c r="BR7" s="103">
        <v>1</v>
      </c>
      <c r="BS7" s="104">
        <v>1</v>
      </c>
      <c r="BT7" s="105">
        <f>IF(L7=0,"",IF(BS7=0,"",(BS7/L7)))</f>
        <v>0.2</v>
      </c>
      <c r="BU7" s="106"/>
      <c r="BV7" s="107">
        <f>IFERROR(BU7/BS7,"-")</f>
        <v>0</v>
      </c>
      <c r="BW7" s="108"/>
      <c r="BX7" s="109">
        <f>IFERROR(BW7/BS7,"-")</f>
        <v>0</v>
      </c>
      <c r="BY7" s="110"/>
      <c r="BZ7" s="110"/>
      <c r="CA7" s="110"/>
      <c r="CB7" s="111"/>
      <c r="CC7" s="112">
        <f>IF(L7=0,"",IF(CB7=0,"",(CB7/L7)))</f>
        <v>0</v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2</v>
      </c>
      <c r="CL7" s="119">
        <v>146000</v>
      </c>
      <c r="CM7" s="119">
        <v>143000</v>
      </c>
      <c r="CN7" s="119"/>
      <c r="CO7" s="120" t="str">
        <f>IF(AND(CM7=0,CN7=0),"",IF(AND(CM7&lt;=100000,CN7&lt;=100000),"",IF(CM7/CL7&gt;0.7,"男高",IF(CN7/CL7&gt;0.7,"女高",""))))</f>
        <v>男高</v>
      </c>
    </row>
    <row r="8" spans="1:95">
      <c r="A8" s="59" t="str">
        <f>X8</f>
        <v>0</v>
      </c>
      <c r="B8" s="167" t="s">
        <v>85</v>
      </c>
      <c r="C8" s="167" t="s">
        <v>60</v>
      </c>
      <c r="D8" s="167" t="s">
        <v>82</v>
      </c>
      <c r="E8" s="167" t="s">
        <v>83</v>
      </c>
      <c r="F8" s="69" t="s">
        <v>86</v>
      </c>
      <c r="G8" s="69" t="s">
        <v>58</v>
      </c>
      <c r="H8" s="159">
        <v>0</v>
      </c>
      <c r="I8" s="60">
        <v>0</v>
      </c>
      <c r="J8" s="60">
        <v>0</v>
      </c>
      <c r="K8" s="60">
        <v>1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87</v>
      </c>
      <c r="C9" s="167" t="s">
        <v>60</v>
      </c>
      <c r="D9" s="167" t="s">
        <v>82</v>
      </c>
      <c r="E9" s="167" t="s">
        <v>83</v>
      </c>
      <c r="F9" s="69" t="s">
        <v>88</v>
      </c>
      <c r="G9" s="69" t="s">
        <v>58</v>
      </c>
      <c r="H9" s="159">
        <v>0</v>
      </c>
      <c r="I9" s="60">
        <v>0</v>
      </c>
      <c r="J9" s="60">
        <v>0</v>
      </c>
      <c r="K9" s="60">
        <v>304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15"/>
      <c r="B10" s="66"/>
      <c r="C10" s="66"/>
      <c r="D10" s="67"/>
      <c r="E10" s="68"/>
      <c r="F10" s="69"/>
      <c r="G10" s="69"/>
      <c r="H10" s="160"/>
      <c r="I10" s="18"/>
      <c r="J10" s="18"/>
      <c r="K10" s="16"/>
      <c r="L10" s="16"/>
      <c r="M10" s="17"/>
      <c r="N10" s="17"/>
      <c r="O10" s="16"/>
      <c r="P10" s="17"/>
      <c r="Q10" s="10"/>
      <c r="R10" s="10"/>
      <c r="S10" s="10"/>
      <c r="T10" s="166"/>
      <c r="U10" s="166"/>
      <c r="V10" s="166"/>
      <c r="W10" s="166"/>
      <c r="X10" s="17"/>
      <c r="Y10" s="39"/>
      <c r="Z10" s="43"/>
      <c r="AA10" s="44"/>
      <c r="AB10" s="43"/>
      <c r="AC10" s="47"/>
      <c r="AD10" s="48"/>
      <c r="AE10" s="49"/>
      <c r="AF10" s="50"/>
      <c r="AG10" s="50"/>
      <c r="AH10" s="50"/>
      <c r="AI10" s="43"/>
      <c r="AJ10" s="44"/>
      <c r="AK10" s="43"/>
      <c r="AL10" s="47"/>
      <c r="AM10" s="48"/>
      <c r="AN10" s="49"/>
      <c r="AO10" s="50"/>
      <c r="AP10" s="50"/>
      <c r="AQ10" s="50"/>
      <c r="AR10" s="43"/>
      <c r="AS10" s="44"/>
      <c r="AT10" s="43"/>
      <c r="AU10" s="47"/>
      <c r="AV10" s="48"/>
      <c r="AW10" s="49"/>
      <c r="AX10" s="50"/>
      <c r="AY10" s="50"/>
      <c r="AZ10" s="50"/>
      <c r="BA10" s="43"/>
      <c r="BB10" s="44"/>
      <c r="BC10" s="43"/>
      <c r="BD10" s="47"/>
      <c r="BE10" s="48"/>
      <c r="BF10" s="49"/>
      <c r="BG10" s="50"/>
      <c r="BH10" s="50"/>
      <c r="BI10" s="50"/>
      <c r="BJ10" s="45"/>
      <c r="BK10" s="46"/>
      <c r="BL10" s="43"/>
      <c r="BM10" s="47"/>
      <c r="BN10" s="48"/>
      <c r="BO10" s="49"/>
      <c r="BP10" s="50"/>
      <c r="BQ10" s="50"/>
      <c r="BR10" s="50"/>
      <c r="BS10" s="45"/>
      <c r="BT10" s="46"/>
      <c r="BU10" s="43"/>
      <c r="BV10" s="47"/>
      <c r="BW10" s="48"/>
      <c r="BX10" s="49"/>
      <c r="BY10" s="50"/>
      <c r="BZ10" s="50"/>
      <c r="CA10" s="50"/>
      <c r="CB10" s="45"/>
      <c r="CC10" s="46"/>
      <c r="CD10" s="43"/>
      <c r="CE10" s="47"/>
      <c r="CF10" s="48"/>
      <c r="CG10" s="49"/>
      <c r="CH10" s="50"/>
      <c r="CI10" s="50"/>
      <c r="CJ10" s="50"/>
      <c r="CK10" s="51"/>
      <c r="CL10" s="48"/>
      <c r="CM10" s="48"/>
      <c r="CN10" s="48"/>
      <c r="CO10" s="52"/>
    </row>
    <row r="11" spans="1:95">
      <c r="A11" s="15"/>
      <c r="B11" s="21"/>
      <c r="C11" s="21"/>
      <c r="D11" s="16"/>
      <c r="E11" s="16"/>
      <c r="F11" s="20"/>
      <c r="G11" s="55"/>
      <c r="H11" s="161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41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7">
        <f>Z12</f>
        <v/>
      </c>
      <c r="B12" s="24"/>
      <c r="C12" s="24"/>
      <c r="D12" s="24"/>
      <c r="E12" s="24"/>
      <c r="F12" s="23" t="s">
        <v>89</v>
      </c>
      <c r="G12" s="23"/>
      <c r="H12" s="162"/>
      <c r="I12" s="24">
        <f>SUM(I6:I11)</f>
        <v>0</v>
      </c>
      <c r="J12" s="24">
        <f>SUM(J6:J11)</f>
        <v>0</v>
      </c>
      <c r="K12" s="24">
        <f>SUM(K6:K11)</f>
        <v>390</v>
      </c>
      <c r="L12" s="24">
        <f>SUM(L6:L11)</f>
        <v>5</v>
      </c>
      <c r="M12" s="25">
        <f>IFERROR(L12/K12,"-")</f>
        <v>0.012820512820513</v>
      </c>
      <c r="N12" s="57">
        <f>SUM(N6:N11)</f>
        <v>1</v>
      </c>
      <c r="O12" s="57">
        <f>SUM(O6:O11)</f>
        <v>4</v>
      </c>
      <c r="P12" s="25">
        <f>IFERROR(N12/L12,"-")</f>
        <v>0.2</v>
      </c>
      <c r="Q12" s="26">
        <f>IFERROR(H12/L12,"-")</f>
        <v>0</v>
      </c>
      <c r="R12" s="27">
        <f>SUM(R6:R11)</f>
        <v>2</v>
      </c>
      <c r="S12" s="25">
        <f>IFERROR(R12/L12,"-")</f>
        <v>0.4</v>
      </c>
      <c r="T12" s="162">
        <f>SUM(T6:T11)</f>
        <v>146000</v>
      </c>
      <c r="U12" s="162">
        <f>IFERROR(T12/L12,"-")</f>
        <v>29200</v>
      </c>
      <c r="V12" s="162">
        <f>IFERROR(T12/R12,"-")</f>
        <v>73000</v>
      </c>
      <c r="W12" s="162">
        <f>T12-H12</f>
        <v>146000</v>
      </c>
      <c r="X12" s="29" t="str">
        <f>T12/H12</f>
        <v>0</v>
      </c>
      <c r="Y12" s="40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90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 t="str">
        <f>X6</f>
        <v>0</v>
      </c>
      <c r="B6" s="167" t="s">
        <v>91</v>
      </c>
      <c r="C6" s="167" t="s">
        <v>60</v>
      </c>
      <c r="D6" s="167" t="s">
        <v>92</v>
      </c>
      <c r="E6" s="167" t="s">
        <v>93</v>
      </c>
      <c r="F6" s="69" t="s">
        <v>94</v>
      </c>
      <c r="G6" s="69" t="s">
        <v>58</v>
      </c>
      <c r="H6" s="159">
        <v>0</v>
      </c>
      <c r="I6" s="60">
        <v>0</v>
      </c>
      <c r="J6" s="60">
        <v>0</v>
      </c>
      <c r="K6" s="60">
        <v>0</v>
      </c>
      <c r="L6" s="71">
        <v>2</v>
      </c>
      <c r="M6" s="61" t="str">
        <f>IFERROR(L6/K6,"-")</f>
        <v>-</v>
      </c>
      <c r="N6" s="60">
        <v>0</v>
      </c>
      <c r="O6" s="60">
        <v>1</v>
      </c>
      <c r="P6" s="61">
        <f>IFERROR(N6/(L6),"-")</f>
        <v>0</v>
      </c>
      <c r="Q6" s="62">
        <f>IFERROR(H6/SUM(L6:L6),"-")</f>
        <v>0</v>
      </c>
      <c r="R6" s="63">
        <v>0</v>
      </c>
      <c r="S6" s="61">
        <f>IF(L6=0,"-",R6/L6)</f>
        <v>0</v>
      </c>
      <c r="T6" s="164"/>
      <c r="U6" s="165">
        <f>IFERROR(T6/L6,"-")</f>
        <v>0</v>
      </c>
      <c r="V6" s="165" t="str">
        <f>IFERROR(T6/R6,"-")</f>
        <v>-</v>
      </c>
      <c r="W6" s="159">
        <f>SUM(T6:T6)-SUM(H6:H6)</f>
        <v>0</v>
      </c>
      <c r="X6" s="65" t="str">
        <f>SUM(T6:T6)/SUM(H6:H6)</f>
        <v>0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>
        <v>2</v>
      </c>
      <c r="AJ6" s="79">
        <f>IF(L6=0,"",IF(AI6=0,"",(AI6/L6)))</f>
        <v>1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/>
      <c r="AS6" s="85">
        <f>IF(L6=0,"",IF(AR6=0,"",(AR6/L6)))</f>
        <v>0</v>
      </c>
      <c r="AT6" s="84"/>
      <c r="AU6" s="86" t="str">
        <f>IFERROR(AT6/AR6,"-")</f>
        <v>-</v>
      </c>
      <c r="AV6" s="87"/>
      <c r="AW6" s="88" t="str">
        <f>IFERROR(AV6/AR6,"-")</f>
        <v>-</v>
      </c>
      <c r="AX6" s="89"/>
      <c r="AY6" s="89"/>
      <c r="AZ6" s="89"/>
      <c r="BA6" s="90"/>
      <c r="BB6" s="91">
        <f>IF(L6=0,"",IF(BA6=0,"",(BA6/L6)))</f>
        <v>0</v>
      </c>
      <c r="BC6" s="90"/>
      <c r="BD6" s="92" t="str">
        <f>IFERROR(BC6/BA6,"-")</f>
        <v>-</v>
      </c>
      <c r="BE6" s="93"/>
      <c r="BF6" s="94" t="str">
        <f>IFERROR(BE6/BA6,"-")</f>
        <v>-</v>
      </c>
      <c r="BG6" s="95"/>
      <c r="BH6" s="95"/>
      <c r="BI6" s="95"/>
      <c r="BJ6" s="97"/>
      <c r="BK6" s="98">
        <f>IF(L6=0,"",IF(BJ6=0,"",(BJ6/L6)))</f>
        <v>0</v>
      </c>
      <c r="BL6" s="99"/>
      <c r="BM6" s="100" t="str">
        <f>IFERROR(BL6/BJ6,"-")</f>
        <v>-</v>
      </c>
      <c r="BN6" s="101"/>
      <c r="BO6" s="102" t="str">
        <f>IFERROR(BN6/BJ6,"-")</f>
        <v>-</v>
      </c>
      <c r="BP6" s="103"/>
      <c r="BQ6" s="103"/>
      <c r="BR6" s="103"/>
      <c r="BS6" s="104"/>
      <c r="BT6" s="105">
        <f>IF(L6=0,"",IF(BS6=0,"",(BS6/L6)))</f>
        <v>0</v>
      </c>
      <c r="BU6" s="106"/>
      <c r="BV6" s="107" t="str">
        <f>IFERROR(BU6/BS6,"-")</f>
        <v>-</v>
      </c>
      <c r="BW6" s="108"/>
      <c r="BX6" s="109" t="str">
        <f>IFERROR(BW6/BS6,"-")</f>
        <v>-</v>
      </c>
      <c r="BY6" s="110"/>
      <c r="BZ6" s="110"/>
      <c r="CA6" s="110"/>
      <c r="CB6" s="111"/>
      <c r="CC6" s="112">
        <f>IF(L6=0,"",IF(CB6=0,"",(CB6/L6)))</f>
        <v>0</v>
      </c>
      <c r="CD6" s="113"/>
      <c r="CE6" s="114" t="str">
        <f>IFERROR(CD6/CB6,"-")</f>
        <v>-</v>
      </c>
      <c r="CF6" s="115"/>
      <c r="CG6" s="116" t="str">
        <f>IFERROR(CF6/CB6,"-")</f>
        <v>-</v>
      </c>
      <c r="CH6" s="117"/>
      <c r="CI6" s="117"/>
      <c r="CJ6" s="117"/>
      <c r="CK6" s="118">
        <v>0</v>
      </c>
      <c r="CL6" s="119"/>
      <c r="CM6" s="119"/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95</v>
      </c>
      <c r="C7" s="167" t="s">
        <v>60</v>
      </c>
      <c r="D7" s="167" t="s">
        <v>92</v>
      </c>
      <c r="E7" s="167" t="s">
        <v>93</v>
      </c>
      <c r="F7" s="69" t="s">
        <v>96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20</v>
      </c>
      <c r="M7" s="61" t="str">
        <f>IFERROR(L7/K7,"-")</f>
        <v>-</v>
      </c>
      <c r="N7" s="60">
        <v>0</v>
      </c>
      <c r="O7" s="60">
        <v>6</v>
      </c>
      <c r="P7" s="61">
        <f>IFERROR(N7/(L7),"-")</f>
        <v>0</v>
      </c>
      <c r="Q7" s="62">
        <f>IFERROR(H7/SUM(L7:L7),"-")</f>
        <v>0</v>
      </c>
      <c r="R7" s="63">
        <v>1</v>
      </c>
      <c r="S7" s="61">
        <f>IF(L7=0,"-",R7/L7)</f>
        <v>0.05</v>
      </c>
      <c r="T7" s="164">
        <v>3000</v>
      </c>
      <c r="U7" s="165">
        <f>IFERROR(T7/L7,"-")</f>
        <v>150</v>
      </c>
      <c r="V7" s="165">
        <f>IFERROR(T7/R7,"-")</f>
        <v>3000</v>
      </c>
      <c r="W7" s="159">
        <f>SUM(T7:T7)-SUM(H7:H7)</f>
        <v>3000</v>
      </c>
      <c r="X7" s="65" t="str">
        <f>SUM(T7:T7)/SUM(H7:H7)</f>
        <v>0</v>
      </c>
      <c r="Y7" s="58"/>
      <c r="Z7" s="72">
        <v>6</v>
      </c>
      <c r="AA7" s="73">
        <f>IF(L7=0,"",IF(Z7=0,"",(Z7/L7)))</f>
        <v>0.3</v>
      </c>
      <c r="AB7" s="72"/>
      <c r="AC7" s="74">
        <f>IFERROR(AB7/Z7,"-")</f>
        <v>0</v>
      </c>
      <c r="AD7" s="75"/>
      <c r="AE7" s="76">
        <f>IFERROR(AD7/Z7,"-")</f>
        <v>0</v>
      </c>
      <c r="AF7" s="77"/>
      <c r="AG7" s="77"/>
      <c r="AH7" s="77"/>
      <c r="AI7" s="78">
        <v>4</v>
      </c>
      <c r="AJ7" s="79">
        <f>IF(L7=0,"",IF(AI7=0,"",(AI7/L7)))</f>
        <v>0.2</v>
      </c>
      <c r="AK7" s="78"/>
      <c r="AL7" s="80">
        <f>IFERROR(AK7/AI7,"-")</f>
        <v>0</v>
      </c>
      <c r="AM7" s="81"/>
      <c r="AN7" s="82">
        <f>IFERROR(AM7/AI7,"-")</f>
        <v>0</v>
      </c>
      <c r="AO7" s="83"/>
      <c r="AP7" s="83"/>
      <c r="AQ7" s="83"/>
      <c r="AR7" s="84">
        <v>3</v>
      </c>
      <c r="AS7" s="85">
        <f>IF(L7=0,"",IF(AR7=0,"",(AR7/L7)))</f>
        <v>0.15</v>
      </c>
      <c r="AT7" s="84"/>
      <c r="AU7" s="86">
        <f>IFERROR(AT7/AR7,"-")</f>
        <v>0</v>
      </c>
      <c r="AV7" s="87"/>
      <c r="AW7" s="88">
        <f>IFERROR(AV7/AR7,"-")</f>
        <v>0</v>
      </c>
      <c r="AX7" s="89"/>
      <c r="AY7" s="89"/>
      <c r="AZ7" s="89"/>
      <c r="BA7" s="90">
        <v>1</v>
      </c>
      <c r="BB7" s="91">
        <f>IF(L7=0,"",IF(BA7=0,"",(BA7/L7)))</f>
        <v>0.05</v>
      </c>
      <c r="BC7" s="90"/>
      <c r="BD7" s="92">
        <f>IFERROR(BC7/BA7,"-")</f>
        <v>0</v>
      </c>
      <c r="BE7" s="93"/>
      <c r="BF7" s="94">
        <f>IFERROR(BE7/BA7,"-")</f>
        <v>0</v>
      </c>
      <c r="BG7" s="95"/>
      <c r="BH7" s="95"/>
      <c r="BI7" s="95"/>
      <c r="BJ7" s="97">
        <v>5</v>
      </c>
      <c r="BK7" s="98">
        <f>IF(L7=0,"",IF(BJ7=0,"",(BJ7/L7)))</f>
        <v>0.25</v>
      </c>
      <c r="BL7" s="99">
        <v>1</v>
      </c>
      <c r="BM7" s="100">
        <f>IFERROR(BL7/BJ7,"-")</f>
        <v>0.2</v>
      </c>
      <c r="BN7" s="101">
        <v>3000</v>
      </c>
      <c r="BO7" s="102">
        <f>IFERROR(BN7/BJ7,"-")</f>
        <v>600</v>
      </c>
      <c r="BP7" s="103">
        <v>1</v>
      </c>
      <c r="BQ7" s="103"/>
      <c r="BR7" s="103"/>
      <c r="BS7" s="104">
        <v>1</v>
      </c>
      <c r="BT7" s="105">
        <f>IF(L7=0,"",IF(BS7=0,"",(BS7/L7)))</f>
        <v>0.05</v>
      </c>
      <c r="BU7" s="106"/>
      <c r="BV7" s="107">
        <f>IFERROR(BU7/BS7,"-")</f>
        <v>0</v>
      </c>
      <c r="BW7" s="108"/>
      <c r="BX7" s="109">
        <f>IFERROR(BW7/BS7,"-")</f>
        <v>0</v>
      </c>
      <c r="BY7" s="110"/>
      <c r="BZ7" s="110"/>
      <c r="CA7" s="110"/>
      <c r="CB7" s="111"/>
      <c r="CC7" s="112">
        <f>IF(L7=0,"",IF(CB7=0,"",(CB7/L7)))</f>
        <v>0</v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1</v>
      </c>
      <c r="CL7" s="119">
        <v>3000</v>
      </c>
      <c r="CM7" s="119">
        <v>3000</v>
      </c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15"/>
      <c r="B8" s="66"/>
      <c r="C8" s="66"/>
      <c r="D8" s="67"/>
      <c r="E8" s="68"/>
      <c r="F8" s="69"/>
      <c r="G8" s="69"/>
      <c r="H8" s="160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6"/>
      <c r="U8" s="166"/>
      <c r="V8" s="166"/>
      <c r="W8" s="166"/>
      <c r="X8" s="17"/>
      <c r="Y8" s="39"/>
      <c r="Z8" s="43"/>
      <c r="AA8" s="44"/>
      <c r="AB8" s="43"/>
      <c r="AC8" s="47"/>
      <c r="AD8" s="48"/>
      <c r="AE8" s="49"/>
      <c r="AF8" s="50"/>
      <c r="AG8" s="50"/>
      <c r="AH8" s="50"/>
      <c r="AI8" s="43"/>
      <c r="AJ8" s="44"/>
      <c r="AK8" s="43"/>
      <c r="AL8" s="47"/>
      <c r="AM8" s="48"/>
      <c r="AN8" s="49"/>
      <c r="AO8" s="50"/>
      <c r="AP8" s="50"/>
      <c r="AQ8" s="50"/>
      <c r="AR8" s="43"/>
      <c r="AS8" s="44"/>
      <c r="AT8" s="43"/>
      <c r="AU8" s="47"/>
      <c r="AV8" s="48"/>
      <c r="AW8" s="49"/>
      <c r="AX8" s="50"/>
      <c r="AY8" s="50"/>
      <c r="AZ8" s="50"/>
      <c r="BA8" s="43"/>
      <c r="BB8" s="44"/>
      <c r="BC8" s="43"/>
      <c r="BD8" s="47"/>
      <c r="BE8" s="48"/>
      <c r="BF8" s="49"/>
      <c r="BG8" s="50"/>
      <c r="BH8" s="50"/>
      <c r="BI8" s="50"/>
      <c r="BJ8" s="45"/>
      <c r="BK8" s="46"/>
      <c r="BL8" s="43"/>
      <c r="BM8" s="47"/>
      <c r="BN8" s="48"/>
      <c r="BO8" s="49"/>
      <c r="BP8" s="50"/>
      <c r="BQ8" s="50"/>
      <c r="BR8" s="50"/>
      <c r="BS8" s="45"/>
      <c r="BT8" s="46"/>
      <c r="BU8" s="43"/>
      <c r="BV8" s="47"/>
      <c r="BW8" s="48"/>
      <c r="BX8" s="49"/>
      <c r="BY8" s="50"/>
      <c r="BZ8" s="50"/>
      <c r="CA8" s="50"/>
      <c r="CB8" s="45"/>
      <c r="CC8" s="46"/>
      <c r="CD8" s="43"/>
      <c r="CE8" s="47"/>
      <c r="CF8" s="48"/>
      <c r="CG8" s="49"/>
      <c r="CH8" s="50"/>
      <c r="CI8" s="50"/>
      <c r="CJ8" s="50"/>
      <c r="CK8" s="51"/>
      <c r="CL8" s="48"/>
      <c r="CM8" s="48"/>
      <c r="CN8" s="48"/>
      <c r="CO8" s="52"/>
    </row>
    <row r="9" spans="1:95">
      <c r="A9" s="15"/>
      <c r="B9" s="21"/>
      <c r="C9" s="21"/>
      <c r="D9" s="16"/>
      <c r="E9" s="16"/>
      <c r="F9" s="20"/>
      <c r="G9" s="55"/>
      <c r="H9" s="161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6"/>
      <c r="U9" s="166"/>
      <c r="V9" s="166"/>
      <c r="W9" s="166"/>
      <c r="X9" s="17"/>
      <c r="Y9" s="41"/>
      <c r="Z9" s="43"/>
      <c r="AA9" s="44"/>
      <c r="AB9" s="43"/>
      <c r="AC9" s="47"/>
      <c r="AD9" s="48"/>
      <c r="AE9" s="49"/>
      <c r="AF9" s="50"/>
      <c r="AG9" s="50"/>
      <c r="AH9" s="50"/>
      <c r="AI9" s="43"/>
      <c r="AJ9" s="44"/>
      <c r="AK9" s="43"/>
      <c r="AL9" s="47"/>
      <c r="AM9" s="48"/>
      <c r="AN9" s="49"/>
      <c r="AO9" s="50"/>
      <c r="AP9" s="50"/>
      <c r="AQ9" s="50"/>
      <c r="AR9" s="43"/>
      <c r="AS9" s="44"/>
      <c r="AT9" s="43"/>
      <c r="AU9" s="47"/>
      <c r="AV9" s="48"/>
      <c r="AW9" s="49"/>
      <c r="AX9" s="50"/>
      <c r="AY9" s="50"/>
      <c r="AZ9" s="50"/>
      <c r="BA9" s="43"/>
      <c r="BB9" s="44"/>
      <c r="BC9" s="43"/>
      <c r="BD9" s="47"/>
      <c r="BE9" s="48"/>
      <c r="BF9" s="49"/>
      <c r="BG9" s="50"/>
      <c r="BH9" s="50"/>
      <c r="BI9" s="50"/>
      <c r="BJ9" s="45"/>
      <c r="BK9" s="46"/>
      <c r="BL9" s="43"/>
      <c r="BM9" s="47"/>
      <c r="BN9" s="48"/>
      <c r="BO9" s="49"/>
      <c r="BP9" s="50"/>
      <c r="BQ9" s="50"/>
      <c r="BR9" s="50"/>
      <c r="BS9" s="45"/>
      <c r="BT9" s="46"/>
      <c r="BU9" s="43"/>
      <c r="BV9" s="47"/>
      <c r="BW9" s="48"/>
      <c r="BX9" s="49"/>
      <c r="BY9" s="50"/>
      <c r="BZ9" s="50"/>
      <c r="CA9" s="50"/>
      <c r="CB9" s="45"/>
      <c r="CC9" s="46"/>
      <c r="CD9" s="43"/>
      <c r="CE9" s="47"/>
      <c r="CF9" s="48"/>
      <c r="CG9" s="49"/>
      <c r="CH9" s="50"/>
      <c r="CI9" s="50"/>
      <c r="CJ9" s="50"/>
      <c r="CK9" s="51"/>
      <c r="CL9" s="48"/>
      <c r="CM9" s="48"/>
      <c r="CN9" s="48"/>
      <c r="CO9" s="52"/>
    </row>
    <row r="10" spans="1:95">
      <c r="A10" s="7">
        <f>Z10</f>
        <v/>
      </c>
      <c r="B10" s="24"/>
      <c r="C10" s="24"/>
      <c r="D10" s="24"/>
      <c r="E10" s="24"/>
      <c r="F10" s="23" t="s">
        <v>97</v>
      </c>
      <c r="G10" s="23"/>
      <c r="H10" s="162"/>
      <c r="I10" s="24">
        <f>SUM(I6:I9)</f>
        <v>0</v>
      </c>
      <c r="J10" s="24">
        <f>SUM(J6:J9)</f>
        <v>0</v>
      </c>
      <c r="K10" s="24">
        <f>SUM(K6:K9)</f>
        <v>0</v>
      </c>
      <c r="L10" s="24">
        <f>SUM(L6:L9)</f>
        <v>22</v>
      </c>
      <c r="M10" s="25" t="str">
        <f>IFERROR(L10/K10,"-")</f>
        <v>-</v>
      </c>
      <c r="N10" s="57">
        <f>SUM(N6:N9)</f>
        <v>0</v>
      </c>
      <c r="O10" s="57">
        <f>SUM(O6:O9)</f>
        <v>7</v>
      </c>
      <c r="P10" s="25">
        <f>IFERROR(N10/L10,"-")</f>
        <v>0</v>
      </c>
      <c r="Q10" s="26">
        <f>IFERROR(H10/L10,"-")</f>
        <v>0</v>
      </c>
      <c r="R10" s="27">
        <f>SUM(R6:R9)</f>
        <v>1</v>
      </c>
      <c r="S10" s="25">
        <f>IFERROR(R10/L10,"-")</f>
        <v>0.045454545454545</v>
      </c>
      <c r="T10" s="162">
        <f>SUM(T6:T9)</f>
        <v>3000</v>
      </c>
      <c r="U10" s="162">
        <f>IFERROR(T10/L10,"-")</f>
        <v>136.36363636364</v>
      </c>
      <c r="V10" s="162">
        <f>IFERROR(T10/R10,"-")</f>
        <v>3000</v>
      </c>
      <c r="W10" s="162">
        <f>T10-H10</f>
        <v>3000</v>
      </c>
      <c r="X10" s="29" t="str">
        <f>T10/H10</f>
        <v>0</v>
      </c>
      <c r="Y10" s="40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