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<sst xmlns="http://schemas.openxmlformats.org/spreadsheetml/2006/main" uniqueCount="115">
  <si>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</si>
  <si>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</si>
  <si>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</si>
  <si>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</si>
  <si>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</si>
  <si>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</si>
  <si>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</si>
  <si>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</si>
  <si>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</si>
  <si>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</si>
  <si>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</si>
  <si>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</si>
  <si>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</si>
  <si>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</si>
  <si>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</si>
  <si>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</si>
  <si>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</si>
  <si>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</si>
  <si>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</si>
  <si>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</si>
  <si>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</si>
  <si>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</si>
  <si>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</si>
  <si>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</si>
  <si>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</si>
  <si>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</si>
  <si>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</si>
  <si>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</si>
  <si>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</si>
  <si>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</si>
  <si>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</si>
  <si>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</si>
  <si>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</si>
  <si>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</si>
  <si>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</si>
  <si>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</si>
  <si>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</si>
  <si>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</si>
  <si>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</si>
  <si>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</si>
  <si>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</si>
  <si>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</si>
  <si>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</si>
  <si>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</si>
  <si>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</si>
  <si>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</si>
  <si>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</si>
  <si>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</si>
  <si>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</si>
  <si>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</si>
  <si>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</si>
  <si>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</si>
  <si>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</si>
  <si>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</si>
  <si>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</si>
  <si>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</si>
  <si>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</si>
  <si>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sms_a1088</t>
  </si>
  <si>
    <t>アドライヴ</t>
  </si>
  <si>
    <t>大洋図書</t>
  </si>
  <si>
    <t>5P_着エロ画像メイン(妃ひかり)</t>
  </si>
  <si>
    <t>i38</t>
  </si>
  <si>
    <t>実話ナックルズGOLD</t>
  </si>
  <si>
    <t>1C5P</t>
  </si>
  <si>
    <t>9月08日(水)</t>
  </si>
  <si>
    <t>smss2348</t>
  </si>
  <si>
    <t>空電</t>
  </si>
  <si>
    <t>sms_a1087</t>
  </si>
  <si>
    <t>日本ジャーナル出版</t>
  </si>
  <si>
    <t>5P元祖（妃さん）</t>
  </si>
  <si>
    <t>週刊実話増刊「実話ザ・タブー」</t>
  </si>
  <si>
    <t>9月22日(水)</t>
  </si>
  <si>
    <t>smss2347</t>
  </si>
  <si>
    <t>sms_a1089</t>
  </si>
  <si>
    <t>実録JOKER</t>
  </si>
  <si>
    <t>9月27日(月)</t>
  </si>
  <si>
    <t>smss2349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</si>
  <si>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</si>
  <si>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</si>
  <si>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</si>
  <si>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</si>
  <si>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</si>
  <si>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</si>
  <si>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</si>
  <si>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</si>
  <si>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</si>
  <si>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9/1～9/30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</si>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</sst>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0.12857142857143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70000</v>
      </c>
      <c r="L6" s="80">
        <v>0</v>
      </c>
      <c r="M6" s="80">
        <v>0</v>
      </c>
      <c r="N6" s="80">
        <v>61</v>
      </c>
      <c r="O6" s="91">
        <v>11</v>
      </c>
      <c r="P6" s="92">
        <v>0</v>
      </c>
      <c r="Q6" s="93">
        <f>O6+P6</f>
        <v>11</v>
      </c>
      <c r="R6" s="81">
        <f>IFERROR(Q6/N6,"-")</f>
        <v>0.18032786885246</v>
      </c>
      <c r="S6" s="80">
        <v>0</v>
      </c>
      <c r="T6" s="80">
        <v>4</v>
      </c>
      <c r="U6" s="81">
        <f>IFERROR(T6/(Q6),"-")</f>
        <v>0.36363636363636</v>
      </c>
      <c r="V6" s="82">
        <f>IFERROR(K6/SUM(Q6:Q7),"-")</f>
        <v>3684.2105263158</v>
      </c>
      <c r="W6" s="83">
        <v>2</v>
      </c>
      <c r="X6" s="81">
        <f>IF(Q6=0,"-",W6/Q6)</f>
        <v>0.18181818181818</v>
      </c>
      <c r="Y6" s="186">
        <v>9000</v>
      </c>
      <c r="Z6" s="187">
        <f>IFERROR(Y6/Q6,"-")</f>
        <v>818.18181818182</v>
      </c>
      <c r="AA6" s="187">
        <f>IFERROR(Y6/W6,"-")</f>
        <v>4500</v>
      </c>
      <c r="AB6" s="181">
        <f>SUM(Y6:Y7)-SUM(K6:K7)</f>
        <v>-61000</v>
      </c>
      <c r="AC6" s="85">
        <f>SUM(Y6:Y7)/SUM(K6:K7)</f>
        <v>0.12857142857143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3</v>
      </c>
      <c r="AX6" s="107">
        <f>IF(Q6=0,"",IF(AW6=0,"",(AW6/Q6)))</f>
        <v>0.27272727272727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0.27272727272727</v>
      </c>
      <c r="BH6" s="112">
        <v>2</v>
      </c>
      <c r="BI6" s="114">
        <f>IFERROR(BH6/BF6,"-")</f>
        <v>0.66666666666667</v>
      </c>
      <c r="BJ6" s="115">
        <v>9000</v>
      </c>
      <c r="BK6" s="116">
        <f>IFERROR(BJ6/BF6,"-")</f>
        <v>3000</v>
      </c>
      <c r="BL6" s="117">
        <v>1</v>
      </c>
      <c r="BM6" s="117">
        <v>1</v>
      </c>
      <c r="BN6" s="117"/>
      <c r="BO6" s="119">
        <v>1</v>
      </c>
      <c r="BP6" s="120">
        <f>IF(Q6=0,"",IF(BO6=0,"",(BO6/Q6)))</f>
        <v>0.090909090909091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0.36363636363636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9000</v>
      </c>
      <c r="CR6" s="141">
        <v>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38</v>
      </c>
      <c r="O7" s="91">
        <v>8</v>
      </c>
      <c r="P7" s="92">
        <v>0</v>
      </c>
      <c r="Q7" s="93">
        <f>O7+P7</f>
        <v>8</v>
      </c>
      <c r="R7" s="81">
        <f>IFERROR(Q7/N7,"-")</f>
        <v>0.21052631578947</v>
      </c>
      <c r="S7" s="80">
        <v>1</v>
      </c>
      <c r="T7" s="80">
        <v>2</v>
      </c>
      <c r="U7" s="81">
        <f>IFERROR(T7/(Q7),"-")</f>
        <v>0.25</v>
      </c>
      <c r="V7" s="82"/>
      <c r="W7" s="83">
        <v>1</v>
      </c>
      <c r="X7" s="81">
        <f>IF(Q7=0,"-",W7/Q7)</f>
        <v>0.125</v>
      </c>
      <c r="Y7" s="186">
        <v>0</v>
      </c>
      <c r="Z7" s="187">
        <f>IFERROR(Y7/Q7,"-")</f>
        <v>0</v>
      </c>
      <c r="AA7" s="187">
        <f>IFERROR(Y7/W7,"-")</f>
        <v>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0.375</v>
      </c>
      <c r="BQ7" s="121">
        <v>1</v>
      </c>
      <c r="BR7" s="122">
        <f>IFERROR(BQ7/BO7,"-")</f>
        <v>0.33333333333333</v>
      </c>
      <c r="BS7" s="123">
        <v>5000</v>
      </c>
      <c r="BT7" s="124">
        <f>IFERROR(BS7/BO7,"-")</f>
        <v>1666.6666666667</v>
      </c>
      <c r="BU7" s="125">
        <v>1</v>
      </c>
      <c r="BV7" s="125"/>
      <c r="BW7" s="125"/>
      <c r="BX7" s="126">
        <v>3</v>
      </c>
      <c r="BY7" s="127">
        <f>IF(Q7=0,"",IF(BX7=0,"",(BX7/Q7)))</f>
        <v>0.375</v>
      </c>
      <c r="BZ7" s="128">
        <v>1</v>
      </c>
      <c r="CA7" s="129">
        <f>IFERROR(BZ7/BX7,"-")</f>
        <v>0.33333333333333</v>
      </c>
      <c r="CB7" s="130">
        <v>25000</v>
      </c>
      <c r="CC7" s="131">
        <f>IFERROR(CB7/BX7,"-")</f>
        <v>8333.3333333333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0.96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63</v>
      </c>
      <c r="J8" s="89" t="s">
        <v>71</v>
      </c>
      <c r="K8" s="181">
        <v>125000</v>
      </c>
      <c r="L8" s="80">
        <v>0</v>
      </c>
      <c r="M8" s="80">
        <v>0</v>
      </c>
      <c r="N8" s="80">
        <v>30</v>
      </c>
      <c r="O8" s="91">
        <v>1</v>
      </c>
      <c r="P8" s="92">
        <v>0</v>
      </c>
      <c r="Q8" s="93">
        <f>O8+P8</f>
        <v>1</v>
      </c>
      <c r="R8" s="81">
        <f>IFERROR(Q8/N8,"-")</f>
        <v>0.033333333333333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17857.142857143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-5000</v>
      </c>
      <c r="AC8" s="85">
        <f>SUM(Y8:Y9)/SUM(K8:K9)</f>
        <v>0.96</v>
      </c>
      <c r="AD8" s="78"/>
      <c r="AE8" s="94">
        <v>1</v>
      </c>
      <c r="AF8" s="95">
        <f>IF(Q8=0,"",IF(AE8=0,"",(AE8/Q8)))</f>
        <v>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72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51</v>
      </c>
      <c r="O9" s="91">
        <v>6</v>
      </c>
      <c r="P9" s="92">
        <v>0</v>
      </c>
      <c r="Q9" s="93">
        <f>O9+P9</f>
        <v>6</v>
      </c>
      <c r="R9" s="81">
        <f>IFERROR(Q9/N9,"-")</f>
        <v>0.11764705882353</v>
      </c>
      <c r="S9" s="80">
        <v>1</v>
      </c>
      <c r="T9" s="80">
        <v>2</v>
      </c>
      <c r="U9" s="81">
        <f>IFERROR(T9/(Q9),"-")</f>
        <v>0.33333333333333</v>
      </c>
      <c r="V9" s="82"/>
      <c r="W9" s="83">
        <v>1</v>
      </c>
      <c r="X9" s="81">
        <f>IF(Q9=0,"-",W9/Q9)</f>
        <v>0.16666666666667</v>
      </c>
      <c r="Y9" s="186">
        <v>120000</v>
      </c>
      <c r="Z9" s="187">
        <f>IFERROR(Y9/Q9,"-")</f>
        <v>20000</v>
      </c>
      <c r="AA9" s="187">
        <f>IFERROR(Y9/W9,"-")</f>
        <v>120000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0.33333333333333</v>
      </c>
      <c r="BZ9" s="128">
        <v>1</v>
      </c>
      <c r="CA9" s="129">
        <f>IFERROR(BZ9/BX9,"-")</f>
        <v>0.5</v>
      </c>
      <c r="CB9" s="130">
        <v>861000</v>
      </c>
      <c r="CC9" s="131">
        <f>IFERROR(CB9/BX9,"-")</f>
        <v>430500</v>
      </c>
      <c r="CD9" s="132"/>
      <c r="CE9" s="132"/>
      <c r="CF9" s="132">
        <v>1</v>
      </c>
      <c r="CG9" s="133">
        <v>2</v>
      </c>
      <c r="CH9" s="134">
        <f>IF(Q9=0,"",IF(CG9=0,"",(CG9/Q9)))</f>
        <v>0.33333333333333</v>
      </c>
      <c r="CI9" s="135">
        <v>1</v>
      </c>
      <c r="CJ9" s="136">
        <f>IFERROR(CI9/CG9,"-")</f>
        <v>0.5</v>
      </c>
      <c r="CK9" s="137">
        <v>120000</v>
      </c>
      <c r="CL9" s="138">
        <f>IFERROR(CK9/CG9,"-")</f>
        <v>60000</v>
      </c>
      <c r="CM9" s="139"/>
      <c r="CN9" s="139"/>
      <c r="CO9" s="139">
        <v>1</v>
      </c>
      <c r="CP9" s="140">
        <v>1</v>
      </c>
      <c r="CQ9" s="141">
        <v>120000</v>
      </c>
      <c r="CR9" s="141">
        <v>861000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0.25333333333333</v>
      </c>
      <c r="B10" s="189" t="s">
        <v>73</v>
      </c>
      <c r="C10" s="189" t="s">
        <v>58</v>
      </c>
      <c r="D10" s="189" t="s">
        <v>59</v>
      </c>
      <c r="E10" s="189" t="s">
        <v>60</v>
      </c>
      <c r="F10" s="189"/>
      <c r="G10" s="189" t="s">
        <v>61</v>
      </c>
      <c r="H10" s="89" t="s">
        <v>74</v>
      </c>
      <c r="I10" s="89" t="s">
        <v>63</v>
      </c>
      <c r="J10" s="89" t="s">
        <v>75</v>
      </c>
      <c r="K10" s="181">
        <v>75000</v>
      </c>
      <c r="L10" s="80">
        <v>0</v>
      </c>
      <c r="M10" s="80">
        <v>0</v>
      </c>
      <c r="N10" s="80">
        <v>7</v>
      </c>
      <c r="O10" s="91">
        <v>2</v>
      </c>
      <c r="P10" s="92">
        <v>0</v>
      </c>
      <c r="Q10" s="93">
        <f>O10+P10</f>
        <v>2</v>
      </c>
      <c r="R10" s="81">
        <f>IFERROR(Q10/N10,"-")</f>
        <v>0.28571428571429</v>
      </c>
      <c r="S10" s="80">
        <v>0</v>
      </c>
      <c r="T10" s="80">
        <v>1</v>
      </c>
      <c r="U10" s="81">
        <f>IFERROR(T10/(Q10),"-")</f>
        <v>0.5</v>
      </c>
      <c r="V10" s="82">
        <f>IFERROR(K10/SUM(Q10:Q11),"-")</f>
        <v>10714.285714286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-56000</v>
      </c>
      <c r="AC10" s="85">
        <f>SUM(Y10:Y11)/SUM(K10:K11)</f>
        <v>0.25333333333333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16</v>
      </c>
      <c r="O11" s="91">
        <v>5</v>
      </c>
      <c r="P11" s="92">
        <v>0</v>
      </c>
      <c r="Q11" s="93">
        <f>O11+P11</f>
        <v>5</v>
      </c>
      <c r="R11" s="81">
        <f>IFERROR(Q11/N11,"-")</f>
        <v>0.3125</v>
      </c>
      <c r="S11" s="80">
        <v>1</v>
      </c>
      <c r="T11" s="80">
        <v>1</v>
      </c>
      <c r="U11" s="81">
        <f>IFERROR(T11/(Q11),"-")</f>
        <v>0.2</v>
      </c>
      <c r="V11" s="82"/>
      <c r="W11" s="83">
        <v>2</v>
      </c>
      <c r="X11" s="81">
        <f>IF(Q11=0,"-",W11/Q11)</f>
        <v>0.4</v>
      </c>
      <c r="Y11" s="186">
        <v>19000</v>
      </c>
      <c r="Z11" s="187">
        <f>IFERROR(Y11/Q11,"-")</f>
        <v>3800</v>
      </c>
      <c r="AA11" s="187">
        <f>IFERROR(Y11/W11,"-")</f>
        <v>9500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0.2</v>
      </c>
      <c r="BH11" s="112">
        <v>1</v>
      </c>
      <c r="BI11" s="114">
        <f>IFERROR(BH11/BF11,"-")</f>
        <v>1</v>
      </c>
      <c r="BJ11" s="115">
        <v>3000</v>
      </c>
      <c r="BK11" s="116">
        <f>IFERROR(BJ11/BF11,"-")</f>
        <v>3000</v>
      </c>
      <c r="BL11" s="117">
        <v>1</v>
      </c>
      <c r="BM11" s="117"/>
      <c r="BN11" s="117"/>
      <c r="BO11" s="119">
        <v>2</v>
      </c>
      <c r="BP11" s="120">
        <f>IF(Q11=0,"",IF(BO11=0,"",(BO11/Q11)))</f>
        <v>0.4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</v>
      </c>
      <c r="BZ11" s="128">
        <v>1</v>
      </c>
      <c r="CA11" s="129">
        <f>IFERROR(BZ11/BX11,"-")</f>
        <v>1</v>
      </c>
      <c r="CB11" s="130">
        <v>16000</v>
      </c>
      <c r="CC11" s="131">
        <f>IFERROR(CB11/BX11,"-")</f>
        <v>16000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19000</v>
      </c>
      <c r="CR11" s="141">
        <v>16000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0.54814814814815</v>
      </c>
      <c r="B14" s="39"/>
      <c r="C14" s="39"/>
      <c r="D14" s="39"/>
      <c r="E14" s="39"/>
      <c r="F14" s="39"/>
      <c r="G14" s="39"/>
      <c r="H14" s="40" t="s">
        <v>77</v>
      </c>
      <c r="I14" s="40"/>
      <c r="J14" s="40"/>
      <c r="K14" s="184">
        <f>SUM(K6:K13)</f>
        <v>270000</v>
      </c>
      <c r="L14" s="41">
        <f>SUM(L6:L13)</f>
        <v>0</v>
      </c>
      <c r="M14" s="41">
        <f>SUM(M6:M13)</f>
        <v>0</v>
      </c>
      <c r="N14" s="41">
        <f>SUM(N6:N13)</f>
        <v>203</v>
      </c>
      <c r="O14" s="41">
        <f>SUM(O6:O13)</f>
        <v>33</v>
      </c>
      <c r="P14" s="41">
        <f>SUM(P6:P13)</f>
        <v>0</v>
      </c>
      <c r="Q14" s="41">
        <f>SUM(Q6:Q13)</f>
        <v>33</v>
      </c>
      <c r="R14" s="42">
        <f>IFERROR(Q14/N14,"-")</f>
        <v>0.16256157635468</v>
      </c>
      <c r="S14" s="77">
        <f>SUM(S6:S13)</f>
        <v>3</v>
      </c>
      <c r="T14" s="77">
        <f>SUM(T6:T13)</f>
        <v>10</v>
      </c>
      <c r="U14" s="42">
        <f>IFERROR(S14/Q14,"-")</f>
        <v>0.090909090909091</v>
      </c>
      <c r="V14" s="43">
        <f>IFERROR(K14/Q14,"-")</f>
        <v>8181.8181818182</v>
      </c>
      <c r="W14" s="44">
        <f>SUM(W6:W13)</f>
        <v>6</v>
      </c>
      <c r="X14" s="42">
        <f>IFERROR(W14/Q14,"-")</f>
        <v>0.18181818181818</v>
      </c>
      <c r="Y14" s="184">
        <f>SUM(Y6:Y13)</f>
        <v>148000</v>
      </c>
      <c r="Z14" s="184">
        <f>IFERROR(Y14/Q14,"-")</f>
        <v>4484.8484848485</v>
      </c>
      <c r="AA14" s="184">
        <f>IFERROR(Y14/W14,"-")</f>
        <v>24666.666666667</v>
      </c>
      <c r="AB14" s="184">
        <f>Y14-K14</f>
        <v>-122000</v>
      </c>
      <c r="AC14" s="46">
        <f>Y14/K14</f>
        <v>0.54814814814815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82</v>
      </c>
      <c r="C6" s="189"/>
      <c r="D6" s="189" t="s">
        <v>83</v>
      </c>
      <c r="E6" s="189" t="s">
        <v>84</v>
      </c>
      <c r="F6" s="89" t="s">
        <v>85</v>
      </c>
      <c r="G6" s="89" t="s">
        <v>86</v>
      </c>
      <c r="H6" s="181">
        <v>0</v>
      </c>
      <c r="I6" s="84">
        <v>3000</v>
      </c>
      <c r="J6" s="80">
        <v>0</v>
      </c>
      <c r="K6" s="80">
        <v>0</v>
      </c>
      <c r="L6" s="80">
        <v>1001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87</v>
      </c>
      <c r="C7" s="189" t="s">
        <v>88</v>
      </c>
      <c r="D7" s="189"/>
      <c r="E7" s="189" t="s">
        <v>89</v>
      </c>
      <c r="F7" s="89" t="s">
        <v>90</v>
      </c>
      <c r="G7" s="89" t="s">
        <v>86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3</v>
      </c>
      <c r="N7" s="144">
        <v>3</v>
      </c>
      <c r="O7" s="81" t="str">
        <f>IFERROR(M7/L7,"-")</f>
        <v>-</v>
      </c>
      <c r="P7" s="80">
        <v>0</v>
      </c>
      <c r="Q7" s="80">
        <v>1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0.33333333333333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/>
      <c r="BL7" s="119"/>
      <c r="BM7" s="120">
        <f>IF(M7=0,"",IF(BK7=0,"",(BK7/M7)))</f>
        <v>0</v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>
        <v>2</v>
      </c>
      <c r="BV7" s="127">
        <f>IF(M7=0,"",IF(BU7=0,"",(BU7/M7)))</f>
        <v>0.66666666666667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91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1001</v>
      </c>
      <c r="M10" s="41">
        <f>SUM(M6:M9)</f>
        <v>3</v>
      </c>
      <c r="N10" s="41">
        <f>SUM(N6:N9)</f>
        <v>3</v>
      </c>
      <c r="O10" s="42">
        <f>IFERROR(M10/L10,"-")</f>
        <v>0.002997002997003</v>
      </c>
      <c r="P10" s="77">
        <f>SUM(P6:P9)</f>
        <v>0</v>
      </c>
      <c r="Q10" s="77">
        <f>SUM(Q6:Q9)</f>
        <v>1</v>
      </c>
      <c r="R10" s="42">
        <f>IFERROR(P10/M10,"-")</f>
        <v>0</v>
      </c>
      <c r="S10" s="43">
        <f>IFERROR(H10/M10,"-")</f>
        <v>0</v>
      </c>
      <c r="T10" s="44">
        <f>SUM(T6:T9)</f>
        <v>0</v>
      </c>
      <c r="U10" s="42">
        <f>IFERROR(T10/M10,"-")</f>
        <v>0</v>
      </c>
      <c r="V10" s="184">
        <f>SUM(V6:V9)</f>
        <v>0</v>
      </c>
      <c r="W10" s="184">
        <f>IFERROR(V10/M10,"-")</f>
        <v>0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0.95859996341833</v>
      </c>
      <c r="B6" s="189" t="s">
        <v>93</v>
      </c>
      <c r="C6" s="189" t="s">
        <v>94</v>
      </c>
      <c r="D6" s="189" t="s">
        <v>95</v>
      </c>
      <c r="E6" s="189" t="s">
        <v>96</v>
      </c>
      <c r="F6" s="89" t="s">
        <v>97</v>
      </c>
      <c r="G6" s="89" t="s">
        <v>86</v>
      </c>
      <c r="H6" s="181">
        <v>749009</v>
      </c>
      <c r="I6" s="80">
        <v>0</v>
      </c>
      <c r="J6" s="80">
        <v>0</v>
      </c>
      <c r="K6" s="80">
        <v>26796</v>
      </c>
      <c r="L6" s="93">
        <v>349</v>
      </c>
      <c r="M6" s="81">
        <f>IFERROR(L6/K6,"-")</f>
        <v>0.013024331989849</v>
      </c>
      <c r="N6" s="80">
        <v>9</v>
      </c>
      <c r="O6" s="80">
        <v>145</v>
      </c>
      <c r="P6" s="81">
        <f>IFERROR(N6/(L6),"-")</f>
        <v>0.025787965616046</v>
      </c>
      <c r="Q6" s="82">
        <f>IFERROR(H6/SUM(L6:L6),"-")</f>
        <v>2146.1575931232</v>
      </c>
      <c r="R6" s="83">
        <v>38</v>
      </c>
      <c r="S6" s="81">
        <f>IF(L6=0,"-",R6/L6)</f>
        <v>0.10888252148997</v>
      </c>
      <c r="T6" s="186">
        <v>718000</v>
      </c>
      <c r="U6" s="187">
        <f>IFERROR(T6/L6,"-")</f>
        <v>2057.3065902579</v>
      </c>
      <c r="V6" s="187">
        <f>IFERROR(T6/R6,"-")</f>
        <v>18894.736842105</v>
      </c>
      <c r="W6" s="181">
        <f>SUM(T6:T6)-SUM(H6:H6)</f>
        <v>-31009</v>
      </c>
      <c r="X6" s="85">
        <f>SUM(T6:T6)/SUM(H6:H6)</f>
        <v>0.95859996341833</v>
      </c>
      <c r="Y6" s="78"/>
      <c r="Z6" s="94">
        <v>8</v>
      </c>
      <c r="AA6" s="95">
        <f>IF(L6=0,"",IF(Z6=0,"",(Z6/L6)))</f>
        <v>0.022922636103152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21</v>
      </c>
      <c r="AJ6" s="101">
        <f>IF(L6=0,"",IF(AI6=0,"",(AI6/L6)))</f>
        <v>0.060171919770774</v>
      </c>
      <c r="AK6" s="100">
        <v>1</v>
      </c>
      <c r="AL6" s="102">
        <f>IFERROR(AK6/AI6,"-")</f>
        <v>0.047619047619048</v>
      </c>
      <c r="AM6" s="103">
        <v>31000</v>
      </c>
      <c r="AN6" s="104">
        <f>IFERROR(AM6/AI6,"-")</f>
        <v>1476.1904761905</v>
      </c>
      <c r="AO6" s="105"/>
      <c r="AP6" s="105"/>
      <c r="AQ6" s="105">
        <v>1</v>
      </c>
      <c r="AR6" s="106">
        <v>64</v>
      </c>
      <c r="AS6" s="107">
        <f>IF(L6=0,"",IF(AR6=0,"",(AR6/L6)))</f>
        <v>0.18338108882521</v>
      </c>
      <c r="AT6" s="106">
        <v>5</v>
      </c>
      <c r="AU6" s="108">
        <f>IFERROR(AT6/AR6,"-")</f>
        <v>0.078125</v>
      </c>
      <c r="AV6" s="109">
        <v>70000</v>
      </c>
      <c r="AW6" s="110">
        <f>IFERROR(AV6/AR6,"-")</f>
        <v>1093.75</v>
      </c>
      <c r="AX6" s="111">
        <v>1</v>
      </c>
      <c r="AY6" s="111">
        <v>1</v>
      </c>
      <c r="AZ6" s="111">
        <v>3</v>
      </c>
      <c r="BA6" s="112">
        <v>122</v>
      </c>
      <c r="BB6" s="113">
        <f>IF(L6=0,"",IF(BA6=0,"",(BA6/L6)))</f>
        <v>0.34957020057307</v>
      </c>
      <c r="BC6" s="112">
        <v>10</v>
      </c>
      <c r="BD6" s="114">
        <f>IFERROR(BC6/BA6,"-")</f>
        <v>0.081967213114754</v>
      </c>
      <c r="BE6" s="115">
        <v>175000</v>
      </c>
      <c r="BF6" s="116">
        <f>IFERROR(BE6/BA6,"-")</f>
        <v>1434.4262295082</v>
      </c>
      <c r="BG6" s="117">
        <v>6</v>
      </c>
      <c r="BH6" s="117">
        <v>1</v>
      </c>
      <c r="BI6" s="117">
        <v>3</v>
      </c>
      <c r="BJ6" s="119">
        <v>94</v>
      </c>
      <c r="BK6" s="120">
        <f>IF(L6=0,"",IF(BJ6=0,"",(BJ6/L6)))</f>
        <v>0.26934097421203</v>
      </c>
      <c r="BL6" s="121">
        <v>15</v>
      </c>
      <c r="BM6" s="122">
        <f>IFERROR(BL6/BJ6,"-")</f>
        <v>0.15957446808511</v>
      </c>
      <c r="BN6" s="123">
        <v>357000</v>
      </c>
      <c r="BO6" s="124">
        <f>IFERROR(BN6/BJ6,"-")</f>
        <v>3797.8723404255</v>
      </c>
      <c r="BP6" s="125">
        <v>3</v>
      </c>
      <c r="BQ6" s="125">
        <v>4</v>
      </c>
      <c r="BR6" s="125">
        <v>8</v>
      </c>
      <c r="BS6" s="126">
        <v>28</v>
      </c>
      <c r="BT6" s="127">
        <f>IF(L6=0,"",IF(BS6=0,"",(BS6/L6)))</f>
        <v>0.080229226361032</v>
      </c>
      <c r="BU6" s="128">
        <v>6</v>
      </c>
      <c r="BV6" s="129">
        <f>IFERROR(BU6/BS6,"-")</f>
        <v>0.21428571428571</v>
      </c>
      <c r="BW6" s="130">
        <v>64000</v>
      </c>
      <c r="BX6" s="131">
        <f>IFERROR(BW6/BS6,"-")</f>
        <v>2285.7142857143</v>
      </c>
      <c r="BY6" s="132">
        <v>1</v>
      </c>
      <c r="BZ6" s="132">
        <v>2</v>
      </c>
      <c r="CA6" s="132">
        <v>3</v>
      </c>
      <c r="CB6" s="133">
        <v>12</v>
      </c>
      <c r="CC6" s="134">
        <f>IF(L6=0,"",IF(CB6=0,"",(CB6/L6)))</f>
        <v>0.034383954154728</v>
      </c>
      <c r="CD6" s="135">
        <v>1</v>
      </c>
      <c r="CE6" s="136">
        <f>IFERROR(CD6/CB6,"-")</f>
        <v>0.083333333333333</v>
      </c>
      <c r="CF6" s="137">
        <v>21000</v>
      </c>
      <c r="CG6" s="138">
        <f>IFERROR(CF6/CB6,"-")</f>
        <v>1750</v>
      </c>
      <c r="CH6" s="139"/>
      <c r="CI6" s="139"/>
      <c r="CJ6" s="139">
        <v>1</v>
      </c>
      <c r="CK6" s="140">
        <v>38</v>
      </c>
      <c r="CL6" s="141">
        <v>718000</v>
      </c>
      <c r="CM6" s="141">
        <v>147000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1.6034781314217</v>
      </c>
      <c r="B7" s="189" t="s">
        <v>98</v>
      </c>
      <c r="C7" s="189" t="s">
        <v>88</v>
      </c>
      <c r="D7" s="189" t="s">
        <v>99</v>
      </c>
      <c r="E7" s="189" t="s">
        <v>100</v>
      </c>
      <c r="F7" s="89" t="s">
        <v>101</v>
      </c>
      <c r="G7" s="89" t="s">
        <v>86</v>
      </c>
      <c r="H7" s="181">
        <v>10318069</v>
      </c>
      <c r="I7" s="80">
        <v>0</v>
      </c>
      <c r="J7" s="80">
        <v>0</v>
      </c>
      <c r="K7" s="80">
        <v>558162</v>
      </c>
      <c r="L7" s="93">
        <v>4631</v>
      </c>
      <c r="M7" s="81">
        <f>IFERROR(L7/K7,"-")</f>
        <v>0.0082968743841394</v>
      </c>
      <c r="N7" s="80">
        <v>140</v>
      </c>
      <c r="O7" s="80">
        <v>1873</v>
      </c>
      <c r="P7" s="81">
        <f>IFERROR(N7/(L7),"-")</f>
        <v>0.030231051608724</v>
      </c>
      <c r="Q7" s="82">
        <f>IFERROR(H7/SUM(L7:L7),"-")</f>
        <v>2228.0434031527</v>
      </c>
      <c r="R7" s="83">
        <v>426</v>
      </c>
      <c r="S7" s="81">
        <f>IF(L7=0,"-",R7/L7)</f>
        <v>0.091988771323688</v>
      </c>
      <c r="T7" s="186">
        <v>16544798</v>
      </c>
      <c r="U7" s="187">
        <f>IFERROR(T7/L7,"-")</f>
        <v>3572.6188728136</v>
      </c>
      <c r="V7" s="187">
        <f>IFERROR(T7/R7,"-")</f>
        <v>38837.55399061</v>
      </c>
      <c r="W7" s="181">
        <f>SUM(T7:T7)-SUM(H7:H7)</f>
        <v>6226729</v>
      </c>
      <c r="X7" s="85">
        <f>SUM(T7:T7)/SUM(H7:H7)</f>
        <v>1.6034781314217</v>
      </c>
      <c r="Y7" s="78"/>
      <c r="Z7" s="94">
        <v>109</v>
      </c>
      <c r="AA7" s="95">
        <f>IF(L7=0,"",IF(Z7=0,"",(Z7/L7)))</f>
        <v>0.023537033038221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22</v>
      </c>
      <c r="AJ7" s="101">
        <f>IF(L7=0,"",IF(AI7=0,"",(AI7/L7)))</f>
        <v>0.004750593824228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128</v>
      </c>
      <c r="AS7" s="107">
        <f>IF(L7=0,"",IF(AR7=0,"",(AR7/L7)))</f>
        <v>0.02763981861369</v>
      </c>
      <c r="AT7" s="106">
        <v>4</v>
      </c>
      <c r="AU7" s="108">
        <f>IFERROR(AT7/AR7,"-")</f>
        <v>0.03125</v>
      </c>
      <c r="AV7" s="109">
        <v>120000</v>
      </c>
      <c r="AW7" s="110">
        <f>IFERROR(AV7/AR7,"-")</f>
        <v>937.5</v>
      </c>
      <c r="AX7" s="111">
        <v>3</v>
      </c>
      <c r="AY7" s="111"/>
      <c r="AZ7" s="111">
        <v>1</v>
      </c>
      <c r="BA7" s="112">
        <v>2142</v>
      </c>
      <c r="BB7" s="113">
        <f>IF(L7=0,"",IF(BA7=0,"",(BA7/L7)))</f>
        <v>0.46253508961347</v>
      </c>
      <c r="BC7" s="112">
        <v>165</v>
      </c>
      <c r="BD7" s="114">
        <f>IFERROR(BC7/BA7,"-")</f>
        <v>0.07703081232493</v>
      </c>
      <c r="BE7" s="115">
        <v>1800010</v>
      </c>
      <c r="BF7" s="116">
        <f>IFERROR(BE7/BA7,"-")</f>
        <v>840.34080298786</v>
      </c>
      <c r="BG7" s="117">
        <v>93</v>
      </c>
      <c r="BH7" s="117">
        <v>39</v>
      </c>
      <c r="BI7" s="117">
        <v>33</v>
      </c>
      <c r="BJ7" s="119">
        <v>1683</v>
      </c>
      <c r="BK7" s="120">
        <f>IF(L7=0,"",IF(BJ7=0,"",(BJ7/L7)))</f>
        <v>0.36342042755344</v>
      </c>
      <c r="BL7" s="121">
        <v>178</v>
      </c>
      <c r="BM7" s="122">
        <f>IFERROR(BL7/BJ7,"-")</f>
        <v>0.10576351752822</v>
      </c>
      <c r="BN7" s="123">
        <v>7571005</v>
      </c>
      <c r="BO7" s="124">
        <f>IFERROR(BN7/BJ7,"-")</f>
        <v>4498.5175282234</v>
      </c>
      <c r="BP7" s="125">
        <v>71</v>
      </c>
      <c r="BQ7" s="125">
        <v>36</v>
      </c>
      <c r="BR7" s="125">
        <v>71</v>
      </c>
      <c r="BS7" s="126">
        <v>481</v>
      </c>
      <c r="BT7" s="127">
        <f>IF(L7=0,"",IF(BS7=0,"",(BS7/L7)))</f>
        <v>0.10386525588426</v>
      </c>
      <c r="BU7" s="128">
        <v>71</v>
      </c>
      <c r="BV7" s="129">
        <f>IFERROR(BU7/BS7,"-")</f>
        <v>0.14760914760915</v>
      </c>
      <c r="BW7" s="130">
        <v>6586783</v>
      </c>
      <c r="BX7" s="131">
        <f>IFERROR(BW7/BS7,"-")</f>
        <v>13693.935550936</v>
      </c>
      <c r="BY7" s="132">
        <v>17</v>
      </c>
      <c r="BZ7" s="132">
        <v>14</v>
      </c>
      <c r="CA7" s="132">
        <v>40</v>
      </c>
      <c r="CB7" s="133">
        <v>66</v>
      </c>
      <c r="CC7" s="134">
        <f>IF(L7=0,"",IF(CB7=0,"",(CB7/L7)))</f>
        <v>0.014251781472684</v>
      </c>
      <c r="CD7" s="135">
        <v>8</v>
      </c>
      <c r="CE7" s="136">
        <f>IFERROR(CD7/CB7,"-")</f>
        <v>0.12121212121212</v>
      </c>
      <c r="CF7" s="137">
        <v>467000</v>
      </c>
      <c r="CG7" s="138">
        <f>IFERROR(CF7/CB7,"-")</f>
        <v>7075.7575757576</v>
      </c>
      <c r="CH7" s="139">
        <v>1</v>
      </c>
      <c r="CI7" s="139">
        <v>2</v>
      </c>
      <c r="CJ7" s="139">
        <v>5</v>
      </c>
      <c r="CK7" s="140">
        <v>426</v>
      </c>
      <c r="CL7" s="141">
        <v>16544798</v>
      </c>
      <c r="CM7" s="141">
        <v>904000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102</v>
      </c>
      <c r="C8" s="189" t="s">
        <v>88</v>
      </c>
      <c r="D8" s="189" t="s">
        <v>99</v>
      </c>
      <c r="E8" s="189" t="s">
        <v>100</v>
      </c>
      <c r="F8" s="89" t="s">
        <v>103</v>
      </c>
      <c r="G8" s="89" t="s">
        <v>86</v>
      </c>
      <c r="H8" s="181">
        <v>0</v>
      </c>
      <c r="I8" s="80">
        <v>0</v>
      </c>
      <c r="J8" s="80">
        <v>0</v>
      </c>
      <c r="K8" s="80">
        <v>3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2.9938046864742</v>
      </c>
      <c r="B9" s="189" t="s">
        <v>104</v>
      </c>
      <c r="C9" s="189" t="s">
        <v>88</v>
      </c>
      <c r="D9" s="189" t="s">
        <v>99</v>
      </c>
      <c r="E9" s="189" t="s">
        <v>100</v>
      </c>
      <c r="F9" s="89" t="s">
        <v>105</v>
      </c>
      <c r="G9" s="89" t="s">
        <v>86</v>
      </c>
      <c r="H9" s="181">
        <v>418865</v>
      </c>
      <c r="I9" s="80">
        <v>0</v>
      </c>
      <c r="J9" s="80">
        <v>0</v>
      </c>
      <c r="K9" s="80">
        <v>10936</v>
      </c>
      <c r="L9" s="93">
        <v>229</v>
      </c>
      <c r="M9" s="81">
        <f>IFERROR(L9/K9,"-")</f>
        <v>0.020940014630578</v>
      </c>
      <c r="N9" s="80">
        <v>9</v>
      </c>
      <c r="O9" s="80">
        <v>81</v>
      </c>
      <c r="P9" s="81">
        <f>IFERROR(N9/(L9),"-")</f>
        <v>0.039301310043668</v>
      </c>
      <c r="Q9" s="82">
        <f>IFERROR(H9/SUM(L9:L9),"-")</f>
        <v>1829.1048034934</v>
      </c>
      <c r="R9" s="83">
        <v>26</v>
      </c>
      <c r="S9" s="81">
        <f>IF(L9=0,"-",R9/L9)</f>
        <v>0.11353711790393</v>
      </c>
      <c r="T9" s="186">
        <v>1254000</v>
      </c>
      <c r="U9" s="187">
        <f>IFERROR(T9/L9,"-")</f>
        <v>5475.9825327511</v>
      </c>
      <c r="V9" s="187">
        <f>IFERROR(T9/R9,"-")</f>
        <v>48230.769230769</v>
      </c>
      <c r="W9" s="181">
        <f>SUM(T9:T9)-SUM(H9:H9)</f>
        <v>835135</v>
      </c>
      <c r="X9" s="85">
        <f>SUM(T9:T9)/SUM(H9:H9)</f>
        <v>2.9938046864742</v>
      </c>
      <c r="Y9" s="78"/>
      <c r="Z9" s="94">
        <v>15</v>
      </c>
      <c r="AA9" s="95">
        <f>IF(L9=0,"",IF(Z9=0,"",(Z9/L9)))</f>
        <v>0.065502183406114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11</v>
      </c>
      <c r="AJ9" s="101">
        <f>IF(L9=0,"",IF(AI9=0,"",(AI9/L9)))</f>
        <v>0.048034934497817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15</v>
      </c>
      <c r="AS9" s="107">
        <f>IF(L9=0,"",IF(AR9=0,"",(AR9/L9)))</f>
        <v>0.065502183406114</v>
      </c>
      <c r="AT9" s="106">
        <v>2</v>
      </c>
      <c r="AU9" s="108">
        <f>IFERROR(AT9/AR9,"-")</f>
        <v>0.13333333333333</v>
      </c>
      <c r="AV9" s="109">
        <v>13000</v>
      </c>
      <c r="AW9" s="110">
        <f>IFERROR(AV9/AR9,"-")</f>
        <v>866.66666666667</v>
      </c>
      <c r="AX9" s="111">
        <v>1</v>
      </c>
      <c r="AY9" s="111"/>
      <c r="AZ9" s="111">
        <v>1</v>
      </c>
      <c r="BA9" s="112">
        <v>53</v>
      </c>
      <c r="BB9" s="113">
        <f>IF(L9=0,"",IF(BA9=0,"",(BA9/L9)))</f>
        <v>0.23144104803493</v>
      </c>
      <c r="BC9" s="112">
        <v>3</v>
      </c>
      <c r="BD9" s="114">
        <f>IFERROR(BC9/BA9,"-")</f>
        <v>0.056603773584906</v>
      </c>
      <c r="BE9" s="115">
        <v>67000</v>
      </c>
      <c r="BF9" s="116">
        <f>IFERROR(BE9/BA9,"-")</f>
        <v>1264.1509433962</v>
      </c>
      <c r="BG9" s="117"/>
      <c r="BH9" s="117">
        <v>2</v>
      </c>
      <c r="BI9" s="117">
        <v>1</v>
      </c>
      <c r="BJ9" s="119">
        <v>85</v>
      </c>
      <c r="BK9" s="120">
        <f>IF(L9=0,"",IF(BJ9=0,"",(BJ9/L9)))</f>
        <v>0.37117903930131</v>
      </c>
      <c r="BL9" s="121">
        <v>9</v>
      </c>
      <c r="BM9" s="122">
        <f>IFERROR(BL9/BJ9,"-")</f>
        <v>0.10588235294118</v>
      </c>
      <c r="BN9" s="123">
        <v>260000</v>
      </c>
      <c r="BO9" s="124">
        <f>IFERROR(BN9/BJ9,"-")</f>
        <v>3058.8235294118</v>
      </c>
      <c r="BP9" s="125">
        <v>4</v>
      </c>
      <c r="BQ9" s="125">
        <v>1</v>
      </c>
      <c r="BR9" s="125">
        <v>4</v>
      </c>
      <c r="BS9" s="126">
        <v>40</v>
      </c>
      <c r="BT9" s="127">
        <f>IF(L9=0,"",IF(BS9=0,"",(BS9/L9)))</f>
        <v>0.17467248908297</v>
      </c>
      <c r="BU9" s="128">
        <v>8</v>
      </c>
      <c r="BV9" s="129">
        <f>IFERROR(BU9/BS9,"-")</f>
        <v>0.2</v>
      </c>
      <c r="BW9" s="130">
        <v>187000</v>
      </c>
      <c r="BX9" s="131">
        <f>IFERROR(BW9/BS9,"-")</f>
        <v>4675</v>
      </c>
      <c r="BY9" s="132"/>
      <c r="BZ9" s="132">
        <v>1</v>
      </c>
      <c r="CA9" s="132">
        <v>7</v>
      </c>
      <c r="CB9" s="133">
        <v>10</v>
      </c>
      <c r="CC9" s="134">
        <f>IF(L9=0,"",IF(CB9=0,"",(CB9/L9)))</f>
        <v>0.043668122270742</v>
      </c>
      <c r="CD9" s="135">
        <v>4</v>
      </c>
      <c r="CE9" s="136">
        <f>IFERROR(CD9/CB9,"-")</f>
        <v>0.4</v>
      </c>
      <c r="CF9" s="137">
        <v>727000</v>
      </c>
      <c r="CG9" s="138">
        <f>IFERROR(CF9/CB9,"-")</f>
        <v>72700</v>
      </c>
      <c r="CH9" s="139">
        <v>1</v>
      </c>
      <c r="CI9" s="139"/>
      <c r="CJ9" s="139">
        <v>3</v>
      </c>
      <c r="CK9" s="140">
        <v>26</v>
      </c>
      <c r="CL9" s="141">
        <v>1254000</v>
      </c>
      <c r="CM9" s="141">
        <v>463000</v>
      </c>
      <c r="CN9" s="141">
        <v>15000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106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595897</v>
      </c>
      <c r="L12" s="41">
        <f>SUM(L6:L11)</f>
        <v>5209</v>
      </c>
      <c r="M12" s="42">
        <f>IFERROR(L12/K12,"-")</f>
        <v>0.008741443571624</v>
      </c>
      <c r="N12" s="77">
        <f>SUM(N6:N11)</f>
        <v>158</v>
      </c>
      <c r="O12" s="77">
        <f>SUM(O6:O11)</f>
        <v>2099</v>
      </c>
      <c r="P12" s="42">
        <f>IFERROR(N12/L12,"-")</f>
        <v>0.030332117488961</v>
      </c>
      <c r="Q12" s="43">
        <f>IFERROR(H12/L12,"-")</f>
        <v>0</v>
      </c>
      <c r="R12" s="44">
        <f>SUM(R6:R11)</f>
        <v>490</v>
      </c>
      <c r="S12" s="42">
        <f>IFERROR(R12/L12,"-")</f>
        <v>0.094067959301209</v>
      </c>
      <c r="T12" s="184">
        <f>SUM(T6:T11)</f>
        <v>18516798</v>
      </c>
      <c r="U12" s="184">
        <f>IFERROR(T12/L12,"-")</f>
        <v>3554.7702054137</v>
      </c>
      <c r="V12" s="184">
        <f>IFERROR(T12/R12,"-")</f>
        <v>37789.383673469</v>
      </c>
      <c r="W12" s="184">
        <f>T12-H12</f>
        <v>18516798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107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108</v>
      </c>
      <c r="C6" s="189" t="s">
        <v>88</v>
      </c>
      <c r="D6" s="189" t="s">
        <v>109</v>
      </c>
      <c r="E6" s="189" t="s">
        <v>110</v>
      </c>
      <c r="F6" s="89" t="s">
        <v>111</v>
      </c>
      <c r="G6" s="89" t="s">
        <v>86</v>
      </c>
      <c r="H6" s="181">
        <v>0</v>
      </c>
      <c r="I6" s="80">
        <v>0</v>
      </c>
      <c r="J6" s="80">
        <v>0</v>
      </c>
      <c r="K6" s="80">
        <v>0</v>
      </c>
      <c r="L6" s="93">
        <v>1</v>
      </c>
      <c r="M6" s="81" t="str">
        <f>IFERROR(L6/K6,"-")</f>
        <v>-</v>
      </c>
      <c r="N6" s="80">
        <v>0</v>
      </c>
      <c r="O6" s="80">
        <v>0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1</v>
      </c>
      <c r="AS6" s="107">
        <f>IF(L6=0,"",IF(AR6=0,"",(AR6/L6)))</f>
        <v>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112</v>
      </c>
      <c r="C7" s="189" t="s">
        <v>88</v>
      </c>
      <c r="D7" s="189" t="s">
        <v>109</v>
      </c>
      <c r="E7" s="189" t="s">
        <v>110</v>
      </c>
      <c r="F7" s="89" t="s">
        <v>113</v>
      </c>
      <c r="G7" s="89" t="s">
        <v>86</v>
      </c>
      <c r="H7" s="181">
        <v>0</v>
      </c>
      <c r="I7" s="80">
        <v>0</v>
      </c>
      <c r="J7" s="80">
        <v>0</v>
      </c>
      <c r="K7" s="80">
        <v>0</v>
      </c>
      <c r="L7" s="93">
        <v>38</v>
      </c>
      <c r="M7" s="81" t="str">
        <f>IFERROR(L7/K7,"-")</f>
        <v>-</v>
      </c>
      <c r="N7" s="80">
        <v>0</v>
      </c>
      <c r="O7" s="80">
        <v>6</v>
      </c>
      <c r="P7" s="81">
        <f>IFERROR(N7/(L7),"-")</f>
        <v>0</v>
      </c>
      <c r="Q7" s="82">
        <f>IFERROR(H7/SUM(L7:L7),"-")</f>
        <v>0</v>
      </c>
      <c r="R7" s="83">
        <v>3</v>
      </c>
      <c r="S7" s="81">
        <f>IF(L7=0,"-",R7/L7)</f>
        <v>0.078947368421053</v>
      </c>
      <c r="T7" s="186">
        <v>9000</v>
      </c>
      <c r="U7" s="187">
        <f>IFERROR(T7/L7,"-")</f>
        <v>236.84210526316</v>
      </c>
      <c r="V7" s="187">
        <f>IFERROR(T7/R7,"-")</f>
        <v>3000</v>
      </c>
      <c r="W7" s="181">
        <f>SUM(T7:T7)-SUM(H7:H7)</f>
        <v>9000</v>
      </c>
      <c r="X7" s="85" t="str">
        <f>SUM(T7:T7)/SUM(H7:H7)</f>
        <v>0</v>
      </c>
      <c r="Y7" s="78"/>
      <c r="Z7" s="94">
        <v>11</v>
      </c>
      <c r="AA7" s="95">
        <f>IF(L7=0,"",IF(Z7=0,"",(Z7/L7)))</f>
        <v>0.28947368421053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7</v>
      </c>
      <c r="AJ7" s="101">
        <f>IF(L7=0,"",IF(AI7=0,"",(AI7/L7)))</f>
        <v>0.18421052631579</v>
      </c>
      <c r="AK7" s="100">
        <v>1</v>
      </c>
      <c r="AL7" s="102">
        <f>IFERROR(AK7/AI7,"-")</f>
        <v>0.14285714285714</v>
      </c>
      <c r="AM7" s="103">
        <v>3000</v>
      </c>
      <c r="AN7" s="104">
        <f>IFERROR(AM7/AI7,"-")</f>
        <v>428.57142857143</v>
      </c>
      <c r="AO7" s="105">
        <v>1</v>
      </c>
      <c r="AP7" s="105"/>
      <c r="AQ7" s="105"/>
      <c r="AR7" s="106">
        <v>8</v>
      </c>
      <c r="AS7" s="107">
        <f>IF(L7=0,"",IF(AR7=0,"",(AR7/L7)))</f>
        <v>0.21052631578947</v>
      </c>
      <c r="AT7" s="106">
        <v>1</v>
      </c>
      <c r="AU7" s="108">
        <f>IFERROR(AT7/AR7,"-")</f>
        <v>0.125</v>
      </c>
      <c r="AV7" s="109">
        <v>3000</v>
      </c>
      <c r="AW7" s="110">
        <f>IFERROR(AV7/AR7,"-")</f>
        <v>375</v>
      </c>
      <c r="AX7" s="111">
        <v>1</v>
      </c>
      <c r="AY7" s="111"/>
      <c r="AZ7" s="111"/>
      <c r="BA7" s="112">
        <v>5</v>
      </c>
      <c r="BB7" s="113">
        <f>IF(L7=0,"",IF(BA7=0,"",(BA7/L7)))</f>
        <v>0.13157894736842</v>
      </c>
      <c r="BC7" s="112">
        <v>1</v>
      </c>
      <c r="BD7" s="114">
        <f>IFERROR(BC7/BA7,"-")</f>
        <v>0.2</v>
      </c>
      <c r="BE7" s="115">
        <v>3000</v>
      </c>
      <c r="BF7" s="116">
        <f>IFERROR(BE7/BA7,"-")</f>
        <v>600</v>
      </c>
      <c r="BG7" s="117">
        <v>1</v>
      </c>
      <c r="BH7" s="117"/>
      <c r="BI7" s="117"/>
      <c r="BJ7" s="119">
        <v>5</v>
      </c>
      <c r="BK7" s="120">
        <f>IF(L7=0,"",IF(BJ7=0,"",(BJ7/L7)))</f>
        <v>0.13157894736842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2</v>
      </c>
      <c r="BT7" s="127">
        <f>IF(L7=0,"",IF(BS7=0,"",(BS7/L7)))</f>
        <v>0.052631578947368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9000</v>
      </c>
      <c r="CM7" s="141">
        <v>3000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114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39</v>
      </c>
      <c r="M10" s="42" t="str">
        <f>IFERROR(L10/K10,"-")</f>
        <v>-</v>
      </c>
      <c r="N10" s="77">
        <f>SUM(N6:N9)</f>
        <v>0</v>
      </c>
      <c r="O10" s="77">
        <f>SUM(O6:O9)</f>
        <v>6</v>
      </c>
      <c r="P10" s="42">
        <f>IFERROR(N10/L10,"-")</f>
        <v>0</v>
      </c>
      <c r="Q10" s="43">
        <f>IFERROR(H10/L10,"-")</f>
        <v>0</v>
      </c>
      <c r="R10" s="44">
        <f>SUM(R6:R9)</f>
        <v>3</v>
      </c>
      <c r="S10" s="42">
        <f>IFERROR(R10/L10,"-")</f>
        <v>0.076923076923077</v>
      </c>
      <c r="T10" s="184">
        <f>SUM(T6:T9)</f>
        <v>9000</v>
      </c>
      <c r="U10" s="184">
        <f>IFERROR(T10/L10,"-")</f>
        <v>230.76923076923</v>
      </c>
      <c r="V10" s="184">
        <f>IFERROR(T10/R10,"-")</f>
        <v>3000</v>
      </c>
      <c r="W10" s="184">
        <f>T10-H10</f>
        <v>9000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