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新聞" sheetId="1" r:id="rId4"/>
    <sheet name="雑誌" sheetId="2" r:id="rId5"/>
    <sheet name="DVD" sheetId="3" r:id="rId6"/>
    <sheet name="アフィリエイト" sheetId="4" r:id="rId7"/>
    <sheet name="リスティング" sheetId="5" r:id="rId8"/>
    <sheet name="アプリストア" sheetId="6" r:id="rId9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<sst xmlns="http://schemas.openxmlformats.org/spreadsheetml/2006/main" uniqueCount="373">
  <si>
    <t>09月</t>
  </si>
  <si>
    <t>アイメール</t>
  </si>
  <si>
    <t>最終更新日</t>
  </si>
  <si>
    <t>12月30日</t>
  </si>
  <si>
    <t>年齢分布（才）</t>
  </si>
  <si>
    <t>入金者
合計</t>
  </si>
  <si>
    <t>課金額計</t>
  </si>
  <si>
    <t>高額check</t>
  </si>
  <si>
    <t>●新聞 広告</t>
  </si>
  <si>
    <t>ダイヤル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</si>
  <si>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</si>
  <si>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</si>
  <si>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</si>
  <si>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</si>
  <si>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</si>
  <si>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</si>
  <si>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</si>
  <si>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</si>
  <si>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</si>
  <si>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</si>
  <si>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代理店</t>
  </si>
  <si>
    <t>掲載面</t>
  </si>
  <si>
    <t>原稿</t>
  </si>
  <si>
    <t>キャッチコピー</t>
  </si>
  <si>
    <t>LP</t>
  </si>
  <si>
    <t>媒体名</t>
  </si>
  <si>
    <t>枠名</t>
  </si>
  <si>
    <t>発売日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</si>
  <si>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</si>
  <si>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</si>
  <si>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</si>
  <si>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</si>
  <si>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</si>
  <si>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</si>
  <si>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</si>
  <si>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</si>
  <si>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</si>
  <si>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</si>
  <si>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</si>
  <si>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</si>
  <si>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</si>
  <si>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</si>
  <si>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</si>
  <si>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</si>
  <si>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</si>
  <si>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</si>
  <si>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</si>
  <si>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</si>
  <si>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</si>
  <si>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</si>
  <si>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</si>
  <si>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</si>
  <si>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</si>
  <si>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</si>
  <si>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</si>
  <si>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</si>
  <si>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</si>
  <si>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sms_w219</t>
  </si>
  <si>
    <t>インターカラー</t>
  </si>
  <si>
    <t>右女３</t>
  </si>
  <si>
    <t>出会いの大御所〇〇に危機！サービス史上最大の男性不足</t>
  </si>
  <si>
    <t>i34</t>
  </si>
  <si>
    <t>スポニチ関東</t>
  </si>
  <si>
    <t>4C終面全5段</t>
  </si>
  <si>
    <t>9月07日(土)</t>
  </si>
  <si>
    <t>sms_w220</t>
  </si>
  <si>
    <t>スポニチ関西</t>
  </si>
  <si>
    <t>sms_w221</t>
  </si>
  <si>
    <t>スポニチ西部</t>
  </si>
  <si>
    <t>sms_w222</t>
  </si>
  <si>
    <t>スポニチ北海道</t>
  </si>
  <si>
    <t>smss1908</t>
  </si>
  <si>
    <t>(空電共通)</t>
  </si>
  <si>
    <t>空電</t>
  </si>
  <si>
    <t>空電(共通)</t>
  </si>
  <si>
    <t>sms_w223</t>
  </si>
  <si>
    <t>雑誌版 SPA</t>
  </si>
  <si>
    <t>求む！50歳以上の女性と</t>
  </si>
  <si>
    <t>サンスポ関東</t>
  </si>
  <si>
    <t>9月23日(月)</t>
  </si>
  <si>
    <t>smss1909</t>
  </si>
  <si>
    <t>sms_w224</t>
  </si>
  <si>
    <t>GOGO(i31)</t>
  </si>
  <si>
    <t>サンスポ関西</t>
  </si>
  <si>
    <t>全5段</t>
  </si>
  <si>
    <t>9月08日(日)</t>
  </si>
  <si>
    <t>smss1910</t>
  </si>
  <si>
    <t>sms_w225</t>
  </si>
  <si>
    <t>４コマ漫画版</t>
  </si>
  <si>
    <t>i38</t>
  </si>
  <si>
    <t>9月16日(月)</t>
  </si>
  <si>
    <t>smss1911</t>
  </si>
  <si>
    <t>sms_w226</t>
  </si>
  <si>
    <t>6段タイアップ</t>
  </si>
  <si>
    <t>9月11日(水)</t>
  </si>
  <si>
    <t>smss1912</t>
  </si>
  <si>
    <t>sms_w227</t>
  </si>
  <si>
    <t>ニッカン関西</t>
  </si>
  <si>
    <t>4C全面</t>
  </si>
  <si>
    <t>smss1913</t>
  </si>
  <si>
    <t>sms_w228</t>
  </si>
  <si>
    <t>記事風版</t>
  </si>
  <si>
    <t>4C煙突</t>
  </si>
  <si>
    <t>9月28日(土)</t>
  </si>
  <si>
    <t>smss1914</t>
  </si>
  <si>
    <t>sms_w229</t>
  </si>
  <si>
    <t>(新txt)求む！50歳以上の女性と</t>
  </si>
  <si>
    <t>デイリースポーツ関西</t>
  </si>
  <si>
    <t>全5段・半5段段つかみ１0段保証</t>
  </si>
  <si>
    <t>9/1～</t>
  </si>
  <si>
    <t>sms_w230</t>
  </si>
  <si>
    <t>sms_w231</t>
  </si>
  <si>
    <t>献身交際。キュートな四十路妻。</t>
  </si>
  <si>
    <t>sms_w232</t>
  </si>
  <si>
    <t>５分で出会って</t>
  </si>
  <si>
    <t>sms_w233</t>
  </si>
  <si>
    <t>黒：C版</t>
  </si>
  <si>
    <t>お相手するの好きなの。ヤリすぎねえさんの日常</t>
  </si>
  <si>
    <t>smss1915</t>
  </si>
  <si>
    <t>sms_w234</t>
  </si>
  <si>
    <t>①(新txt)求む！５０歳以上の女性と…</t>
  </si>
  <si>
    <t>スポーツ報知西部 5回以上</t>
  </si>
  <si>
    <t>4C終面雑報</t>
  </si>
  <si>
    <t>sms_w235</t>
  </si>
  <si>
    <t>②学生いません！ギャルもいません！熟女！熟女！熟女！熟女！</t>
  </si>
  <si>
    <t>sms_w236</t>
  </si>
  <si>
    <t>③久々にすごく興奮した</t>
  </si>
  <si>
    <t>smss1916</t>
  </si>
  <si>
    <t>sms_w237</t>
  </si>
  <si>
    <t>スポーツ報知関東</t>
  </si>
  <si>
    <t>全5段つかみ4回</t>
  </si>
  <si>
    <t>9月02日(月)</t>
  </si>
  <si>
    <t>sms_w238</t>
  </si>
  <si>
    <t>9月10日(火)</t>
  </si>
  <si>
    <t>sms_w239</t>
  </si>
  <si>
    <t>9月20日(金)</t>
  </si>
  <si>
    <t>sms_w240</t>
  </si>
  <si>
    <t>(新txt)５分で出会って</t>
  </si>
  <si>
    <t>smss1917</t>
  </si>
  <si>
    <t>sms_w241</t>
  </si>
  <si>
    <t>①求む！５０歳以上の女性と…</t>
  </si>
  <si>
    <t>半2段・半3段つかみそれぞれ10段保証</t>
  </si>
  <si>
    <t>1～10日</t>
  </si>
  <si>
    <t>sms_w242</t>
  </si>
  <si>
    <t>11～20日</t>
  </si>
  <si>
    <t>sms_w243</t>
  </si>
  <si>
    <t>21～31日</t>
  </si>
  <si>
    <t>smss1918</t>
  </si>
  <si>
    <t>sms_w244</t>
  </si>
  <si>
    <t>sms_w245</t>
  </si>
  <si>
    <t>sms_w246</t>
  </si>
  <si>
    <t>smss1919</t>
  </si>
  <si>
    <t>sms_w247</t>
  </si>
  <si>
    <t>黒：右女３</t>
  </si>
  <si>
    <t>ニッカン西部</t>
  </si>
  <si>
    <t>半2段つかみ20段保証</t>
  </si>
  <si>
    <t>sms_w248</t>
  </si>
  <si>
    <t>sms_w249</t>
  </si>
  <si>
    <t>smss1920</t>
  </si>
  <si>
    <t>sms_w250</t>
  </si>
  <si>
    <t>smss1921</t>
  </si>
  <si>
    <t>sms_w251</t>
  </si>
  <si>
    <t>9月15日(日)</t>
  </si>
  <si>
    <t>smss1922</t>
  </si>
  <si>
    <t>sms_w252</t>
  </si>
  <si>
    <t>9月06日(金)</t>
  </si>
  <si>
    <t>smss1923</t>
  </si>
  <si>
    <t>sms_w253</t>
  </si>
  <si>
    <t>smss1924</t>
  </si>
  <si>
    <t>sms_w254</t>
  </si>
  <si>
    <t>smss1925</t>
  </si>
  <si>
    <t>sms_w255</t>
  </si>
  <si>
    <t>smss1926</t>
  </si>
  <si>
    <t>sms_w256</t>
  </si>
  <si>
    <t>smss1927</t>
  </si>
  <si>
    <t>sms_w257</t>
  </si>
  <si>
    <t>九スポ</t>
  </si>
  <si>
    <t>9月01日(日)</t>
  </si>
  <si>
    <t>smss1928</t>
  </si>
  <si>
    <t>sms_w258</t>
  </si>
  <si>
    <t>9月21日(土)</t>
  </si>
  <si>
    <t>smss1929</t>
  </si>
  <si>
    <t>sms_w259</t>
  </si>
  <si>
    <t>スポーツ報知関東 1回目</t>
  </si>
  <si>
    <t>smss1930</t>
  </si>
  <si>
    <t>sms_w260</t>
  </si>
  <si>
    <t>スポーツ報知関東 2回目</t>
  </si>
  <si>
    <t>9月13日(金)</t>
  </si>
  <si>
    <t>smss1931</t>
  </si>
  <si>
    <t>sms_w261</t>
  </si>
  <si>
    <t>スポーツ報知関西</t>
  </si>
  <si>
    <t>smss1932</t>
  </si>
  <si>
    <t>sms_w262</t>
  </si>
  <si>
    <t>4C半5段</t>
  </si>
  <si>
    <t>smss1933</t>
  </si>
  <si>
    <t>sms_w263</t>
  </si>
  <si>
    <t>9月29日(日)</t>
  </si>
  <si>
    <t>smss1934</t>
  </si>
  <si>
    <t>sms_w264</t>
  </si>
  <si>
    <t>記事枠</t>
  </si>
  <si>
    <t>smss1935</t>
  </si>
  <si>
    <t>新聞 TOTAL</t>
  </si>
  <si>
    <t>●雑誌 広告</t>
  </si>
  <si>
    <t>sms_w215</t>
  </si>
  <si>
    <t>芸文社</t>
  </si>
  <si>
    <t>新50代</t>
  </si>
  <si>
    <t>カミオン</t>
  </si>
  <si>
    <t>4C1P</t>
  </si>
  <si>
    <t>8月30日(金)</t>
  </si>
  <si>
    <t>smss1904</t>
  </si>
  <si>
    <t>sms_w216</t>
  </si>
  <si>
    <t>ぶんか社</t>
  </si>
  <si>
    <t>EXMAX</t>
  </si>
  <si>
    <t>表4</t>
  </si>
  <si>
    <t>9月26日(木)</t>
  </si>
  <si>
    <t>smss1905</t>
  </si>
  <si>
    <t>sms_w217</t>
  </si>
  <si>
    <t>扶桑社</t>
  </si>
  <si>
    <t>求む50歳以上の女性と恋愛・結婚したい男性</t>
  </si>
  <si>
    <t>Tvnavi</t>
  </si>
  <si>
    <t>(月間Tvnavi)①</t>
  </si>
  <si>
    <t>9月24日(火)</t>
  </si>
  <si>
    <t>smss1906</t>
  </si>
  <si>
    <t>sms_w218</t>
  </si>
  <si>
    <t>女性からご飯に誘われる。</t>
  </si>
  <si>
    <t>smss1907</t>
  </si>
  <si>
    <t>smss1888</t>
  </si>
  <si>
    <t>アドライヴ</t>
  </si>
  <si>
    <t>いろいろ</t>
  </si>
  <si>
    <t>企画枠ラーメン信夫</t>
  </si>
  <si>
    <t>実話カタログ企画</t>
  </si>
  <si>
    <t>企画枠</t>
  </si>
  <si>
    <t>sms_a921</t>
  </si>
  <si>
    <t>大洋図書</t>
  </si>
  <si>
    <t>5P_着エロ画像メイン(加藤あやの)</t>
  </si>
  <si>
    <t>昭和の不思議101</t>
  </si>
  <si>
    <t>1C5P</t>
  </si>
  <si>
    <t>smss1889</t>
  </si>
  <si>
    <t>sms_a922</t>
  </si>
  <si>
    <t>コアマガジン</t>
  </si>
  <si>
    <t>実話BUNKA超タブー</t>
  </si>
  <si>
    <t>smss1890</t>
  </si>
  <si>
    <t>sms_a923</t>
  </si>
  <si>
    <t>実話ナックルズGOLD</t>
  </si>
  <si>
    <t>9月09日(月)</t>
  </si>
  <si>
    <t>smss1891</t>
  </si>
  <si>
    <t>sms_a924</t>
  </si>
  <si>
    <t>マイウェイ出版</t>
  </si>
  <si>
    <t>2P_素敵なヤリ活(アイ)</t>
  </si>
  <si>
    <t>お宝タブー キャノンボール</t>
  </si>
  <si>
    <t>4C2P</t>
  </si>
  <si>
    <t>smss1892</t>
  </si>
  <si>
    <t>sms_a925</t>
  </si>
  <si>
    <t>実話BUNKAタブー</t>
  </si>
  <si>
    <t>9月14日(土)</t>
  </si>
  <si>
    <t>smss1893</t>
  </si>
  <si>
    <t>sms_a926</t>
  </si>
  <si>
    <t>1P記事_求む！中高年男性版_アイ</t>
  </si>
  <si>
    <t>実話ナックルズSPECIAL2019</t>
  </si>
  <si>
    <t>表2　4C1P</t>
  </si>
  <si>
    <t>9月17日(火)</t>
  </si>
  <si>
    <t>smss1894</t>
  </si>
  <si>
    <t>sms_a927</t>
  </si>
  <si>
    <t>メディアソフト</t>
  </si>
  <si>
    <t>2P_対談風原稿_アイ</t>
  </si>
  <si>
    <t>ありえない芸能アイドル封印黒歴史スッパ抜き</t>
  </si>
  <si>
    <t>smss1895</t>
  </si>
  <si>
    <t>sms_a928</t>
  </si>
  <si>
    <t>三和出版</t>
  </si>
  <si>
    <t>限界ギリギリ羞恥　極</t>
  </si>
  <si>
    <t>smss1896</t>
  </si>
  <si>
    <t>sms_a929</t>
  </si>
  <si>
    <t>日本ジャーナル出版</t>
  </si>
  <si>
    <t>週刊実話増刊「実話ザ・タブー」</t>
  </si>
  <si>
    <t>9月25日(水)</t>
  </si>
  <si>
    <t>smss1897</t>
  </si>
  <si>
    <t>sms_a930</t>
  </si>
  <si>
    <t>ダイアプレス</t>
  </si>
  <si>
    <t>実録JOKER</t>
  </si>
  <si>
    <t>9月27日(金)</t>
  </si>
  <si>
    <t>smss1898</t>
  </si>
  <si>
    <t>sms_a931</t>
  </si>
  <si>
    <t>1P記事_求む！中高年男性版（OL風）_アイ</t>
  </si>
  <si>
    <t>写真実話</t>
  </si>
  <si>
    <t>表4　4C1P</t>
  </si>
  <si>
    <t>smss1899</t>
  </si>
  <si>
    <t>sms_a932</t>
  </si>
  <si>
    <t>一水社</t>
  </si>
  <si>
    <t>EX芸能モンスター</t>
  </si>
  <si>
    <t>smss1900</t>
  </si>
  <si>
    <t>sms_a933</t>
  </si>
  <si>
    <t>封印お宝ふわふわ爆乳揉みまくりSP</t>
  </si>
  <si>
    <t>smss1901</t>
  </si>
  <si>
    <t>sms_a934</t>
  </si>
  <si>
    <t>究極美女プレステージSP</t>
  </si>
  <si>
    <t>smss1902</t>
  </si>
  <si>
    <t>sms_a935</t>
  </si>
  <si>
    <t>楽楽出版</t>
  </si>
  <si>
    <t>美女アスリートEXPRESS!</t>
  </si>
  <si>
    <t>9月30日(月)</t>
  </si>
  <si>
    <t>smss1903</t>
  </si>
  <si>
    <t>雑誌 TOTAL</t>
  </si>
  <si>
    <t>●DVD 広告</t>
  </si>
  <si>
    <t>sms_a914</t>
  </si>
  <si>
    <t>DVD漫画まさお</t>
  </si>
  <si>
    <t>A4判、書店売、1620円、4c16P</t>
  </si>
  <si>
    <t>mv20i</t>
  </si>
  <si>
    <t>DVD GOLD9時間</t>
  </si>
  <si>
    <t>DVD貼付け面4C1/2P</t>
  </si>
  <si>
    <t>smss1880</t>
  </si>
  <si>
    <t>sms_a916</t>
  </si>
  <si>
    <t>DVD4コマ</t>
  </si>
  <si>
    <t>EXCITING MAX!Special</t>
  </si>
  <si>
    <t>DVD袋裏1C+DVDコンテンツ枠</t>
  </si>
  <si>
    <t>smss1883</t>
  </si>
  <si>
    <t>sms_a917</t>
  </si>
  <si>
    <t>インフォメディア</t>
  </si>
  <si>
    <t>B5判、書店売、1250円、4c32P、2万部</t>
  </si>
  <si>
    <t>五十路六十路 完熟奥さまの中出しファック!</t>
  </si>
  <si>
    <t>DVD袋裏1C+コンテンツ枠</t>
  </si>
  <si>
    <t>smss1884</t>
  </si>
  <si>
    <t>sms_a918</t>
  </si>
  <si>
    <t>A4判、書店売、1620円、4c32P</t>
  </si>
  <si>
    <t>中出しEveryday地下DVD9時間</t>
  </si>
  <si>
    <t>smss1885</t>
  </si>
  <si>
    <t>sms_a920</t>
  </si>
  <si>
    <t>メディアックス</t>
  </si>
  <si>
    <t>しろうと美人妻中出し新作地下DVD9時間不倫が病み付きになったわ</t>
  </si>
  <si>
    <t>smss1887</t>
  </si>
  <si>
    <t>sms_a919</t>
  </si>
  <si>
    <t>A4判、書店売、1188円、4c52P</t>
  </si>
  <si>
    <t>性春の坂道</t>
  </si>
  <si>
    <t>DVD袋表4C</t>
  </si>
  <si>
    <t>smss1886</t>
  </si>
  <si>
    <t>DVD TOTAL</t>
  </si>
  <si>
    <t>●アフィリエイト 広告</t>
  </si>
  <si>
    <t>UA</t>
  </si>
  <si>
    <t>AF単価</t>
  </si>
  <si>
    <t>20歳以上</t>
  </si>
  <si>
    <t>dsn214</t>
  </si>
  <si>
    <t>レアゾン</t>
  </si>
  <si>
    <t>SP</t>
  </si>
  <si>
    <t>i09</t>
  </si>
  <si>
    <t>悪徳サーチパック PC</t>
  </si>
  <si>
    <t>9/1～9/30</t>
  </si>
  <si>
    <t>dsn291</t>
  </si>
  <si>
    <t>MB</t>
  </si>
  <si>
    <t>ドコモ公式SEO</t>
  </si>
  <si>
    <t>frk005</t>
  </si>
  <si>
    <t>ファーストアール</t>
  </si>
  <si>
    <t>frk007</t>
  </si>
  <si>
    <t>KY-LINE＠</t>
  </si>
  <si>
    <t>m_retry</t>
  </si>
  <si>
    <t>ADIT</t>
  </si>
  <si>
    <t>Retry</t>
  </si>
  <si>
    <t>エラーユーザーマルチ</t>
  </si>
  <si>
    <t>アフィリエイト TOTAL</t>
  </si>
  <si>
    <t>●リスティング 広告</t>
  </si>
  <si>
    <t>sms_ydn</t>
  </si>
  <si>
    <t>SP/MB</t>
  </si>
  <si>
    <t>yi06</t>
  </si>
  <si>
    <t>YDN</t>
  </si>
  <si>
    <t>sms_yss</t>
  </si>
  <si>
    <t>Yahooスポンサード</t>
  </si>
  <si>
    <t>リスティング TOTAL</t>
  </si>
  <si>
    <t>●アプリストア 広告</t>
  </si>
  <si>
    <t>sms_iapp</t>
  </si>
  <si>
    <t>App</t>
  </si>
  <si>
    <t>app</t>
  </si>
  <si>
    <t>iTunes アイアプリ　sms登録</t>
  </si>
  <si>
    <t>sms_gapp</t>
  </si>
  <si>
    <t>iTunes GOGOアプリ　sms登録</t>
  </si>
  <si>
    <t>アプリストア TOTAL</t>
  </si>
</sst>
</file>

<file path=xl/styles.xml><?xml version="1.0" encoding="utf-8"?>
<styleSheet xmlns="http://schemas.openxmlformats.org/spreadsheetml/2006/main" xml:space="preserve">
  <numFmts count="6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  <numFmt numFmtId="169" formatCode="&quot;¥&quot;#,##0;[Red]&quot;¥&quot;\-#,##0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0000FF"/>
      <name val="ＭＳ Ｐゴシック"/>
    </font>
    <font>
      <b val="0"/>
      <i val="0"/>
      <strike val="0"/>
      <u val="none"/>
      <sz val="10"/>
      <color rgb="FFFF0000"/>
      <name val="ＭＳ Ｐゴシック"/>
    </font>
  </fonts>
  <fills count="21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FF99CC"/>
        <bgColor rgb="FFFF99CC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</borders>
  <cellStyleXfs count="1">
    <xf numFmtId="0" fontId="0" fillId="0" borderId="0"/>
  </cellStyleXfs>
  <cellXfs count="192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9" fillId="2" borderId="3" applyFont="1" applyNumberFormat="1" applyFill="0" applyBorder="1" applyAlignment="1">
      <alignment horizontal="right" vertical="center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8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5" borderId="1" applyFont="1" applyNumberFormat="0" applyFill="1" applyBorder="1" applyAlignment="1">
      <alignment horizontal="center" vertical="center" textRotation="0" wrapText="false" shrinkToFit="false"/>
    </xf>
    <xf xfId="0" fontId="0" numFmtId="0" fillId="15" borderId="3" applyFont="0" applyNumberFormat="0" applyFill="1" applyBorder="1" applyAlignment="0">
      <alignment horizontal="general" vertical="center" textRotation="0" wrapText="false" shrinkToFit="false"/>
    </xf>
    <xf xfId="0" fontId="0" numFmtId="165" fillId="15" borderId="3" applyFont="0" applyNumberFormat="1" applyFill="1" applyBorder="1" applyAlignment="0">
      <alignment horizontal="general" vertical="center" textRotation="0" wrapText="false" shrinkToFit="false"/>
    </xf>
    <xf xfId="0" fontId="5" numFmtId="0" fillId="15" borderId="3" applyFont="1" applyNumberFormat="0" applyFill="1" applyBorder="1" applyAlignment="0">
      <alignment horizontal="general" vertical="center" textRotation="0" wrapText="false" shrinkToFit="false"/>
    </xf>
    <xf xfId="0" fontId="5" numFmtId="165" fillId="15" borderId="3" applyFont="1" applyNumberFormat="1" applyFill="1" applyBorder="1" applyAlignment="1">
      <alignment horizontal="right" vertical="center" textRotation="0" wrapText="false" shrinkToFit="false"/>
    </xf>
    <xf xfId="0" fontId="5" numFmtId="164" fillId="15" borderId="3" applyFont="1" applyNumberFormat="1" applyFill="1" applyBorder="1" applyAlignment="0">
      <alignment horizontal="general" vertical="center" textRotation="0" wrapText="false" shrinkToFit="false"/>
    </xf>
    <xf xfId="0" fontId="5" numFmtId="164" fillId="15" borderId="3" applyFont="1" applyNumberFormat="1" applyFill="1" applyBorder="1" applyAlignment="1">
      <alignment horizontal="right" vertical="center" textRotation="0" wrapText="false" shrinkToFit="false"/>
    </xf>
    <xf xfId="0" fontId="5" numFmtId="167" fillId="15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7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18" borderId="7" applyFont="1" applyNumberFormat="0" applyFill="1" applyBorder="1" applyAlignment="1">
      <alignment horizontal="center" vertical="center" textRotation="0" wrapText="false" shrinkToFit="false"/>
    </xf>
    <xf xfId="0" fontId="8" numFmtId="0" fillId="18" borderId="9" applyFont="1" applyNumberFormat="0" applyFill="1" applyBorder="1" applyAlignment="1">
      <alignment horizontal="center" vertical="center" textRotation="0" wrapText="false" shrinkToFit="false"/>
    </xf>
    <xf xfId="0" fontId="8" numFmtId="0" fillId="18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9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9" applyFont="1" applyNumberFormat="0" applyFill="1" applyBorder="1" applyAlignment="1">
      <alignment horizontal="center" vertical="center" textRotation="0" wrapText="false" shrinkToFit="false"/>
    </xf>
    <xf xfId="0" fontId="0" numFmtId="0" fillId="17" borderId="4" applyFont="0" applyNumberFormat="0" applyFill="1" applyBorder="1" applyAlignment="1">
      <alignment horizontal="center" vertical="center" textRotation="0" wrapText="false" shrinkToFit="false"/>
    </xf>
    <xf xfId="0" fontId="0" numFmtId="0" fillId="17" borderId="3" applyFont="0" applyNumberFormat="0" applyFill="1" applyBorder="1" applyAlignment="1">
      <alignment horizontal="center" vertical="center" textRotation="0" wrapText="false" shrinkToFit="false"/>
    </xf>
    <xf xfId="0" fontId="8" numFmtId="0" fillId="19" borderId="1" applyFont="1" applyNumberFormat="0" applyFill="1" applyBorder="1" applyAlignment="1">
      <alignment horizontal="center" vertical="center" textRotation="0" wrapText="false" shrinkToFit="false"/>
    </xf>
    <xf xfId="0" fontId="8" numFmtId="0" fillId="16" borderId="10" applyFont="1" applyNumberFormat="0" applyFill="1" applyBorder="1" applyAlignment="1">
      <alignment horizontal="center" vertical="center" textRotation="0" wrapText="true" shrinkToFit="false"/>
    </xf>
    <xf xfId="0" fontId="8" numFmtId="0" fillId="16" borderId="8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9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9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9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9" applyFont="0" applyNumberFormat="0" applyFill="1" applyBorder="1" applyAlignment="1">
      <alignment horizontal="center" vertical="center" textRotation="0" wrapText="false" shrinkToFit="false"/>
    </xf>
    <xf xfId="0" fontId="0" numFmtId="0" fillId="15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9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9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8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0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82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7" customWidth="true" style="73"/>
    <col min="5" max="5" width="30.625" customWidth="true" style="73"/>
    <col min="6" max="6" width="30.625" customWidth="true" style="73"/>
    <col min="7" max="7" width="8.25" customWidth="true" style="73"/>
    <col min="8" max="8" width="33.5" customWidth="true" style="73"/>
    <col min="9" max="9" width="14.375" customWidth="true" style="73"/>
    <col min="10" max="10" width="12.25" customWidth="true" style="73"/>
    <col min="11" max="11" width="10.875" customWidth="true" style="73"/>
    <col min="12" max="12" width="10.875" customWidth="true" style="73"/>
    <col min="13" max="13" width="10.875" customWidth="true" style="73"/>
    <col min="14" max="14" width="10.375" customWidth="true" style="73"/>
    <col min="15" max="15" width="9" customWidth="true" style="73"/>
    <col min="16" max="16" width="9" customWidth="true" style="73"/>
    <col min="17" max="17" width="10.375" customWidth="true" style="73"/>
    <col min="18" max="18" width="10.375" customWidth="true" style="73"/>
    <col min="19" max="19" width="10.375" customWidth="true" style="73"/>
    <col min="20" max="20" width="7.375" customWidth="true" style="73"/>
    <col min="21" max="21" width="9" customWidth="true" style="73"/>
    <col min="22" max="22" width="9" customWidth="true" style="73"/>
    <col min="23" max="23" width="6.75" customWidth="true" style="73"/>
    <col min="24" max="24" width="7.875" customWidth="true" style="73"/>
    <col min="25" max="25" width="10" customWidth="true" style="73"/>
    <col min="26" max="26" width="9" customWidth="true" style="73"/>
    <col min="27" max="27" width="9" customWidth="true" style="73"/>
    <col min="28" max="28" width="12.375" customWidth="true" style="73"/>
    <col min="29" max="29" width="9" customWidth="true" style="73"/>
    <col min="30" max="30" width="9" customWidth="true" style="55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  <col min="96" max="96" width="9" customWidth="true" style="73"/>
    <col min="97" max="97" width="9" customWidth="true" style="73"/>
    <col min="98" max="98" width="9" customWidth="true" style="73"/>
    <col min="99" max="99" width="9" customWidth="true" style="73"/>
  </cols>
  <sheetData>
    <row r="2" spans="1:99" customHeight="1" ht="13.5">
      <c r="A2" s="24" t="s">
        <v>0</v>
      </c>
      <c r="B2" s="27" t="s">
        <v>1</v>
      </c>
      <c r="C2" s="27"/>
      <c r="D2" s="1"/>
      <c r="H2" s="75"/>
      <c r="I2" s="75"/>
      <c r="J2" s="75"/>
      <c r="K2" s="76"/>
      <c r="L2" s="76" t="s">
        <v>2</v>
      </c>
      <c r="M2" s="76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6"/>
      <c r="AE2" s="156" t="s">
        <v>4</v>
      </c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6"/>
      <c r="CL2" s="156"/>
      <c r="CM2" s="156"/>
      <c r="CN2" s="156"/>
      <c r="CO2" s="156"/>
      <c r="CP2" s="157" t="s">
        <v>5</v>
      </c>
      <c r="CQ2" s="159" t="s">
        <v>6</v>
      </c>
      <c r="CR2" s="147" t="s">
        <v>7</v>
      </c>
      <c r="CS2" s="148"/>
      <c r="CT2" s="149"/>
    </row>
    <row r="3" spans="1:99" customHeight="1" ht="14.25">
      <c r="A3" s="11" t="s">
        <v>8</v>
      </c>
      <c r="B3" s="38"/>
      <c r="C3" s="38"/>
      <c r="D3" s="18"/>
      <c r="E3" s="18"/>
      <c r="F3" s="18"/>
      <c r="G3" s="18"/>
      <c r="H3" s="72"/>
      <c r="I3" s="72"/>
      <c r="J3" s="1"/>
      <c r="K3" s="1"/>
      <c r="L3" s="145" t="s">
        <v>9</v>
      </c>
      <c r="M3" s="146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6"/>
      <c r="AE3" s="150" t="s">
        <v>10</v>
      </c>
      <c r="AF3" s="151"/>
      <c r="AG3" s="151"/>
      <c r="AH3" s="151"/>
      <c r="AI3" s="151"/>
      <c r="AJ3" s="151"/>
      <c r="AK3" s="151"/>
      <c r="AL3" s="151"/>
      <c r="AM3" s="151"/>
      <c r="AN3" s="162" t="s">
        <v>11</v>
      </c>
      <c r="AO3" s="163"/>
      <c r="AP3" s="163"/>
      <c r="AQ3" s="163"/>
      <c r="AR3" s="163"/>
      <c r="AS3" s="163"/>
      <c r="AT3" s="163"/>
      <c r="AU3" s="163"/>
      <c r="AV3" s="164"/>
      <c r="AW3" s="165" t="s">
        <v>12</v>
      </c>
      <c r="AX3" s="166"/>
      <c r="AY3" s="166"/>
      <c r="AZ3" s="166"/>
      <c r="BA3" s="166"/>
      <c r="BB3" s="166"/>
      <c r="BC3" s="166"/>
      <c r="BD3" s="166"/>
      <c r="BE3" s="167"/>
      <c r="BF3" s="168" t="s">
        <v>13</v>
      </c>
      <c r="BG3" s="169"/>
      <c r="BH3" s="169"/>
      <c r="BI3" s="169"/>
      <c r="BJ3" s="169"/>
      <c r="BK3" s="169"/>
      <c r="BL3" s="169"/>
      <c r="BM3" s="169"/>
      <c r="BN3" s="170"/>
      <c r="BO3" s="171" t="s">
        <v>14</v>
      </c>
      <c r="BP3" s="172"/>
      <c r="BQ3" s="172"/>
      <c r="BR3" s="172"/>
      <c r="BS3" s="172"/>
      <c r="BT3" s="172"/>
      <c r="BU3" s="172"/>
      <c r="BV3" s="172"/>
      <c r="BW3" s="173"/>
      <c r="BX3" s="174" t="s">
        <v>15</v>
      </c>
      <c r="BY3" s="175"/>
      <c r="BZ3" s="175"/>
      <c r="CA3" s="175"/>
      <c r="CB3" s="175"/>
      <c r="CC3" s="175"/>
      <c r="CD3" s="175"/>
      <c r="CE3" s="175"/>
      <c r="CF3" s="176"/>
      <c r="CG3" s="177" t="s">
        <v>16</v>
      </c>
      <c r="CH3" s="178"/>
      <c r="CI3" s="178"/>
      <c r="CJ3" s="178"/>
      <c r="CK3" s="178"/>
      <c r="CL3" s="178"/>
      <c r="CM3" s="178"/>
      <c r="CN3" s="178"/>
      <c r="CO3" s="179"/>
      <c r="CP3" s="157"/>
      <c r="CQ3" s="160"/>
      <c r="CR3" s="152" t="s">
        <v>17</v>
      </c>
      <c r="CS3" s="153"/>
      <c r="CT3" s="154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7"/>
      <c r="AE4" s="47" t="s">
        <v>47</v>
      </c>
      <c r="AF4" s="47" t="s">
        <v>48</v>
      </c>
      <c r="AG4" s="47" t="s">
        <v>49</v>
      </c>
      <c r="AH4" s="47" t="s">
        <v>41</v>
      </c>
      <c r="AI4" s="47" t="s">
        <v>50</v>
      </c>
      <c r="AJ4" s="47" t="s">
        <v>51</v>
      </c>
      <c r="AK4" s="47" t="s">
        <v>52</v>
      </c>
      <c r="AL4" s="47" t="s">
        <v>53</v>
      </c>
      <c r="AM4" s="47" t="s">
        <v>54</v>
      </c>
      <c r="AN4" s="48" t="s">
        <v>47</v>
      </c>
      <c r="AO4" s="48" t="s">
        <v>48</v>
      </c>
      <c r="AP4" s="48" t="s">
        <v>49</v>
      </c>
      <c r="AQ4" s="48" t="s">
        <v>41</v>
      </c>
      <c r="AR4" s="48" t="s">
        <v>50</v>
      </c>
      <c r="AS4" s="48" t="s">
        <v>51</v>
      </c>
      <c r="AT4" s="48" t="s">
        <v>52</v>
      </c>
      <c r="AU4" s="48" t="s">
        <v>53</v>
      </c>
      <c r="AV4" s="48" t="s">
        <v>54</v>
      </c>
      <c r="AW4" s="49" t="s">
        <v>47</v>
      </c>
      <c r="AX4" s="49" t="s">
        <v>48</v>
      </c>
      <c r="AY4" s="49" t="s">
        <v>49</v>
      </c>
      <c r="AZ4" s="49" t="s">
        <v>41</v>
      </c>
      <c r="BA4" s="49" t="s">
        <v>50</v>
      </c>
      <c r="BB4" s="49" t="s">
        <v>51</v>
      </c>
      <c r="BC4" s="49" t="s">
        <v>52</v>
      </c>
      <c r="BD4" s="49" t="s">
        <v>53</v>
      </c>
      <c r="BE4" s="49" t="s">
        <v>54</v>
      </c>
      <c r="BF4" s="50" t="s">
        <v>47</v>
      </c>
      <c r="BG4" s="50" t="s">
        <v>48</v>
      </c>
      <c r="BH4" s="50" t="s">
        <v>49</v>
      </c>
      <c r="BI4" s="50" t="s">
        <v>41</v>
      </c>
      <c r="BJ4" s="50" t="s">
        <v>50</v>
      </c>
      <c r="BK4" s="50" t="s">
        <v>51</v>
      </c>
      <c r="BL4" s="50" t="s">
        <v>52</v>
      </c>
      <c r="BM4" s="50" t="s">
        <v>53</v>
      </c>
      <c r="BN4" s="50" t="s">
        <v>54</v>
      </c>
      <c r="BO4" s="118" t="s">
        <v>47</v>
      </c>
      <c r="BP4" s="118" t="s">
        <v>48</v>
      </c>
      <c r="BQ4" s="118" t="s">
        <v>49</v>
      </c>
      <c r="BR4" s="118" t="s">
        <v>41</v>
      </c>
      <c r="BS4" s="118" t="s">
        <v>50</v>
      </c>
      <c r="BT4" s="118" t="s">
        <v>51</v>
      </c>
      <c r="BU4" s="118" t="s">
        <v>52</v>
      </c>
      <c r="BV4" s="118" t="s">
        <v>53</v>
      </c>
      <c r="BW4" s="118" t="s">
        <v>54</v>
      </c>
      <c r="BX4" s="51" t="s">
        <v>47</v>
      </c>
      <c r="BY4" s="51" t="s">
        <v>48</v>
      </c>
      <c r="BZ4" s="51" t="s">
        <v>49</v>
      </c>
      <c r="CA4" s="51" t="s">
        <v>41</v>
      </c>
      <c r="CB4" s="51" t="s">
        <v>50</v>
      </c>
      <c r="CC4" s="51" t="s">
        <v>51</v>
      </c>
      <c r="CD4" s="51" t="s">
        <v>52</v>
      </c>
      <c r="CE4" s="51" t="s">
        <v>53</v>
      </c>
      <c r="CF4" s="51" t="s">
        <v>54</v>
      </c>
      <c r="CG4" s="52" t="s">
        <v>47</v>
      </c>
      <c r="CH4" s="52" t="s">
        <v>48</v>
      </c>
      <c r="CI4" s="52" t="s">
        <v>49</v>
      </c>
      <c r="CJ4" s="52" t="s">
        <v>41</v>
      </c>
      <c r="CK4" s="52" t="s">
        <v>50</v>
      </c>
      <c r="CL4" s="52" t="s">
        <v>51</v>
      </c>
      <c r="CM4" s="52" t="s">
        <v>52</v>
      </c>
      <c r="CN4" s="52" t="s">
        <v>53</v>
      </c>
      <c r="CO4" s="52" t="s">
        <v>54</v>
      </c>
      <c r="CP4" s="158"/>
      <c r="CQ4" s="161"/>
      <c r="CR4" s="53" t="s">
        <v>55</v>
      </c>
      <c r="CS4" s="53" t="s">
        <v>56</v>
      </c>
      <c r="CT4" s="155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80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5"/>
      <c r="Z5" s="185"/>
      <c r="AA5" s="185"/>
      <c r="AB5" s="185"/>
      <c r="AC5" s="10"/>
      <c r="AD5" s="58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54"/>
      <c r="BR5" s="54"/>
      <c r="BS5" s="54"/>
      <c r="BT5" s="54"/>
      <c r="BU5" s="54"/>
      <c r="BV5" s="54"/>
      <c r="BW5" s="54"/>
      <c r="BX5" s="54"/>
      <c r="BY5" s="54"/>
      <c r="BZ5" s="54"/>
      <c r="CA5" s="54"/>
      <c r="CB5" s="54"/>
      <c r="CC5" s="54"/>
      <c r="CD5" s="54"/>
      <c r="CE5" s="54"/>
      <c r="CF5" s="54"/>
      <c r="CG5" s="54"/>
      <c r="CH5" s="54"/>
      <c r="CI5" s="54"/>
      <c r="CJ5" s="54"/>
      <c r="CK5" s="54"/>
      <c r="CL5" s="54"/>
      <c r="CM5" s="54"/>
      <c r="CN5" s="54"/>
      <c r="CO5" s="54"/>
      <c r="CP5" s="54"/>
      <c r="CQ5" s="54"/>
      <c r="CR5" s="54"/>
      <c r="CS5" s="54"/>
      <c r="CT5" s="54"/>
    </row>
    <row r="6" spans="1:99">
      <c r="A6" s="79">
        <f>AC6</f>
        <v>1.1928571428571</v>
      </c>
      <c r="B6" s="189" t="s">
        <v>57</v>
      </c>
      <c r="C6" s="189" t="s">
        <v>58</v>
      </c>
      <c r="D6" s="189"/>
      <c r="E6" s="189" t="s">
        <v>59</v>
      </c>
      <c r="F6" s="189" t="s">
        <v>60</v>
      </c>
      <c r="G6" s="189" t="s">
        <v>61</v>
      </c>
      <c r="H6" s="89" t="s">
        <v>62</v>
      </c>
      <c r="I6" s="89" t="s">
        <v>63</v>
      </c>
      <c r="J6" s="190" t="s">
        <v>64</v>
      </c>
      <c r="K6" s="181">
        <v>700000</v>
      </c>
      <c r="L6" s="80">
        <v>0</v>
      </c>
      <c r="M6" s="80">
        <v>0</v>
      </c>
      <c r="N6" s="80">
        <v>82</v>
      </c>
      <c r="O6" s="91">
        <v>11</v>
      </c>
      <c r="P6" s="92">
        <v>0</v>
      </c>
      <c r="Q6" s="93">
        <f>O6+P6</f>
        <v>11</v>
      </c>
      <c r="R6" s="81">
        <f>IFERROR(Q6/N6,"-")</f>
        <v>0.13414634146341</v>
      </c>
      <c r="S6" s="80">
        <v>0</v>
      </c>
      <c r="T6" s="80">
        <v>4</v>
      </c>
      <c r="U6" s="81">
        <f>IFERROR(T6/(Q6),"-")</f>
        <v>0.36363636363636</v>
      </c>
      <c r="V6" s="82">
        <f>IFERROR(K6/SUM(Q6:Q10),"-")</f>
        <v>14583.333333333</v>
      </c>
      <c r="W6" s="83">
        <v>1</v>
      </c>
      <c r="X6" s="81">
        <f>IF(Q6=0,"-",W6/Q6)</f>
        <v>0.090909090909091</v>
      </c>
      <c r="Y6" s="186">
        <v>10000</v>
      </c>
      <c r="Z6" s="187">
        <f>IFERROR(Y6/Q6,"-")</f>
        <v>909.09090909091</v>
      </c>
      <c r="AA6" s="187">
        <f>IFERROR(Y6/W6,"-")</f>
        <v>10000</v>
      </c>
      <c r="AB6" s="181">
        <f>SUM(Y6:Y10)-SUM(K6:K10)</f>
        <v>135000</v>
      </c>
      <c r="AC6" s="85">
        <f>SUM(Y6:Y10)/SUM(K6:K10)</f>
        <v>1.1928571428571</v>
      </c>
      <c r="AD6" s="78"/>
      <c r="AE6" s="94"/>
      <c r="AF6" s="95">
        <f>IF(Q6=0,"",IF(AE6=0,"",(AE6/Q6)))</f>
        <v>0</v>
      </c>
      <c r="AG6" s="94"/>
      <c r="AH6" s="96" t="str">
        <f>IFERROR(AG6/AE6,"-")</f>
        <v>-</v>
      </c>
      <c r="AI6" s="97"/>
      <c r="AJ6" s="98" t="str">
        <f>IFERROR(AI6/AE6,"-")</f>
        <v>-</v>
      </c>
      <c r="AK6" s="99"/>
      <c r="AL6" s="99"/>
      <c r="AM6" s="99"/>
      <c r="AN6" s="100">
        <v>1</v>
      </c>
      <c r="AO6" s="101">
        <f>IF(Q6=0,"",IF(AN6=0,"",(AN6/Q6)))</f>
        <v>0.090909090909091</v>
      </c>
      <c r="AP6" s="100"/>
      <c r="AQ6" s="102">
        <f>IFERROR(AP6/AN6,"-")</f>
        <v>0</v>
      </c>
      <c r="AR6" s="103"/>
      <c r="AS6" s="104">
        <f>IFERROR(AR6/AN6,"-")</f>
        <v>0</v>
      </c>
      <c r="AT6" s="105"/>
      <c r="AU6" s="105"/>
      <c r="AV6" s="105"/>
      <c r="AW6" s="106">
        <v>2</v>
      </c>
      <c r="AX6" s="107">
        <f>IF(Q6=0,"",IF(AW6=0,"",(AW6/Q6)))</f>
        <v>0.18181818181818</v>
      </c>
      <c r="AY6" s="106"/>
      <c r="AZ6" s="108">
        <f>IFERROR(AY6/AW6,"-")</f>
        <v>0</v>
      </c>
      <c r="BA6" s="109"/>
      <c r="BB6" s="110">
        <f>IFERROR(BA6/AW6,"-")</f>
        <v>0</v>
      </c>
      <c r="BC6" s="111"/>
      <c r="BD6" s="111"/>
      <c r="BE6" s="111"/>
      <c r="BF6" s="112">
        <v>2</v>
      </c>
      <c r="BG6" s="113">
        <f>IF(Q6=0,"",IF(BF6=0,"",(BF6/Q6)))</f>
        <v>0.18181818181818</v>
      </c>
      <c r="BH6" s="112"/>
      <c r="BI6" s="114">
        <f>IFERROR(BH6/BF6,"-")</f>
        <v>0</v>
      </c>
      <c r="BJ6" s="115"/>
      <c r="BK6" s="116">
        <f>IFERROR(BJ6/BF6,"-")</f>
        <v>0</v>
      </c>
      <c r="BL6" s="117"/>
      <c r="BM6" s="117"/>
      <c r="BN6" s="117"/>
      <c r="BO6" s="119">
        <v>3</v>
      </c>
      <c r="BP6" s="120">
        <f>IF(Q6=0,"",IF(BO6=0,"",(BO6/Q6)))</f>
        <v>0.27272727272727</v>
      </c>
      <c r="BQ6" s="121">
        <v>1</v>
      </c>
      <c r="BR6" s="122">
        <f>IFERROR(BQ6/BO6,"-")</f>
        <v>0.33333333333333</v>
      </c>
      <c r="BS6" s="123">
        <v>10000</v>
      </c>
      <c r="BT6" s="124">
        <f>IFERROR(BS6/BO6,"-")</f>
        <v>3333.3333333333</v>
      </c>
      <c r="BU6" s="125"/>
      <c r="BV6" s="125">
        <v>1</v>
      </c>
      <c r="BW6" s="125"/>
      <c r="BX6" s="126">
        <v>3</v>
      </c>
      <c r="BY6" s="127">
        <f>IF(Q6=0,"",IF(BX6=0,"",(BX6/Q6)))</f>
        <v>0.27272727272727</v>
      </c>
      <c r="BZ6" s="128"/>
      <c r="CA6" s="129">
        <f>IFERROR(BZ6/BX6,"-")</f>
        <v>0</v>
      </c>
      <c r="CB6" s="130"/>
      <c r="CC6" s="131">
        <f>IFERROR(CB6/BX6,"-")</f>
        <v>0</v>
      </c>
      <c r="CD6" s="132"/>
      <c r="CE6" s="132"/>
      <c r="CF6" s="132"/>
      <c r="CG6" s="133"/>
      <c r="CH6" s="134">
        <f>IF(Q6=0,"",IF(CG6=0,"",(CG6/Q6)))</f>
        <v>0</v>
      </c>
      <c r="CI6" s="135"/>
      <c r="CJ6" s="136" t="str">
        <f>IFERROR(CI6/CG6,"-")</f>
        <v>-</v>
      </c>
      <c r="CK6" s="137"/>
      <c r="CL6" s="138" t="str">
        <f>IFERROR(CK6/CG6,"-")</f>
        <v>-</v>
      </c>
      <c r="CM6" s="139"/>
      <c r="CN6" s="139"/>
      <c r="CO6" s="139"/>
      <c r="CP6" s="140">
        <v>1</v>
      </c>
      <c r="CQ6" s="141">
        <v>10000</v>
      </c>
      <c r="CR6" s="141">
        <v>10000</v>
      </c>
      <c r="CS6" s="141"/>
      <c r="CT6" s="142" t="str">
        <f>IF(AND(CR6=0,CS6=0),"",IF(AND(CR6&lt;=100000,CS6&lt;=100000),"",IF(CR6/CQ6&gt;0.7,"男高",IF(CS6/CQ6&gt;0.7,"女高",""))))</f>
        <v/>
      </c>
    </row>
    <row r="7" spans="1:99">
      <c r="A7" s="79"/>
      <c r="B7" s="189" t="s">
        <v>65</v>
      </c>
      <c r="C7" s="189" t="s">
        <v>58</v>
      </c>
      <c r="D7" s="189"/>
      <c r="E7" s="189" t="s">
        <v>59</v>
      </c>
      <c r="F7" s="189" t="s">
        <v>60</v>
      </c>
      <c r="G7" s="189" t="s">
        <v>61</v>
      </c>
      <c r="H7" s="89" t="s">
        <v>66</v>
      </c>
      <c r="I7" s="89" t="s">
        <v>63</v>
      </c>
      <c r="J7" s="190" t="s">
        <v>64</v>
      </c>
      <c r="K7" s="181"/>
      <c r="L7" s="80">
        <v>0</v>
      </c>
      <c r="M7" s="80">
        <v>0</v>
      </c>
      <c r="N7" s="80">
        <v>104</v>
      </c>
      <c r="O7" s="91">
        <v>8</v>
      </c>
      <c r="P7" s="92">
        <v>0</v>
      </c>
      <c r="Q7" s="93">
        <f>O7+P7</f>
        <v>8</v>
      </c>
      <c r="R7" s="81">
        <f>IFERROR(Q7/N7,"-")</f>
        <v>0.076923076923077</v>
      </c>
      <c r="S7" s="80">
        <v>0</v>
      </c>
      <c r="T7" s="80">
        <v>3</v>
      </c>
      <c r="U7" s="81">
        <f>IFERROR(T7/(Q7),"-")</f>
        <v>0.375</v>
      </c>
      <c r="V7" s="82"/>
      <c r="W7" s="83">
        <v>0</v>
      </c>
      <c r="X7" s="81">
        <f>IF(Q7=0,"-",W7/Q7)</f>
        <v>0</v>
      </c>
      <c r="Y7" s="186">
        <v>0</v>
      </c>
      <c r="Z7" s="187">
        <f>IFERROR(Y7/Q7,"-")</f>
        <v>0</v>
      </c>
      <c r="AA7" s="187" t="str">
        <f>IFERROR(Y7/W7,"-")</f>
        <v>-</v>
      </c>
      <c r="AB7" s="181"/>
      <c r="AC7" s="85"/>
      <c r="AD7" s="78"/>
      <c r="AE7" s="94"/>
      <c r="AF7" s="95">
        <f>IF(Q7=0,"",IF(AE7=0,"",(AE7/Q7)))</f>
        <v>0</v>
      </c>
      <c r="AG7" s="94"/>
      <c r="AH7" s="96" t="str">
        <f>IFERROR(AG7/AE7,"-")</f>
        <v>-</v>
      </c>
      <c r="AI7" s="97"/>
      <c r="AJ7" s="98" t="str">
        <f>IFERROR(AI7/AE7,"-")</f>
        <v>-</v>
      </c>
      <c r="AK7" s="99"/>
      <c r="AL7" s="99"/>
      <c r="AM7" s="99"/>
      <c r="AN7" s="100"/>
      <c r="AO7" s="101">
        <f>IF(Q7=0,"",IF(AN7=0,"",(AN7/Q7)))</f>
        <v>0</v>
      </c>
      <c r="AP7" s="100"/>
      <c r="AQ7" s="102" t="str">
        <f>IFERROR(AP7/AN7,"-")</f>
        <v>-</v>
      </c>
      <c r="AR7" s="103"/>
      <c r="AS7" s="104" t="str">
        <f>IFERROR(AR7/AN7,"-")</f>
        <v>-</v>
      </c>
      <c r="AT7" s="105"/>
      <c r="AU7" s="105"/>
      <c r="AV7" s="105"/>
      <c r="AW7" s="106"/>
      <c r="AX7" s="107">
        <f>IF(Q7=0,"",IF(AW7=0,"",(AW7/Q7)))</f>
        <v>0</v>
      </c>
      <c r="AY7" s="106"/>
      <c r="AZ7" s="108" t="str">
        <f>IFERROR(AY7/AW7,"-")</f>
        <v>-</v>
      </c>
      <c r="BA7" s="109"/>
      <c r="BB7" s="110" t="str">
        <f>IFERROR(BA7/AW7,"-")</f>
        <v>-</v>
      </c>
      <c r="BC7" s="111"/>
      <c r="BD7" s="111"/>
      <c r="BE7" s="111"/>
      <c r="BF7" s="112">
        <v>4</v>
      </c>
      <c r="BG7" s="113">
        <f>IF(Q7=0,"",IF(BF7=0,"",(BF7/Q7)))</f>
        <v>0.5</v>
      </c>
      <c r="BH7" s="112"/>
      <c r="BI7" s="114">
        <f>IFERROR(BH7/BF7,"-")</f>
        <v>0</v>
      </c>
      <c r="BJ7" s="115"/>
      <c r="BK7" s="116">
        <f>IFERROR(BJ7/BF7,"-")</f>
        <v>0</v>
      </c>
      <c r="BL7" s="117"/>
      <c r="BM7" s="117"/>
      <c r="BN7" s="117"/>
      <c r="BO7" s="119">
        <v>3</v>
      </c>
      <c r="BP7" s="120">
        <f>IF(Q7=0,"",IF(BO7=0,"",(BO7/Q7)))</f>
        <v>0.375</v>
      </c>
      <c r="BQ7" s="121"/>
      <c r="BR7" s="122">
        <f>IFERROR(BQ7/BO7,"-")</f>
        <v>0</v>
      </c>
      <c r="BS7" s="123"/>
      <c r="BT7" s="124">
        <f>IFERROR(BS7/BO7,"-")</f>
        <v>0</v>
      </c>
      <c r="BU7" s="125"/>
      <c r="BV7" s="125"/>
      <c r="BW7" s="125"/>
      <c r="BX7" s="126">
        <v>1</v>
      </c>
      <c r="BY7" s="127">
        <f>IF(Q7=0,"",IF(BX7=0,"",(BX7/Q7)))</f>
        <v>0.125</v>
      </c>
      <c r="BZ7" s="128"/>
      <c r="CA7" s="129">
        <f>IFERROR(BZ7/BX7,"-")</f>
        <v>0</v>
      </c>
      <c r="CB7" s="130"/>
      <c r="CC7" s="131">
        <f>IFERROR(CB7/BX7,"-")</f>
        <v>0</v>
      </c>
      <c r="CD7" s="132"/>
      <c r="CE7" s="132"/>
      <c r="CF7" s="132"/>
      <c r="CG7" s="133"/>
      <c r="CH7" s="134">
        <f>IF(Q7=0,"",IF(CG7=0,"",(CG7/Q7)))</f>
        <v>0</v>
      </c>
      <c r="CI7" s="135"/>
      <c r="CJ7" s="136" t="str">
        <f>IFERROR(CI7/CG7,"-")</f>
        <v>-</v>
      </c>
      <c r="CK7" s="137"/>
      <c r="CL7" s="138" t="str">
        <f>IFERROR(CK7/CG7,"-")</f>
        <v>-</v>
      </c>
      <c r="CM7" s="139"/>
      <c r="CN7" s="139"/>
      <c r="CO7" s="139"/>
      <c r="CP7" s="140">
        <v>0</v>
      </c>
      <c r="CQ7" s="141">
        <v>0</v>
      </c>
      <c r="CR7" s="141"/>
      <c r="CS7" s="141"/>
      <c r="CT7" s="142" t="str">
        <f>IF(AND(CR7=0,CS7=0),"",IF(AND(CR7&lt;=100000,CS7&lt;=100000),"",IF(CR7/CQ7&gt;0.7,"男高",IF(CS7/CQ7&gt;0.7,"女高",""))))</f>
        <v/>
      </c>
    </row>
    <row r="8" spans="1:99">
      <c r="A8" s="79"/>
      <c r="B8" s="189" t="s">
        <v>67</v>
      </c>
      <c r="C8" s="189" t="s">
        <v>58</v>
      </c>
      <c r="D8" s="189"/>
      <c r="E8" s="189" t="s">
        <v>59</v>
      </c>
      <c r="F8" s="189" t="s">
        <v>60</v>
      </c>
      <c r="G8" s="189" t="s">
        <v>61</v>
      </c>
      <c r="H8" s="89" t="s">
        <v>68</v>
      </c>
      <c r="I8" s="89" t="s">
        <v>63</v>
      </c>
      <c r="J8" s="190" t="s">
        <v>64</v>
      </c>
      <c r="K8" s="181"/>
      <c r="L8" s="80">
        <v>0</v>
      </c>
      <c r="M8" s="80">
        <v>0</v>
      </c>
      <c r="N8" s="80">
        <v>38</v>
      </c>
      <c r="O8" s="91">
        <v>5</v>
      </c>
      <c r="P8" s="92">
        <v>0</v>
      </c>
      <c r="Q8" s="93">
        <f>O8+P8</f>
        <v>5</v>
      </c>
      <c r="R8" s="81">
        <f>IFERROR(Q8/N8,"-")</f>
        <v>0.13157894736842</v>
      </c>
      <c r="S8" s="80">
        <v>0</v>
      </c>
      <c r="T8" s="80">
        <v>1</v>
      </c>
      <c r="U8" s="81">
        <f>IFERROR(T8/(Q8),"-")</f>
        <v>0.2</v>
      </c>
      <c r="V8" s="82"/>
      <c r="W8" s="83">
        <v>1</v>
      </c>
      <c r="X8" s="81">
        <f>IF(Q8=0,"-",W8/Q8)</f>
        <v>0.2</v>
      </c>
      <c r="Y8" s="186">
        <v>39000</v>
      </c>
      <c r="Z8" s="187">
        <f>IFERROR(Y8/Q8,"-")</f>
        <v>7800</v>
      </c>
      <c r="AA8" s="187">
        <f>IFERROR(Y8/W8,"-")</f>
        <v>39000</v>
      </c>
      <c r="AB8" s="181"/>
      <c r="AC8" s="85"/>
      <c r="AD8" s="78"/>
      <c r="AE8" s="94">
        <v>1</v>
      </c>
      <c r="AF8" s="95">
        <f>IF(Q8=0,"",IF(AE8=0,"",(AE8/Q8)))</f>
        <v>0.2</v>
      </c>
      <c r="AG8" s="94"/>
      <c r="AH8" s="96">
        <f>IFERROR(AG8/AE8,"-")</f>
        <v>0</v>
      </c>
      <c r="AI8" s="97"/>
      <c r="AJ8" s="98">
        <f>IFERROR(AI8/AE8,"-")</f>
        <v>0</v>
      </c>
      <c r="AK8" s="99"/>
      <c r="AL8" s="99"/>
      <c r="AM8" s="99"/>
      <c r="AN8" s="100">
        <v>1</v>
      </c>
      <c r="AO8" s="101">
        <f>IF(Q8=0,"",IF(AN8=0,"",(AN8/Q8)))</f>
        <v>0.2</v>
      </c>
      <c r="AP8" s="100"/>
      <c r="AQ8" s="102">
        <f>IFERROR(AP8/AN8,"-")</f>
        <v>0</v>
      </c>
      <c r="AR8" s="103"/>
      <c r="AS8" s="104">
        <f>IFERROR(AR8/AN8,"-")</f>
        <v>0</v>
      </c>
      <c r="AT8" s="105"/>
      <c r="AU8" s="105"/>
      <c r="AV8" s="105"/>
      <c r="AW8" s="106"/>
      <c r="AX8" s="107">
        <f>IF(Q8=0,"",IF(AW8=0,"",(AW8/Q8)))</f>
        <v>0</v>
      </c>
      <c r="AY8" s="106"/>
      <c r="AZ8" s="108" t="str">
        <f>IFERROR(AY8/AW8,"-")</f>
        <v>-</v>
      </c>
      <c r="BA8" s="109"/>
      <c r="BB8" s="110" t="str">
        <f>IFERROR(BA8/AW8,"-")</f>
        <v>-</v>
      </c>
      <c r="BC8" s="111"/>
      <c r="BD8" s="111"/>
      <c r="BE8" s="111"/>
      <c r="BF8" s="112">
        <v>1</v>
      </c>
      <c r="BG8" s="113">
        <f>IF(Q8=0,"",IF(BF8=0,"",(BF8/Q8)))</f>
        <v>0.2</v>
      </c>
      <c r="BH8" s="112"/>
      <c r="BI8" s="114">
        <f>IFERROR(BH8/BF8,"-")</f>
        <v>0</v>
      </c>
      <c r="BJ8" s="115"/>
      <c r="BK8" s="116">
        <f>IFERROR(BJ8/BF8,"-")</f>
        <v>0</v>
      </c>
      <c r="BL8" s="117"/>
      <c r="BM8" s="117"/>
      <c r="BN8" s="117"/>
      <c r="BO8" s="119">
        <v>2</v>
      </c>
      <c r="BP8" s="120">
        <f>IF(Q8=0,"",IF(BO8=0,"",(BO8/Q8)))</f>
        <v>0.4</v>
      </c>
      <c r="BQ8" s="121">
        <v>1</v>
      </c>
      <c r="BR8" s="122">
        <f>IFERROR(BQ8/BO8,"-")</f>
        <v>0.5</v>
      </c>
      <c r="BS8" s="123">
        <v>39000</v>
      </c>
      <c r="BT8" s="124">
        <f>IFERROR(BS8/BO8,"-")</f>
        <v>19500</v>
      </c>
      <c r="BU8" s="125"/>
      <c r="BV8" s="125"/>
      <c r="BW8" s="125">
        <v>1</v>
      </c>
      <c r="BX8" s="126"/>
      <c r="BY8" s="127">
        <f>IF(Q8=0,"",IF(BX8=0,"",(BX8/Q8)))</f>
        <v>0</v>
      </c>
      <c r="BZ8" s="128"/>
      <c r="CA8" s="129" t="str">
        <f>IFERROR(BZ8/BX8,"-")</f>
        <v>-</v>
      </c>
      <c r="CB8" s="130"/>
      <c r="CC8" s="131" t="str">
        <f>IFERROR(CB8/BX8,"-")</f>
        <v>-</v>
      </c>
      <c r="CD8" s="132"/>
      <c r="CE8" s="132"/>
      <c r="CF8" s="132"/>
      <c r="CG8" s="133"/>
      <c r="CH8" s="134">
        <f>IF(Q8=0,"",IF(CG8=0,"",(CG8/Q8)))</f>
        <v>0</v>
      </c>
      <c r="CI8" s="135"/>
      <c r="CJ8" s="136" t="str">
        <f>IFERROR(CI8/CG8,"-")</f>
        <v>-</v>
      </c>
      <c r="CK8" s="137"/>
      <c r="CL8" s="138" t="str">
        <f>IFERROR(CK8/CG8,"-")</f>
        <v>-</v>
      </c>
      <c r="CM8" s="139"/>
      <c r="CN8" s="139"/>
      <c r="CO8" s="139"/>
      <c r="CP8" s="140">
        <v>1</v>
      </c>
      <c r="CQ8" s="141">
        <v>39000</v>
      </c>
      <c r="CR8" s="141">
        <v>39000</v>
      </c>
      <c r="CS8" s="141"/>
      <c r="CT8" s="142" t="str">
        <f>IF(AND(CR8=0,CS8=0),"",IF(AND(CR8&lt;=100000,CS8&lt;=100000),"",IF(CR8/CQ8&gt;0.7,"男高",IF(CS8/CQ8&gt;0.7,"女高",""))))</f>
        <v/>
      </c>
    </row>
    <row r="9" spans="1:99">
      <c r="A9" s="79"/>
      <c r="B9" s="189" t="s">
        <v>69</v>
      </c>
      <c r="C9" s="189" t="s">
        <v>58</v>
      </c>
      <c r="D9" s="189"/>
      <c r="E9" s="189" t="s">
        <v>59</v>
      </c>
      <c r="F9" s="189" t="s">
        <v>60</v>
      </c>
      <c r="G9" s="189" t="s">
        <v>61</v>
      </c>
      <c r="H9" s="89" t="s">
        <v>70</v>
      </c>
      <c r="I9" s="89" t="s">
        <v>63</v>
      </c>
      <c r="J9" s="190" t="s">
        <v>64</v>
      </c>
      <c r="K9" s="181"/>
      <c r="L9" s="80">
        <v>0</v>
      </c>
      <c r="M9" s="80">
        <v>0</v>
      </c>
      <c r="N9" s="80">
        <v>25</v>
      </c>
      <c r="O9" s="91">
        <v>3</v>
      </c>
      <c r="P9" s="92">
        <v>0</v>
      </c>
      <c r="Q9" s="93">
        <f>O9+P9</f>
        <v>3</v>
      </c>
      <c r="R9" s="81">
        <f>IFERROR(Q9/N9,"-")</f>
        <v>0.12</v>
      </c>
      <c r="S9" s="80">
        <v>0</v>
      </c>
      <c r="T9" s="80">
        <v>0</v>
      </c>
      <c r="U9" s="81">
        <f>IFERROR(T9/(Q9),"-")</f>
        <v>0</v>
      </c>
      <c r="V9" s="82"/>
      <c r="W9" s="83">
        <v>0</v>
      </c>
      <c r="X9" s="81">
        <f>IF(Q9=0,"-",W9/Q9)</f>
        <v>0</v>
      </c>
      <c r="Y9" s="186">
        <v>0</v>
      </c>
      <c r="Z9" s="187">
        <f>IFERROR(Y9/Q9,"-")</f>
        <v>0</v>
      </c>
      <c r="AA9" s="187" t="str">
        <f>IFERROR(Y9/W9,"-")</f>
        <v>-</v>
      </c>
      <c r="AB9" s="181"/>
      <c r="AC9" s="85"/>
      <c r="AD9" s="78"/>
      <c r="AE9" s="94"/>
      <c r="AF9" s="95">
        <f>IF(Q9=0,"",IF(AE9=0,"",(AE9/Q9)))</f>
        <v>0</v>
      </c>
      <c r="AG9" s="94"/>
      <c r="AH9" s="96" t="str">
        <f>IFERROR(AG9/AE9,"-")</f>
        <v>-</v>
      </c>
      <c r="AI9" s="97"/>
      <c r="AJ9" s="98" t="str">
        <f>IFERROR(AI9/AE9,"-")</f>
        <v>-</v>
      </c>
      <c r="AK9" s="99"/>
      <c r="AL9" s="99"/>
      <c r="AM9" s="99"/>
      <c r="AN9" s="100"/>
      <c r="AO9" s="101">
        <f>IF(Q9=0,"",IF(AN9=0,"",(AN9/Q9)))</f>
        <v>0</v>
      </c>
      <c r="AP9" s="100"/>
      <c r="AQ9" s="102" t="str">
        <f>IFERROR(AP9/AN9,"-")</f>
        <v>-</v>
      </c>
      <c r="AR9" s="103"/>
      <c r="AS9" s="104" t="str">
        <f>IFERROR(AR9/AN9,"-")</f>
        <v>-</v>
      </c>
      <c r="AT9" s="105"/>
      <c r="AU9" s="105"/>
      <c r="AV9" s="105"/>
      <c r="AW9" s="106"/>
      <c r="AX9" s="107">
        <f>IF(Q9=0,"",IF(AW9=0,"",(AW9/Q9)))</f>
        <v>0</v>
      </c>
      <c r="AY9" s="106"/>
      <c r="AZ9" s="108" t="str">
        <f>IFERROR(AY9/AW9,"-")</f>
        <v>-</v>
      </c>
      <c r="BA9" s="109"/>
      <c r="BB9" s="110" t="str">
        <f>IFERROR(BA9/AW9,"-")</f>
        <v>-</v>
      </c>
      <c r="BC9" s="111"/>
      <c r="BD9" s="111"/>
      <c r="BE9" s="111"/>
      <c r="BF9" s="112">
        <v>1</v>
      </c>
      <c r="BG9" s="113">
        <f>IF(Q9=0,"",IF(BF9=0,"",(BF9/Q9)))</f>
        <v>0.33333333333333</v>
      </c>
      <c r="BH9" s="112"/>
      <c r="BI9" s="114">
        <f>IFERROR(BH9/BF9,"-")</f>
        <v>0</v>
      </c>
      <c r="BJ9" s="115"/>
      <c r="BK9" s="116">
        <f>IFERROR(BJ9/BF9,"-")</f>
        <v>0</v>
      </c>
      <c r="BL9" s="117"/>
      <c r="BM9" s="117"/>
      <c r="BN9" s="117"/>
      <c r="BO9" s="119">
        <v>1</v>
      </c>
      <c r="BP9" s="120">
        <f>IF(Q9=0,"",IF(BO9=0,"",(BO9/Q9)))</f>
        <v>0.33333333333333</v>
      </c>
      <c r="BQ9" s="121"/>
      <c r="BR9" s="122">
        <f>IFERROR(BQ9/BO9,"-")</f>
        <v>0</v>
      </c>
      <c r="BS9" s="123"/>
      <c r="BT9" s="124">
        <f>IFERROR(BS9/BO9,"-")</f>
        <v>0</v>
      </c>
      <c r="BU9" s="125"/>
      <c r="BV9" s="125"/>
      <c r="BW9" s="125"/>
      <c r="BX9" s="126">
        <v>1</v>
      </c>
      <c r="BY9" s="127">
        <f>IF(Q9=0,"",IF(BX9=0,"",(BX9/Q9)))</f>
        <v>0.33333333333333</v>
      </c>
      <c r="BZ9" s="128"/>
      <c r="CA9" s="129">
        <f>IFERROR(BZ9/BX9,"-")</f>
        <v>0</v>
      </c>
      <c r="CB9" s="130"/>
      <c r="CC9" s="131">
        <f>IFERROR(CB9/BX9,"-")</f>
        <v>0</v>
      </c>
      <c r="CD9" s="132"/>
      <c r="CE9" s="132"/>
      <c r="CF9" s="132"/>
      <c r="CG9" s="133"/>
      <c r="CH9" s="134">
        <f>IF(Q9=0,"",IF(CG9=0,"",(CG9/Q9)))</f>
        <v>0</v>
      </c>
      <c r="CI9" s="135"/>
      <c r="CJ9" s="136" t="str">
        <f>IFERROR(CI9/CG9,"-")</f>
        <v>-</v>
      </c>
      <c r="CK9" s="137"/>
      <c r="CL9" s="138" t="str">
        <f>IFERROR(CK9/CG9,"-")</f>
        <v>-</v>
      </c>
      <c r="CM9" s="139"/>
      <c r="CN9" s="139"/>
      <c r="CO9" s="139"/>
      <c r="CP9" s="140">
        <v>0</v>
      </c>
      <c r="CQ9" s="141">
        <v>0</v>
      </c>
      <c r="CR9" s="141"/>
      <c r="CS9" s="141"/>
      <c r="CT9" s="142" t="str">
        <f>IF(AND(CR9=0,CS9=0),"",IF(AND(CR9&lt;=100000,CS9&lt;=100000),"",IF(CR9/CQ9&gt;0.7,"男高",IF(CS9/CQ9&gt;0.7,"女高",""))))</f>
        <v/>
      </c>
    </row>
    <row r="10" spans="1:99">
      <c r="A10" s="79"/>
      <c r="B10" s="189" t="s">
        <v>71</v>
      </c>
      <c r="C10" s="189" t="s">
        <v>58</v>
      </c>
      <c r="D10" s="189"/>
      <c r="E10" s="189" t="s">
        <v>72</v>
      </c>
      <c r="F10" s="189" t="s">
        <v>72</v>
      </c>
      <c r="G10" s="189" t="s">
        <v>73</v>
      </c>
      <c r="H10" s="89" t="s">
        <v>74</v>
      </c>
      <c r="I10" s="89"/>
      <c r="J10" s="89"/>
      <c r="K10" s="181"/>
      <c r="L10" s="80">
        <v>0</v>
      </c>
      <c r="M10" s="80">
        <v>0</v>
      </c>
      <c r="N10" s="80">
        <v>101</v>
      </c>
      <c r="O10" s="91">
        <v>20</v>
      </c>
      <c r="P10" s="92">
        <v>1</v>
      </c>
      <c r="Q10" s="93">
        <f>O10+P10</f>
        <v>21</v>
      </c>
      <c r="R10" s="81">
        <f>IFERROR(Q10/N10,"-")</f>
        <v>0.20792079207921</v>
      </c>
      <c r="S10" s="80">
        <v>3</v>
      </c>
      <c r="T10" s="80">
        <v>5</v>
      </c>
      <c r="U10" s="81">
        <f>IFERROR(T10/(Q10),"-")</f>
        <v>0.23809523809524</v>
      </c>
      <c r="V10" s="82"/>
      <c r="W10" s="83">
        <v>8</v>
      </c>
      <c r="X10" s="81">
        <f>IF(Q10=0,"-",W10/Q10)</f>
        <v>0.38095238095238</v>
      </c>
      <c r="Y10" s="186">
        <v>786000</v>
      </c>
      <c r="Z10" s="187">
        <f>IFERROR(Y10/Q10,"-")</f>
        <v>37428.571428571</v>
      </c>
      <c r="AA10" s="187">
        <f>IFERROR(Y10/W10,"-")</f>
        <v>98250</v>
      </c>
      <c r="AB10" s="181"/>
      <c r="AC10" s="85"/>
      <c r="AD10" s="78"/>
      <c r="AE10" s="94"/>
      <c r="AF10" s="95">
        <f>IF(Q10=0,"",IF(AE10=0,"",(AE10/Q10)))</f>
        <v>0</v>
      </c>
      <c r="AG10" s="94"/>
      <c r="AH10" s="96" t="str">
        <f>IFERROR(AG10/AE10,"-")</f>
        <v>-</v>
      </c>
      <c r="AI10" s="97"/>
      <c r="AJ10" s="98" t="str">
        <f>IFERROR(AI10/AE10,"-")</f>
        <v>-</v>
      </c>
      <c r="AK10" s="99"/>
      <c r="AL10" s="99"/>
      <c r="AM10" s="99"/>
      <c r="AN10" s="100">
        <v>2</v>
      </c>
      <c r="AO10" s="101">
        <f>IF(Q10=0,"",IF(AN10=0,"",(AN10/Q10)))</f>
        <v>0.095238095238095</v>
      </c>
      <c r="AP10" s="100"/>
      <c r="AQ10" s="102">
        <f>IFERROR(AP10/AN10,"-")</f>
        <v>0</v>
      </c>
      <c r="AR10" s="103"/>
      <c r="AS10" s="104">
        <f>IFERROR(AR10/AN10,"-")</f>
        <v>0</v>
      </c>
      <c r="AT10" s="105"/>
      <c r="AU10" s="105"/>
      <c r="AV10" s="105"/>
      <c r="AW10" s="106">
        <v>1</v>
      </c>
      <c r="AX10" s="107">
        <f>IF(Q10=0,"",IF(AW10=0,"",(AW10/Q10)))</f>
        <v>0.047619047619048</v>
      </c>
      <c r="AY10" s="106"/>
      <c r="AZ10" s="108">
        <f>IFERROR(AY10/AW10,"-")</f>
        <v>0</v>
      </c>
      <c r="BA10" s="109"/>
      <c r="BB10" s="110">
        <f>IFERROR(BA10/AW10,"-")</f>
        <v>0</v>
      </c>
      <c r="BC10" s="111"/>
      <c r="BD10" s="111"/>
      <c r="BE10" s="111"/>
      <c r="BF10" s="112">
        <v>1</v>
      </c>
      <c r="BG10" s="113">
        <f>IF(Q10=0,"",IF(BF10=0,"",(BF10/Q10)))</f>
        <v>0.047619047619048</v>
      </c>
      <c r="BH10" s="112"/>
      <c r="BI10" s="114">
        <f>IFERROR(BH10/BF10,"-")</f>
        <v>0</v>
      </c>
      <c r="BJ10" s="115"/>
      <c r="BK10" s="116">
        <f>IFERROR(BJ10/BF10,"-")</f>
        <v>0</v>
      </c>
      <c r="BL10" s="117"/>
      <c r="BM10" s="117"/>
      <c r="BN10" s="117"/>
      <c r="BO10" s="119">
        <v>8</v>
      </c>
      <c r="BP10" s="120">
        <f>IF(Q10=0,"",IF(BO10=0,"",(BO10/Q10)))</f>
        <v>0.38095238095238</v>
      </c>
      <c r="BQ10" s="121">
        <v>3</v>
      </c>
      <c r="BR10" s="122">
        <f>IFERROR(BQ10/BO10,"-")</f>
        <v>0.375</v>
      </c>
      <c r="BS10" s="123">
        <v>289000</v>
      </c>
      <c r="BT10" s="124">
        <f>IFERROR(BS10/BO10,"-")</f>
        <v>36125</v>
      </c>
      <c r="BU10" s="125">
        <v>1</v>
      </c>
      <c r="BV10" s="125"/>
      <c r="BW10" s="125">
        <v>2</v>
      </c>
      <c r="BX10" s="126">
        <v>8</v>
      </c>
      <c r="BY10" s="127">
        <f>IF(Q10=0,"",IF(BX10=0,"",(BX10/Q10)))</f>
        <v>0.38095238095238</v>
      </c>
      <c r="BZ10" s="128">
        <v>5</v>
      </c>
      <c r="CA10" s="129">
        <f>IFERROR(BZ10/BX10,"-")</f>
        <v>0.625</v>
      </c>
      <c r="CB10" s="130">
        <v>517000</v>
      </c>
      <c r="CC10" s="131">
        <f>IFERROR(CB10/BX10,"-")</f>
        <v>64625</v>
      </c>
      <c r="CD10" s="132">
        <v>1</v>
      </c>
      <c r="CE10" s="132">
        <v>1</v>
      </c>
      <c r="CF10" s="132">
        <v>3</v>
      </c>
      <c r="CG10" s="133">
        <v>1</v>
      </c>
      <c r="CH10" s="134">
        <f>IF(Q10=0,"",IF(CG10=0,"",(CG10/Q10)))</f>
        <v>0.047619047619048</v>
      </c>
      <c r="CI10" s="135"/>
      <c r="CJ10" s="136">
        <f>IFERROR(CI10/CG10,"-")</f>
        <v>0</v>
      </c>
      <c r="CK10" s="137"/>
      <c r="CL10" s="138">
        <f>IFERROR(CK10/CG10,"-")</f>
        <v>0</v>
      </c>
      <c r="CM10" s="139"/>
      <c r="CN10" s="139"/>
      <c r="CO10" s="139"/>
      <c r="CP10" s="140">
        <v>8</v>
      </c>
      <c r="CQ10" s="141">
        <v>786000</v>
      </c>
      <c r="CR10" s="141">
        <v>362000</v>
      </c>
      <c r="CS10" s="141"/>
      <c r="CT10" s="142" t="str">
        <f>IF(AND(CR10=0,CS10=0),"",IF(AND(CR10&lt;=100000,CS10&lt;=100000),"",IF(CR10/CQ10&gt;0.7,"男高",IF(CS10/CQ10&gt;0.7,"女高",""))))</f>
        <v/>
      </c>
    </row>
    <row r="11" spans="1:99">
      <c r="A11" s="79">
        <f>AC11</f>
        <v>0.46491228070175</v>
      </c>
      <c r="B11" s="189" t="s">
        <v>75</v>
      </c>
      <c r="C11" s="189" t="s">
        <v>58</v>
      </c>
      <c r="D11" s="189"/>
      <c r="E11" s="189" t="s">
        <v>76</v>
      </c>
      <c r="F11" s="189" t="s">
        <v>77</v>
      </c>
      <c r="G11" s="189" t="s">
        <v>61</v>
      </c>
      <c r="H11" s="89" t="s">
        <v>78</v>
      </c>
      <c r="I11" s="89" t="s">
        <v>63</v>
      </c>
      <c r="J11" s="89" t="s">
        <v>79</v>
      </c>
      <c r="K11" s="181">
        <v>570000</v>
      </c>
      <c r="L11" s="80">
        <v>0</v>
      </c>
      <c r="M11" s="80">
        <v>0</v>
      </c>
      <c r="N11" s="80">
        <v>66</v>
      </c>
      <c r="O11" s="91">
        <v>9</v>
      </c>
      <c r="P11" s="92">
        <v>0</v>
      </c>
      <c r="Q11" s="93">
        <f>O11+P11</f>
        <v>9</v>
      </c>
      <c r="R11" s="81">
        <f>IFERROR(Q11/N11,"-")</f>
        <v>0.13636363636364</v>
      </c>
      <c r="S11" s="80">
        <v>0</v>
      </c>
      <c r="T11" s="80">
        <v>3</v>
      </c>
      <c r="U11" s="81">
        <f>IFERROR(T11/(Q11),"-")</f>
        <v>0.33333333333333</v>
      </c>
      <c r="V11" s="82">
        <f>IFERROR(K11/SUM(Q11:Q16),"-")</f>
        <v>19655.172413793</v>
      </c>
      <c r="W11" s="83">
        <v>0</v>
      </c>
      <c r="X11" s="81">
        <f>IF(Q11=0,"-",W11/Q11)</f>
        <v>0</v>
      </c>
      <c r="Y11" s="186">
        <v>0</v>
      </c>
      <c r="Z11" s="187">
        <f>IFERROR(Y11/Q11,"-")</f>
        <v>0</v>
      </c>
      <c r="AA11" s="187" t="str">
        <f>IFERROR(Y11/W11,"-")</f>
        <v>-</v>
      </c>
      <c r="AB11" s="181">
        <f>SUM(Y11:Y16)-SUM(K11:K16)</f>
        <v>-305000</v>
      </c>
      <c r="AC11" s="85">
        <f>SUM(Y11:Y16)/SUM(K11:K16)</f>
        <v>0.46491228070175</v>
      </c>
      <c r="AD11" s="78"/>
      <c r="AE11" s="94"/>
      <c r="AF11" s="95">
        <f>IF(Q11=0,"",IF(AE11=0,"",(AE11/Q11)))</f>
        <v>0</v>
      </c>
      <c r="AG11" s="94"/>
      <c r="AH11" s="96" t="str">
        <f>IFERROR(AG11/AE11,"-")</f>
        <v>-</v>
      </c>
      <c r="AI11" s="97"/>
      <c r="AJ11" s="98" t="str">
        <f>IFERROR(AI11/AE11,"-")</f>
        <v>-</v>
      </c>
      <c r="AK11" s="99"/>
      <c r="AL11" s="99"/>
      <c r="AM11" s="99"/>
      <c r="AN11" s="100"/>
      <c r="AO11" s="101">
        <f>IF(Q11=0,"",IF(AN11=0,"",(AN11/Q11)))</f>
        <v>0</v>
      </c>
      <c r="AP11" s="100"/>
      <c r="AQ11" s="102" t="str">
        <f>IFERROR(AP11/AN11,"-")</f>
        <v>-</v>
      </c>
      <c r="AR11" s="103"/>
      <c r="AS11" s="104" t="str">
        <f>IFERROR(AR11/AN11,"-")</f>
        <v>-</v>
      </c>
      <c r="AT11" s="105"/>
      <c r="AU11" s="105"/>
      <c r="AV11" s="105"/>
      <c r="AW11" s="106"/>
      <c r="AX11" s="107">
        <f>IF(Q11=0,"",IF(AW11=0,"",(AW11/Q11)))</f>
        <v>0</v>
      </c>
      <c r="AY11" s="106"/>
      <c r="AZ11" s="108" t="str">
        <f>IFERROR(AY11/AW11,"-")</f>
        <v>-</v>
      </c>
      <c r="BA11" s="109"/>
      <c r="BB11" s="110" t="str">
        <f>IFERROR(BA11/AW11,"-")</f>
        <v>-</v>
      </c>
      <c r="BC11" s="111"/>
      <c r="BD11" s="111"/>
      <c r="BE11" s="111"/>
      <c r="BF11" s="112">
        <v>2</v>
      </c>
      <c r="BG11" s="113">
        <f>IF(Q11=0,"",IF(BF11=0,"",(BF11/Q11)))</f>
        <v>0.22222222222222</v>
      </c>
      <c r="BH11" s="112"/>
      <c r="BI11" s="114">
        <f>IFERROR(BH11/BF11,"-")</f>
        <v>0</v>
      </c>
      <c r="BJ11" s="115"/>
      <c r="BK11" s="116">
        <f>IFERROR(BJ11/BF11,"-")</f>
        <v>0</v>
      </c>
      <c r="BL11" s="117"/>
      <c r="BM11" s="117"/>
      <c r="BN11" s="117"/>
      <c r="BO11" s="119">
        <v>6</v>
      </c>
      <c r="BP11" s="120">
        <f>IF(Q11=0,"",IF(BO11=0,"",(BO11/Q11)))</f>
        <v>0.66666666666667</v>
      </c>
      <c r="BQ11" s="121"/>
      <c r="BR11" s="122">
        <f>IFERROR(BQ11/BO11,"-")</f>
        <v>0</v>
      </c>
      <c r="BS11" s="123"/>
      <c r="BT11" s="124">
        <f>IFERROR(BS11/BO11,"-")</f>
        <v>0</v>
      </c>
      <c r="BU11" s="125"/>
      <c r="BV11" s="125"/>
      <c r="BW11" s="125"/>
      <c r="BX11" s="126">
        <v>1</v>
      </c>
      <c r="BY11" s="127">
        <f>IF(Q11=0,"",IF(BX11=0,"",(BX11/Q11)))</f>
        <v>0.11111111111111</v>
      </c>
      <c r="BZ11" s="128"/>
      <c r="CA11" s="129">
        <f>IFERROR(BZ11/BX11,"-")</f>
        <v>0</v>
      </c>
      <c r="CB11" s="130"/>
      <c r="CC11" s="131">
        <f>IFERROR(CB11/BX11,"-")</f>
        <v>0</v>
      </c>
      <c r="CD11" s="132"/>
      <c r="CE11" s="132"/>
      <c r="CF11" s="132"/>
      <c r="CG11" s="133"/>
      <c r="CH11" s="134">
        <f>IF(Q11=0,"",IF(CG11=0,"",(CG11/Q11)))</f>
        <v>0</v>
      </c>
      <c r="CI11" s="135"/>
      <c r="CJ11" s="136" t="str">
        <f>IFERROR(CI11/CG11,"-")</f>
        <v>-</v>
      </c>
      <c r="CK11" s="137"/>
      <c r="CL11" s="138" t="str">
        <f>IFERROR(CK11/CG11,"-")</f>
        <v>-</v>
      </c>
      <c r="CM11" s="139"/>
      <c r="CN11" s="139"/>
      <c r="CO11" s="139"/>
      <c r="CP11" s="140">
        <v>0</v>
      </c>
      <c r="CQ11" s="141">
        <v>0</v>
      </c>
      <c r="CR11" s="141"/>
      <c r="CS11" s="141"/>
      <c r="CT11" s="142" t="str">
        <f>IF(AND(CR11=0,CS11=0),"",IF(AND(CR11&lt;=100000,CS11&lt;=100000),"",IF(CR11/CQ11&gt;0.7,"男高",IF(CS11/CQ11&gt;0.7,"女高",""))))</f>
        <v/>
      </c>
    </row>
    <row r="12" spans="1:99">
      <c r="A12" s="79"/>
      <c r="B12" s="189" t="s">
        <v>80</v>
      </c>
      <c r="C12" s="189" t="s">
        <v>58</v>
      </c>
      <c r="D12" s="189"/>
      <c r="E12" s="189" t="s">
        <v>76</v>
      </c>
      <c r="F12" s="189" t="s">
        <v>77</v>
      </c>
      <c r="G12" s="189" t="s">
        <v>73</v>
      </c>
      <c r="H12" s="89"/>
      <c r="I12" s="89"/>
      <c r="J12" s="89"/>
      <c r="K12" s="181"/>
      <c r="L12" s="80">
        <v>0</v>
      </c>
      <c r="M12" s="80">
        <v>0</v>
      </c>
      <c r="N12" s="80">
        <v>13</v>
      </c>
      <c r="O12" s="91">
        <v>4</v>
      </c>
      <c r="P12" s="92">
        <v>0</v>
      </c>
      <c r="Q12" s="93">
        <f>O12+P12</f>
        <v>4</v>
      </c>
      <c r="R12" s="81">
        <f>IFERROR(Q12/N12,"-")</f>
        <v>0.30769230769231</v>
      </c>
      <c r="S12" s="80">
        <v>0</v>
      </c>
      <c r="T12" s="80">
        <v>2</v>
      </c>
      <c r="U12" s="81">
        <f>IFERROR(T12/(Q12),"-")</f>
        <v>0.5</v>
      </c>
      <c r="V12" s="82"/>
      <c r="W12" s="83">
        <v>1</v>
      </c>
      <c r="X12" s="81">
        <f>IF(Q12=0,"-",W12/Q12)</f>
        <v>0.25</v>
      </c>
      <c r="Y12" s="186">
        <v>150000</v>
      </c>
      <c r="Z12" s="187">
        <f>IFERROR(Y12/Q12,"-")</f>
        <v>37500</v>
      </c>
      <c r="AA12" s="187">
        <f>IFERROR(Y12/W12,"-")</f>
        <v>150000</v>
      </c>
      <c r="AB12" s="181"/>
      <c r="AC12" s="85"/>
      <c r="AD12" s="78"/>
      <c r="AE12" s="94"/>
      <c r="AF12" s="95">
        <f>IF(Q12=0,"",IF(AE12=0,"",(AE12/Q12)))</f>
        <v>0</v>
      </c>
      <c r="AG12" s="94"/>
      <c r="AH12" s="96" t="str">
        <f>IFERROR(AG12/AE12,"-")</f>
        <v>-</v>
      </c>
      <c r="AI12" s="97"/>
      <c r="AJ12" s="98" t="str">
        <f>IFERROR(AI12/AE12,"-")</f>
        <v>-</v>
      </c>
      <c r="AK12" s="99"/>
      <c r="AL12" s="99"/>
      <c r="AM12" s="99"/>
      <c r="AN12" s="100"/>
      <c r="AO12" s="101">
        <f>IF(Q12=0,"",IF(AN12=0,"",(AN12/Q12)))</f>
        <v>0</v>
      </c>
      <c r="AP12" s="100"/>
      <c r="AQ12" s="102" t="str">
        <f>IFERROR(AP12/AN12,"-")</f>
        <v>-</v>
      </c>
      <c r="AR12" s="103"/>
      <c r="AS12" s="104" t="str">
        <f>IFERROR(AR12/AN12,"-")</f>
        <v>-</v>
      </c>
      <c r="AT12" s="105"/>
      <c r="AU12" s="105"/>
      <c r="AV12" s="105"/>
      <c r="AW12" s="106"/>
      <c r="AX12" s="107">
        <f>IF(Q12=0,"",IF(AW12=0,"",(AW12/Q12)))</f>
        <v>0</v>
      </c>
      <c r="AY12" s="106"/>
      <c r="AZ12" s="108" t="str">
        <f>IFERROR(AY12/AW12,"-")</f>
        <v>-</v>
      </c>
      <c r="BA12" s="109"/>
      <c r="BB12" s="110" t="str">
        <f>IFERROR(BA12/AW12,"-")</f>
        <v>-</v>
      </c>
      <c r="BC12" s="111"/>
      <c r="BD12" s="111"/>
      <c r="BE12" s="111"/>
      <c r="BF12" s="112">
        <v>1</v>
      </c>
      <c r="BG12" s="113">
        <f>IF(Q12=0,"",IF(BF12=0,"",(BF12/Q12)))</f>
        <v>0.25</v>
      </c>
      <c r="BH12" s="112"/>
      <c r="BI12" s="114">
        <f>IFERROR(BH12/BF12,"-")</f>
        <v>0</v>
      </c>
      <c r="BJ12" s="115"/>
      <c r="BK12" s="116">
        <f>IFERROR(BJ12/BF12,"-")</f>
        <v>0</v>
      </c>
      <c r="BL12" s="117"/>
      <c r="BM12" s="117"/>
      <c r="BN12" s="117"/>
      <c r="BO12" s="119"/>
      <c r="BP12" s="120">
        <f>IF(Q12=0,"",IF(BO12=0,"",(BO12/Q12)))</f>
        <v>0</v>
      </c>
      <c r="BQ12" s="121"/>
      <c r="BR12" s="122" t="str">
        <f>IFERROR(BQ12/BO12,"-")</f>
        <v>-</v>
      </c>
      <c r="BS12" s="123"/>
      <c r="BT12" s="124" t="str">
        <f>IFERROR(BS12/BO12,"-")</f>
        <v>-</v>
      </c>
      <c r="BU12" s="125"/>
      <c r="BV12" s="125"/>
      <c r="BW12" s="125"/>
      <c r="BX12" s="126">
        <v>3</v>
      </c>
      <c r="BY12" s="127">
        <f>IF(Q12=0,"",IF(BX12=0,"",(BX12/Q12)))</f>
        <v>0.75</v>
      </c>
      <c r="BZ12" s="128">
        <v>1</v>
      </c>
      <c r="CA12" s="129">
        <f>IFERROR(BZ12/BX12,"-")</f>
        <v>0.33333333333333</v>
      </c>
      <c r="CB12" s="130">
        <v>150000</v>
      </c>
      <c r="CC12" s="131">
        <f>IFERROR(CB12/BX12,"-")</f>
        <v>50000</v>
      </c>
      <c r="CD12" s="132"/>
      <c r="CE12" s="132"/>
      <c r="CF12" s="132">
        <v>1</v>
      </c>
      <c r="CG12" s="133"/>
      <c r="CH12" s="134">
        <f>IF(Q12=0,"",IF(CG12=0,"",(CG12/Q12)))</f>
        <v>0</v>
      </c>
      <c r="CI12" s="135"/>
      <c r="CJ12" s="136" t="str">
        <f>IFERROR(CI12/CG12,"-")</f>
        <v>-</v>
      </c>
      <c r="CK12" s="137"/>
      <c r="CL12" s="138" t="str">
        <f>IFERROR(CK12/CG12,"-")</f>
        <v>-</v>
      </c>
      <c r="CM12" s="139"/>
      <c r="CN12" s="139"/>
      <c r="CO12" s="139"/>
      <c r="CP12" s="140">
        <v>1</v>
      </c>
      <c r="CQ12" s="141">
        <v>150000</v>
      </c>
      <c r="CR12" s="141">
        <v>150000</v>
      </c>
      <c r="CS12" s="141"/>
      <c r="CT12" s="142" t="str">
        <f>IF(AND(CR12=0,CS12=0),"",IF(AND(CR12&lt;=100000,CS12&lt;=100000),"",IF(CR12/CQ12&gt;0.7,"男高",IF(CS12/CQ12&gt;0.7,"女高",""))))</f>
        <v>男高</v>
      </c>
    </row>
    <row r="13" spans="1:99">
      <c r="A13" s="79"/>
      <c r="B13" s="189" t="s">
        <v>81</v>
      </c>
      <c r="C13" s="189" t="s">
        <v>58</v>
      </c>
      <c r="D13" s="189"/>
      <c r="E13" s="189" t="s">
        <v>76</v>
      </c>
      <c r="F13" s="189" t="s">
        <v>77</v>
      </c>
      <c r="G13" s="189" t="s">
        <v>82</v>
      </c>
      <c r="H13" s="89" t="s">
        <v>83</v>
      </c>
      <c r="I13" s="89" t="s">
        <v>84</v>
      </c>
      <c r="J13" s="191" t="s">
        <v>85</v>
      </c>
      <c r="K13" s="181"/>
      <c r="L13" s="80">
        <v>0</v>
      </c>
      <c r="M13" s="80">
        <v>0</v>
      </c>
      <c r="N13" s="80">
        <v>63</v>
      </c>
      <c r="O13" s="91">
        <v>6</v>
      </c>
      <c r="P13" s="92">
        <v>0</v>
      </c>
      <c r="Q13" s="93">
        <f>O13+P13</f>
        <v>6</v>
      </c>
      <c r="R13" s="81">
        <f>IFERROR(Q13/N13,"-")</f>
        <v>0.095238095238095</v>
      </c>
      <c r="S13" s="80">
        <v>0</v>
      </c>
      <c r="T13" s="80">
        <v>1</v>
      </c>
      <c r="U13" s="81">
        <f>IFERROR(T13/(Q13),"-")</f>
        <v>0.16666666666667</v>
      </c>
      <c r="V13" s="82"/>
      <c r="W13" s="83">
        <v>1</v>
      </c>
      <c r="X13" s="81">
        <f>IF(Q13=0,"-",W13/Q13)</f>
        <v>0.16666666666667</v>
      </c>
      <c r="Y13" s="186">
        <v>13000</v>
      </c>
      <c r="Z13" s="187">
        <f>IFERROR(Y13/Q13,"-")</f>
        <v>2166.6666666667</v>
      </c>
      <c r="AA13" s="187">
        <f>IFERROR(Y13/W13,"-")</f>
        <v>13000</v>
      </c>
      <c r="AB13" s="181"/>
      <c r="AC13" s="85"/>
      <c r="AD13" s="78"/>
      <c r="AE13" s="94"/>
      <c r="AF13" s="95">
        <f>IF(Q13=0,"",IF(AE13=0,"",(AE13/Q13)))</f>
        <v>0</v>
      </c>
      <c r="AG13" s="94"/>
      <c r="AH13" s="96" t="str">
        <f>IFERROR(AG13/AE13,"-")</f>
        <v>-</v>
      </c>
      <c r="AI13" s="97"/>
      <c r="AJ13" s="98" t="str">
        <f>IFERROR(AI13/AE13,"-")</f>
        <v>-</v>
      </c>
      <c r="AK13" s="99"/>
      <c r="AL13" s="99"/>
      <c r="AM13" s="99"/>
      <c r="AN13" s="100"/>
      <c r="AO13" s="101">
        <f>IF(Q13=0,"",IF(AN13=0,"",(AN13/Q13)))</f>
        <v>0</v>
      </c>
      <c r="AP13" s="100"/>
      <c r="AQ13" s="102" t="str">
        <f>IFERROR(AP13/AN13,"-")</f>
        <v>-</v>
      </c>
      <c r="AR13" s="103"/>
      <c r="AS13" s="104" t="str">
        <f>IFERROR(AR13/AN13,"-")</f>
        <v>-</v>
      </c>
      <c r="AT13" s="105"/>
      <c r="AU13" s="105"/>
      <c r="AV13" s="105"/>
      <c r="AW13" s="106"/>
      <c r="AX13" s="107">
        <f>IF(Q13=0,"",IF(AW13=0,"",(AW13/Q13)))</f>
        <v>0</v>
      </c>
      <c r="AY13" s="106"/>
      <c r="AZ13" s="108" t="str">
        <f>IFERROR(AY13/AW13,"-")</f>
        <v>-</v>
      </c>
      <c r="BA13" s="109"/>
      <c r="BB13" s="110" t="str">
        <f>IFERROR(BA13/AW13,"-")</f>
        <v>-</v>
      </c>
      <c r="BC13" s="111"/>
      <c r="BD13" s="111"/>
      <c r="BE13" s="111"/>
      <c r="BF13" s="112">
        <v>1</v>
      </c>
      <c r="BG13" s="113">
        <f>IF(Q13=0,"",IF(BF13=0,"",(BF13/Q13)))</f>
        <v>0.16666666666667</v>
      </c>
      <c r="BH13" s="112"/>
      <c r="BI13" s="114">
        <f>IFERROR(BH13/BF13,"-")</f>
        <v>0</v>
      </c>
      <c r="BJ13" s="115"/>
      <c r="BK13" s="116">
        <f>IFERROR(BJ13/BF13,"-")</f>
        <v>0</v>
      </c>
      <c r="BL13" s="117"/>
      <c r="BM13" s="117"/>
      <c r="BN13" s="117"/>
      <c r="BO13" s="119">
        <v>3</v>
      </c>
      <c r="BP13" s="120">
        <f>IF(Q13=0,"",IF(BO13=0,"",(BO13/Q13)))</f>
        <v>0.5</v>
      </c>
      <c r="BQ13" s="121">
        <v>1</v>
      </c>
      <c r="BR13" s="122">
        <f>IFERROR(BQ13/BO13,"-")</f>
        <v>0.33333333333333</v>
      </c>
      <c r="BS13" s="123">
        <v>13000</v>
      </c>
      <c r="BT13" s="124">
        <f>IFERROR(BS13/BO13,"-")</f>
        <v>4333.3333333333</v>
      </c>
      <c r="BU13" s="125"/>
      <c r="BV13" s="125">
        <v>1</v>
      </c>
      <c r="BW13" s="125"/>
      <c r="BX13" s="126">
        <v>1</v>
      </c>
      <c r="BY13" s="127">
        <f>IF(Q13=0,"",IF(BX13=0,"",(BX13/Q13)))</f>
        <v>0.16666666666667</v>
      </c>
      <c r="BZ13" s="128"/>
      <c r="CA13" s="129">
        <f>IFERROR(BZ13/BX13,"-")</f>
        <v>0</v>
      </c>
      <c r="CB13" s="130"/>
      <c r="CC13" s="131">
        <f>IFERROR(CB13/BX13,"-")</f>
        <v>0</v>
      </c>
      <c r="CD13" s="132"/>
      <c r="CE13" s="132"/>
      <c r="CF13" s="132"/>
      <c r="CG13" s="133">
        <v>1</v>
      </c>
      <c r="CH13" s="134">
        <f>IF(Q13=0,"",IF(CG13=0,"",(CG13/Q13)))</f>
        <v>0.16666666666667</v>
      </c>
      <c r="CI13" s="135"/>
      <c r="CJ13" s="136">
        <f>IFERROR(CI13/CG13,"-")</f>
        <v>0</v>
      </c>
      <c r="CK13" s="137"/>
      <c r="CL13" s="138">
        <f>IFERROR(CK13/CG13,"-")</f>
        <v>0</v>
      </c>
      <c r="CM13" s="139"/>
      <c r="CN13" s="139"/>
      <c r="CO13" s="139"/>
      <c r="CP13" s="140">
        <v>1</v>
      </c>
      <c r="CQ13" s="141">
        <v>13000</v>
      </c>
      <c r="CR13" s="141">
        <v>13000</v>
      </c>
      <c r="CS13" s="141"/>
      <c r="CT13" s="142" t="str">
        <f>IF(AND(CR13=0,CS13=0),"",IF(AND(CR13&lt;=100000,CS13&lt;=100000),"",IF(CR13/CQ13&gt;0.7,"男高",IF(CS13/CQ13&gt;0.7,"女高",""))))</f>
        <v/>
      </c>
    </row>
    <row r="14" spans="1:99">
      <c r="A14" s="79"/>
      <c r="B14" s="189" t="s">
        <v>86</v>
      </c>
      <c r="C14" s="189" t="s">
        <v>58</v>
      </c>
      <c r="D14" s="189"/>
      <c r="E14" s="189" t="s">
        <v>76</v>
      </c>
      <c r="F14" s="189" t="s">
        <v>77</v>
      </c>
      <c r="G14" s="189" t="s">
        <v>73</v>
      </c>
      <c r="H14" s="89"/>
      <c r="I14" s="89"/>
      <c r="J14" s="89"/>
      <c r="K14" s="181"/>
      <c r="L14" s="80">
        <v>0</v>
      </c>
      <c r="M14" s="80">
        <v>0</v>
      </c>
      <c r="N14" s="80">
        <v>6</v>
      </c>
      <c r="O14" s="91">
        <v>3</v>
      </c>
      <c r="P14" s="92">
        <v>1</v>
      </c>
      <c r="Q14" s="93">
        <f>O14+P14</f>
        <v>4</v>
      </c>
      <c r="R14" s="81">
        <f>IFERROR(Q14/N14,"-")</f>
        <v>0.66666666666667</v>
      </c>
      <c r="S14" s="80">
        <v>0</v>
      </c>
      <c r="T14" s="80">
        <v>0</v>
      </c>
      <c r="U14" s="81">
        <f>IFERROR(T14/(Q14),"-")</f>
        <v>0</v>
      </c>
      <c r="V14" s="82"/>
      <c r="W14" s="83">
        <v>1</v>
      </c>
      <c r="X14" s="81">
        <f>IF(Q14=0,"-",W14/Q14)</f>
        <v>0.25</v>
      </c>
      <c r="Y14" s="186">
        <v>10000</v>
      </c>
      <c r="Z14" s="187">
        <f>IFERROR(Y14/Q14,"-")</f>
        <v>2500</v>
      </c>
      <c r="AA14" s="187">
        <f>IFERROR(Y14/W14,"-")</f>
        <v>10000</v>
      </c>
      <c r="AB14" s="181"/>
      <c r="AC14" s="85"/>
      <c r="AD14" s="78"/>
      <c r="AE14" s="94"/>
      <c r="AF14" s="95">
        <f>IF(Q14=0,"",IF(AE14=0,"",(AE14/Q14)))</f>
        <v>0</v>
      </c>
      <c r="AG14" s="94"/>
      <c r="AH14" s="96" t="str">
        <f>IFERROR(AG14/AE14,"-")</f>
        <v>-</v>
      </c>
      <c r="AI14" s="97"/>
      <c r="AJ14" s="98" t="str">
        <f>IFERROR(AI14/AE14,"-")</f>
        <v>-</v>
      </c>
      <c r="AK14" s="99"/>
      <c r="AL14" s="99"/>
      <c r="AM14" s="99"/>
      <c r="AN14" s="100"/>
      <c r="AO14" s="101">
        <f>IF(Q14=0,"",IF(AN14=0,"",(AN14/Q14)))</f>
        <v>0</v>
      </c>
      <c r="AP14" s="100"/>
      <c r="AQ14" s="102" t="str">
        <f>IFERROR(AP14/AN14,"-")</f>
        <v>-</v>
      </c>
      <c r="AR14" s="103"/>
      <c r="AS14" s="104" t="str">
        <f>IFERROR(AR14/AN14,"-")</f>
        <v>-</v>
      </c>
      <c r="AT14" s="105"/>
      <c r="AU14" s="105"/>
      <c r="AV14" s="105"/>
      <c r="AW14" s="106"/>
      <c r="AX14" s="107">
        <f>IF(Q14=0,"",IF(AW14=0,"",(AW14/Q14)))</f>
        <v>0</v>
      </c>
      <c r="AY14" s="106"/>
      <c r="AZ14" s="108" t="str">
        <f>IFERROR(AY14/AW14,"-")</f>
        <v>-</v>
      </c>
      <c r="BA14" s="109"/>
      <c r="BB14" s="110" t="str">
        <f>IFERROR(BA14/AW14,"-")</f>
        <v>-</v>
      </c>
      <c r="BC14" s="111"/>
      <c r="BD14" s="111"/>
      <c r="BE14" s="111"/>
      <c r="BF14" s="112">
        <v>1</v>
      </c>
      <c r="BG14" s="113">
        <f>IF(Q14=0,"",IF(BF14=0,"",(BF14/Q14)))</f>
        <v>0.25</v>
      </c>
      <c r="BH14" s="112"/>
      <c r="BI14" s="114">
        <f>IFERROR(BH14/BF14,"-")</f>
        <v>0</v>
      </c>
      <c r="BJ14" s="115"/>
      <c r="BK14" s="116">
        <f>IFERROR(BJ14/BF14,"-")</f>
        <v>0</v>
      </c>
      <c r="BL14" s="117"/>
      <c r="BM14" s="117"/>
      <c r="BN14" s="117"/>
      <c r="BO14" s="119">
        <v>3</v>
      </c>
      <c r="BP14" s="120">
        <f>IF(Q14=0,"",IF(BO14=0,"",(BO14/Q14)))</f>
        <v>0.75</v>
      </c>
      <c r="BQ14" s="121">
        <v>1</v>
      </c>
      <c r="BR14" s="122">
        <f>IFERROR(BQ14/BO14,"-")</f>
        <v>0.33333333333333</v>
      </c>
      <c r="BS14" s="123">
        <v>10000</v>
      </c>
      <c r="BT14" s="124">
        <f>IFERROR(BS14/BO14,"-")</f>
        <v>3333.3333333333</v>
      </c>
      <c r="BU14" s="125"/>
      <c r="BV14" s="125">
        <v>1</v>
      </c>
      <c r="BW14" s="125"/>
      <c r="BX14" s="126"/>
      <c r="BY14" s="127">
        <f>IF(Q14=0,"",IF(BX14=0,"",(BX14/Q14)))</f>
        <v>0</v>
      </c>
      <c r="BZ14" s="128"/>
      <c r="CA14" s="129" t="str">
        <f>IFERROR(BZ14/BX14,"-")</f>
        <v>-</v>
      </c>
      <c r="CB14" s="130"/>
      <c r="CC14" s="131" t="str">
        <f>IFERROR(CB14/BX14,"-")</f>
        <v>-</v>
      </c>
      <c r="CD14" s="132"/>
      <c r="CE14" s="132"/>
      <c r="CF14" s="132"/>
      <c r="CG14" s="133"/>
      <c r="CH14" s="134">
        <f>IF(Q14=0,"",IF(CG14=0,"",(CG14/Q14)))</f>
        <v>0</v>
      </c>
      <c r="CI14" s="135"/>
      <c r="CJ14" s="136" t="str">
        <f>IFERROR(CI14/CG14,"-")</f>
        <v>-</v>
      </c>
      <c r="CK14" s="137"/>
      <c r="CL14" s="138" t="str">
        <f>IFERROR(CK14/CG14,"-")</f>
        <v>-</v>
      </c>
      <c r="CM14" s="139"/>
      <c r="CN14" s="139"/>
      <c r="CO14" s="139"/>
      <c r="CP14" s="140">
        <v>1</v>
      </c>
      <c r="CQ14" s="141">
        <v>10000</v>
      </c>
      <c r="CR14" s="141">
        <v>10000</v>
      </c>
      <c r="CS14" s="141"/>
      <c r="CT14" s="142" t="str">
        <f>IF(AND(CR14=0,CS14=0),"",IF(AND(CR14&lt;=100000,CS14&lt;=100000),"",IF(CR14/CQ14&gt;0.7,"男高",IF(CS14/CQ14&gt;0.7,"女高",""))))</f>
        <v/>
      </c>
    </row>
    <row r="15" spans="1:99">
      <c r="A15" s="79"/>
      <c r="B15" s="189" t="s">
        <v>87</v>
      </c>
      <c r="C15" s="189" t="s">
        <v>58</v>
      </c>
      <c r="D15" s="189"/>
      <c r="E15" s="189" t="s">
        <v>88</v>
      </c>
      <c r="F15" s="189" t="s">
        <v>60</v>
      </c>
      <c r="G15" s="189" t="s">
        <v>89</v>
      </c>
      <c r="H15" s="89" t="s">
        <v>83</v>
      </c>
      <c r="I15" s="89" t="s">
        <v>84</v>
      </c>
      <c r="J15" s="89" t="s">
        <v>90</v>
      </c>
      <c r="K15" s="181"/>
      <c r="L15" s="80">
        <v>0</v>
      </c>
      <c r="M15" s="80">
        <v>0</v>
      </c>
      <c r="N15" s="80">
        <v>28</v>
      </c>
      <c r="O15" s="91">
        <v>3</v>
      </c>
      <c r="P15" s="92">
        <v>0</v>
      </c>
      <c r="Q15" s="93">
        <f>O15+P15</f>
        <v>3</v>
      </c>
      <c r="R15" s="81">
        <f>IFERROR(Q15/N15,"-")</f>
        <v>0.10714285714286</v>
      </c>
      <c r="S15" s="80">
        <v>0</v>
      </c>
      <c r="T15" s="80">
        <v>2</v>
      </c>
      <c r="U15" s="81">
        <f>IFERROR(T15/(Q15),"-")</f>
        <v>0.66666666666667</v>
      </c>
      <c r="V15" s="82"/>
      <c r="W15" s="83">
        <v>1</v>
      </c>
      <c r="X15" s="81">
        <f>IF(Q15=0,"-",W15/Q15)</f>
        <v>0.33333333333333</v>
      </c>
      <c r="Y15" s="186">
        <v>92000</v>
      </c>
      <c r="Z15" s="187">
        <f>IFERROR(Y15/Q15,"-")</f>
        <v>30666.666666667</v>
      </c>
      <c r="AA15" s="187">
        <f>IFERROR(Y15/W15,"-")</f>
        <v>92000</v>
      </c>
      <c r="AB15" s="181"/>
      <c r="AC15" s="85"/>
      <c r="AD15" s="78"/>
      <c r="AE15" s="94"/>
      <c r="AF15" s="95">
        <f>IF(Q15=0,"",IF(AE15=0,"",(AE15/Q15)))</f>
        <v>0</v>
      </c>
      <c r="AG15" s="94"/>
      <c r="AH15" s="96" t="str">
        <f>IFERROR(AG15/AE15,"-")</f>
        <v>-</v>
      </c>
      <c r="AI15" s="97"/>
      <c r="AJ15" s="98" t="str">
        <f>IFERROR(AI15/AE15,"-")</f>
        <v>-</v>
      </c>
      <c r="AK15" s="99"/>
      <c r="AL15" s="99"/>
      <c r="AM15" s="99"/>
      <c r="AN15" s="100"/>
      <c r="AO15" s="101">
        <f>IF(Q15=0,"",IF(AN15=0,"",(AN15/Q15)))</f>
        <v>0</v>
      </c>
      <c r="AP15" s="100"/>
      <c r="AQ15" s="102" t="str">
        <f>IFERROR(AP15/AN15,"-")</f>
        <v>-</v>
      </c>
      <c r="AR15" s="103"/>
      <c r="AS15" s="104" t="str">
        <f>IFERROR(AR15/AN15,"-")</f>
        <v>-</v>
      </c>
      <c r="AT15" s="105"/>
      <c r="AU15" s="105"/>
      <c r="AV15" s="105"/>
      <c r="AW15" s="106">
        <v>1</v>
      </c>
      <c r="AX15" s="107">
        <f>IF(Q15=0,"",IF(AW15=0,"",(AW15/Q15)))</f>
        <v>0.33333333333333</v>
      </c>
      <c r="AY15" s="106"/>
      <c r="AZ15" s="108">
        <f>IFERROR(AY15/AW15,"-")</f>
        <v>0</v>
      </c>
      <c r="BA15" s="109"/>
      <c r="BB15" s="110">
        <f>IFERROR(BA15/AW15,"-")</f>
        <v>0</v>
      </c>
      <c r="BC15" s="111"/>
      <c r="BD15" s="111"/>
      <c r="BE15" s="111"/>
      <c r="BF15" s="112"/>
      <c r="BG15" s="113">
        <f>IF(Q15=0,"",IF(BF15=0,"",(BF15/Q15)))</f>
        <v>0</v>
      </c>
      <c r="BH15" s="112"/>
      <c r="BI15" s="114" t="str">
        <f>IFERROR(BH15/BF15,"-")</f>
        <v>-</v>
      </c>
      <c r="BJ15" s="115"/>
      <c r="BK15" s="116" t="str">
        <f>IFERROR(BJ15/BF15,"-")</f>
        <v>-</v>
      </c>
      <c r="BL15" s="117"/>
      <c r="BM15" s="117"/>
      <c r="BN15" s="117"/>
      <c r="BO15" s="119">
        <v>1</v>
      </c>
      <c r="BP15" s="120">
        <f>IF(Q15=0,"",IF(BO15=0,"",(BO15/Q15)))</f>
        <v>0.33333333333333</v>
      </c>
      <c r="BQ15" s="121"/>
      <c r="BR15" s="122">
        <f>IFERROR(BQ15/BO15,"-")</f>
        <v>0</v>
      </c>
      <c r="BS15" s="123"/>
      <c r="BT15" s="124">
        <f>IFERROR(BS15/BO15,"-")</f>
        <v>0</v>
      </c>
      <c r="BU15" s="125"/>
      <c r="BV15" s="125"/>
      <c r="BW15" s="125"/>
      <c r="BX15" s="126">
        <v>1</v>
      </c>
      <c r="BY15" s="127">
        <f>IF(Q15=0,"",IF(BX15=0,"",(BX15/Q15)))</f>
        <v>0.33333333333333</v>
      </c>
      <c r="BZ15" s="128">
        <v>1</v>
      </c>
      <c r="CA15" s="129">
        <f>IFERROR(BZ15/BX15,"-")</f>
        <v>1</v>
      </c>
      <c r="CB15" s="130">
        <v>92000</v>
      </c>
      <c r="CC15" s="131">
        <f>IFERROR(CB15/BX15,"-")</f>
        <v>92000</v>
      </c>
      <c r="CD15" s="132"/>
      <c r="CE15" s="132"/>
      <c r="CF15" s="132">
        <v>1</v>
      </c>
      <c r="CG15" s="133"/>
      <c r="CH15" s="134">
        <f>IF(Q15=0,"",IF(CG15=0,"",(CG15/Q15)))</f>
        <v>0</v>
      </c>
      <c r="CI15" s="135"/>
      <c r="CJ15" s="136" t="str">
        <f>IFERROR(CI15/CG15,"-")</f>
        <v>-</v>
      </c>
      <c r="CK15" s="137"/>
      <c r="CL15" s="138" t="str">
        <f>IFERROR(CK15/CG15,"-")</f>
        <v>-</v>
      </c>
      <c r="CM15" s="139"/>
      <c r="CN15" s="139"/>
      <c r="CO15" s="139"/>
      <c r="CP15" s="140">
        <v>1</v>
      </c>
      <c r="CQ15" s="141">
        <v>92000</v>
      </c>
      <c r="CR15" s="141">
        <v>92000</v>
      </c>
      <c r="CS15" s="141"/>
      <c r="CT15" s="142" t="str">
        <f>IF(AND(CR15=0,CS15=0),"",IF(AND(CR15&lt;=100000,CS15&lt;=100000),"",IF(CR15/CQ15&gt;0.7,"男高",IF(CS15/CQ15&gt;0.7,"女高",""))))</f>
        <v/>
      </c>
    </row>
    <row r="16" spans="1:99">
      <c r="A16" s="79"/>
      <c r="B16" s="189" t="s">
        <v>91</v>
      </c>
      <c r="C16" s="189" t="s">
        <v>58</v>
      </c>
      <c r="D16" s="189"/>
      <c r="E16" s="189" t="s">
        <v>88</v>
      </c>
      <c r="F16" s="189" t="s">
        <v>60</v>
      </c>
      <c r="G16" s="189" t="s">
        <v>73</v>
      </c>
      <c r="H16" s="89"/>
      <c r="I16" s="89"/>
      <c r="J16" s="89"/>
      <c r="K16" s="181"/>
      <c r="L16" s="80">
        <v>0</v>
      </c>
      <c r="M16" s="80">
        <v>0</v>
      </c>
      <c r="N16" s="80">
        <v>3</v>
      </c>
      <c r="O16" s="91">
        <v>3</v>
      </c>
      <c r="P16" s="92">
        <v>0</v>
      </c>
      <c r="Q16" s="93">
        <f>O16+P16</f>
        <v>3</v>
      </c>
      <c r="R16" s="81">
        <f>IFERROR(Q16/N16,"-")</f>
        <v>1</v>
      </c>
      <c r="S16" s="80">
        <v>0</v>
      </c>
      <c r="T16" s="80">
        <v>0</v>
      </c>
      <c r="U16" s="81">
        <f>IFERROR(T16/(Q16),"-")</f>
        <v>0</v>
      </c>
      <c r="V16" s="82"/>
      <c r="W16" s="83">
        <v>0</v>
      </c>
      <c r="X16" s="81">
        <f>IF(Q16=0,"-",W16/Q16)</f>
        <v>0</v>
      </c>
      <c r="Y16" s="186">
        <v>0</v>
      </c>
      <c r="Z16" s="187">
        <f>IFERROR(Y16/Q16,"-")</f>
        <v>0</v>
      </c>
      <c r="AA16" s="187" t="str">
        <f>IFERROR(Y16/W16,"-")</f>
        <v>-</v>
      </c>
      <c r="AB16" s="181"/>
      <c r="AC16" s="85"/>
      <c r="AD16" s="78"/>
      <c r="AE16" s="94"/>
      <c r="AF16" s="95">
        <f>IF(Q16=0,"",IF(AE16=0,"",(AE16/Q16)))</f>
        <v>0</v>
      </c>
      <c r="AG16" s="94"/>
      <c r="AH16" s="96" t="str">
        <f>IFERROR(AG16/AE16,"-")</f>
        <v>-</v>
      </c>
      <c r="AI16" s="97"/>
      <c r="AJ16" s="98" t="str">
        <f>IFERROR(AI16/AE16,"-")</f>
        <v>-</v>
      </c>
      <c r="AK16" s="99"/>
      <c r="AL16" s="99"/>
      <c r="AM16" s="99"/>
      <c r="AN16" s="100">
        <v>1</v>
      </c>
      <c r="AO16" s="101">
        <f>IF(Q16=0,"",IF(AN16=0,"",(AN16/Q16)))</f>
        <v>0.33333333333333</v>
      </c>
      <c r="AP16" s="100"/>
      <c r="AQ16" s="102">
        <f>IFERROR(AP16/AN16,"-")</f>
        <v>0</v>
      </c>
      <c r="AR16" s="103"/>
      <c r="AS16" s="104">
        <f>IFERROR(AR16/AN16,"-")</f>
        <v>0</v>
      </c>
      <c r="AT16" s="105"/>
      <c r="AU16" s="105"/>
      <c r="AV16" s="105"/>
      <c r="AW16" s="106"/>
      <c r="AX16" s="107">
        <f>IF(Q16=0,"",IF(AW16=0,"",(AW16/Q16)))</f>
        <v>0</v>
      </c>
      <c r="AY16" s="106"/>
      <c r="AZ16" s="108" t="str">
        <f>IFERROR(AY16/AW16,"-")</f>
        <v>-</v>
      </c>
      <c r="BA16" s="109"/>
      <c r="BB16" s="110" t="str">
        <f>IFERROR(BA16/AW16,"-")</f>
        <v>-</v>
      </c>
      <c r="BC16" s="111"/>
      <c r="BD16" s="111"/>
      <c r="BE16" s="111"/>
      <c r="BF16" s="112"/>
      <c r="BG16" s="113">
        <f>IF(Q16=0,"",IF(BF16=0,"",(BF16/Q16)))</f>
        <v>0</v>
      </c>
      <c r="BH16" s="112"/>
      <c r="BI16" s="114" t="str">
        <f>IFERROR(BH16/BF16,"-")</f>
        <v>-</v>
      </c>
      <c r="BJ16" s="115"/>
      <c r="BK16" s="116" t="str">
        <f>IFERROR(BJ16/BF16,"-")</f>
        <v>-</v>
      </c>
      <c r="BL16" s="117"/>
      <c r="BM16" s="117"/>
      <c r="BN16" s="117"/>
      <c r="BO16" s="119"/>
      <c r="BP16" s="120">
        <f>IF(Q16=0,"",IF(BO16=0,"",(BO16/Q16)))</f>
        <v>0</v>
      </c>
      <c r="BQ16" s="121"/>
      <c r="BR16" s="122" t="str">
        <f>IFERROR(BQ16/BO16,"-")</f>
        <v>-</v>
      </c>
      <c r="BS16" s="123"/>
      <c r="BT16" s="124" t="str">
        <f>IFERROR(BS16/BO16,"-")</f>
        <v>-</v>
      </c>
      <c r="BU16" s="125"/>
      <c r="BV16" s="125"/>
      <c r="BW16" s="125"/>
      <c r="BX16" s="126">
        <v>1</v>
      </c>
      <c r="BY16" s="127">
        <f>IF(Q16=0,"",IF(BX16=0,"",(BX16/Q16)))</f>
        <v>0.33333333333333</v>
      </c>
      <c r="BZ16" s="128"/>
      <c r="CA16" s="129">
        <f>IFERROR(BZ16/BX16,"-")</f>
        <v>0</v>
      </c>
      <c r="CB16" s="130"/>
      <c r="CC16" s="131">
        <f>IFERROR(CB16/BX16,"-")</f>
        <v>0</v>
      </c>
      <c r="CD16" s="132"/>
      <c r="CE16" s="132"/>
      <c r="CF16" s="132"/>
      <c r="CG16" s="133">
        <v>1</v>
      </c>
      <c r="CH16" s="134">
        <f>IF(Q16=0,"",IF(CG16=0,"",(CG16/Q16)))</f>
        <v>0.33333333333333</v>
      </c>
      <c r="CI16" s="135"/>
      <c r="CJ16" s="136">
        <f>IFERROR(CI16/CG16,"-")</f>
        <v>0</v>
      </c>
      <c r="CK16" s="137"/>
      <c r="CL16" s="138">
        <f>IFERROR(CK16/CG16,"-")</f>
        <v>0</v>
      </c>
      <c r="CM16" s="139"/>
      <c r="CN16" s="139"/>
      <c r="CO16" s="139"/>
      <c r="CP16" s="140">
        <v>0</v>
      </c>
      <c r="CQ16" s="141">
        <v>0</v>
      </c>
      <c r="CR16" s="141"/>
      <c r="CS16" s="141"/>
      <c r="CT16" s="142" t="str">
        <f>IF(AND(CR16=0,CS16=0),"",IF(AND(CR16&lt;=100000,CS16&lt;=100000),"",IF(CR16/CQ16&gt;0.7,"男高",IF(CS16/CQ16&gt;0.7,"女高",""))))</f>
        <v/>
      </c>
    </row>
    <row r="17" spans="1:99">
      <c r="A17" s="79">
        <f>AC17</f>
        <v>1.57625</v>
      </c>
      <c r="B17" s="189" t="s">
        <v>92</v>
      </c>
      <c r="C17" s="189" t="s">
        <v>58</v>
      </c>
      <c r="D17" s="189"/>
      <c r="E17" s="189"/>
      <c r="F17" s="189" t="s">
        <v>77</v>
      </c>
      <c r="G17" s="189" t="s">
        <v>61</v>
      </c>
      <c r="H17" s="89" t="s">
        <v>62</v>
      </c>
      <c r="I17" s="89" t="s">
        <v>93</v>
      </c>
      <c r="J17" s="89" t="s">
        <v>94</v>
      </c>
      <c r="K17" s="181">
        <v>800000</v>
      </c>
      <c r="L17" s="80">
        <v>0</v>
      </c>
      <c r="M17" s="80">
        <v>0</v>
      </c>
      <c r="N17" s="80">
        <v>112</v>
      </c>
      <c r="O17" s="91">
        <v>10</v>
      </c>
      <c r="P17" s="92">
        <v>0</v>
      </c>
      <c r="Q17" s="93">
        <f>O17+P17</f>
        <v>10</v>
      </c>
      <c r="R17" s="81">
        <f>IFERROR(Q17/N17,"-")</f>
        <v>0.089285714285714</v>
      </c>
      <c r="S17" s="80">
        <v>1</v>
      </c>
      <c r="T17" s="80">
        <v>5</v>
      </c>
      <c r="U17" s="81">
        <f>IFERROR(T17/(Q17),"-")</f>
        <v>0.5</v>
      </c>
      <c r="V17" s="82">
        <f>IFERROR(K17/SUM(Q17:Q18),"-")</f>
        <v>25806.451612903</v>
      </c>
      <c r="W17" s="83">
        <v>5</v>
      </c>
      <c r="X17" s="81">
        <f>IF(Q17=0,"-",W17/Q17)</f>
        <v>0.5</v>
      </c>
      <c r="Y17" s="186">
        <v>682000</v>
      </c>
      <c r="Z17" s="187">
        <f>IFERROR(Y17/Q17,"-")</f>
        <v>68200</v>
      </c>
      <c r="AA17" s="187">
        <f>IFERROR(Y17/W17,"-")</f>
        <v>136400</v>
      </c>
      <c r="AB17" s="181">
        <f>SUM(Y17:Y18)-SUM(K17:K18)</f>
        <v>461000</v>
      </c>
      <c r="AC17" s="85">
        <f>SUM(Y17:Y18)/SUM(K17:K18)</f>
        <v>1.57625</v>
      </c>
      <c r="AD17" s="78"/>
      <c r="AE17" s="94"/>
      <c r="AF17" s="95">
        <f>IF(Q17=0,"",IF(AE17=0,"",(AE17/Q17)))</f>
        <v>0</v>
      </c>
      <c r="AG17" s="94"/>
      <c r="AH17" s="96" t="str">
        <f>IFERROR(AG17/AE17,"-")</f>
        <v>-</v>
      </c>
      <c r="AI17" s="97"/>
      <c r="AJ17" s="98" t="str">
        <f>IFERROR(AI17/AE17,"-")</f>
        <v>-</v>
      </c>
      <c r="AK17" s="99"/>
      <c r="AL17" s="99"/>
      <c r="AM17" s="99"/>
      <c r="AN17" s="100">
        <v>1</v>
      </c>
      <c r="AO17" s="101">
        <f>IF(Q17=0,"",IF(AN17=0,"",(AN17/Q17)))</f>
        <v>0.1</v>
      </c>
      <c r="AP17" s="100"/>
      <c r="AQ17" s="102">
        <f>IFERROR(AP17/AN17,"-")</f>
        <v>0</v>
      </c>
      <c r="AR17" s="103"/>
      <c r="AS17" s="104">
        <f>IFERROR(AR17/AN17,"-")</f>
        <v>0</v>
      </c>
      <c r="AT17" s="105"/>
      <c r="AU17" s="105"/>
      <c r="AV17" s="105"/>
      <c r="AW17" s="106"/>
      <c r="AX17" s="107">
        <f>IF(Q17=0,"",IF(AW17=0,"",(AW17/Q17)))</f>
        <v>0</v>
      </c>
      <c r="AY17" s="106"/>
      <c r="AZ17" s="108" t="str">
        <f>IFERROR(AY17/AW17,"-")</f>
        <v>-</v>
      </c>
      <c r="BA17" s="109"/>
      <c r="BB17" s="110" t="str">
        <f>IFERROR(BA17/AW17,"-")</f>
        <v>-</v>
      </c>
      <c r="BC17" s="111"/>
      <c r="BD17" s="111"/>
      <c r="BE17" s="111"/>
      <c r="BF17" s="112"/>
      <c r="BG17" s="113">
        <f>IF(Q17=0,"",IF(BF17=0,"",(BF17/Q17)))</f>
        <v>0</v>
      </c>
      <c r="BH17" s="112"/>
      <c r="BI17" s="114" t="str">
        <f>IFERROR(BH17/BF17,"-")</f>
        <v>-</v>
      </c>
      <c r="BJ17" s="115"/>
      <c r="BK17" s="116" t="str">
        <f>IFERROR(BJ17/BF17,"-")</f>
        <v>-</v>
      </c>
      <c r="BL17" s="117"/>
      <c r="BM17" s="117"/>
      <c r="BN17" s="117"/>
      <c r="BO17" s="119">
        <v>6</v>
      </c>
      <c r="BP17" s="120">
        <f>IF(Q17=0,"",IF(BO17=0,"",(BO17/Q17)))</f>
        <v>0.6</v>
      </c>
      <c r="BQ17" s="121">
        <v>2</v>
      </c>
      <c r="BR17" s="122">
        <f>IFERROR(BQ17/BO17,"-")</f>
        <v>0.33333333333333</v>
      </c>
      <c r="BS17" s="123">
        <v>29000</v>
      </c>
      <c r="BT17" s="124">
        <f>IFERROR(BS17/BO17,"-")</f>
        <v>4833.3333333333</v>
      </c>
      <c r="BU17" s="125">
        <v>1</v>
      </c>
      <c r="BV17" s="125"/>
      <c r="BW17" s="125">
        <v>1</v>
      </c>
      <c r="BX17" s="126">
        <v>3</v>
      </c>
      <c r="BY17" s="127">
        <f>IF(Q17=0,"",IF(BX17=0,"",(BX17/Q17)))</f>
        <v>0.3</v>
      </c>
      <c r="BZ17" s="128">
        <v>3</v>
      </c>
      <c r="CA17" s="129">
        <f>IFERROR(BZ17/BX17,"-")</f>
        <v>1</v>
      </c>
      <c r="CB17" s="130">
        <v>653000</v>
      </c>
      <c r="CC17" s="131">
        <f>IFERROR(CB17/BX17,"-")</f>
        <v>217666.66666667</v>
      </c>
      <c r="CD17" s="132">
        <v>1</v>
      </c>
      <c r="CE17" s="132"/>
      <c r="CF17" s="132">
        <v>2</v>
      </c>
      <c r="CG17" s="133"/>
      <c r="CH17" s="134">
        <f>IF(Q17=0,"",IF(CG17=0,"",(CG17/Q17)))</f>
        <v>0</v>
      </c>
      <c r="CI17" s="135"/>
      <c r="CJ17" s="136" t="str">
        <f>IFERROR(CI17/CG17,"-")</f>
        <v>-</v>
      </c>
      <c r="CK17" s="137"/>
      <c r="CL17" s="138" t="str">
        <f>IFERROR(CK17/CG17,"-")</f>
        <v>-</v>
      </c>
      <c r="CM17" s="139"/>
      <c r="CN17" s="139"/>
      <c r="CO17" s="139"/>
      <c r="CP17" s="140">
        <v>5</v>
      </c>
      <c r="CQ17" s="141">
        <v>682000</v>
      </c>
      <c r="CR17" s="141">
        <v>538000</v>
      </c>
      <c r="CS17" s="141"/>
      <c r="CT17" s="142" t="str">
        <f>IF(AND(CR17=0,CS17=0),"",IF(AND(CR17&lt;=100000,CS17&lt;=100000),"",IF(CR17/CQ17&gt;0.7,"男高",IF(CS17/CQ17&gt;0.7,"女高",""))))</f>
        <v>男高</v>
      </c>
    </row>
    <row r="18" spans="1:99">
      <c r="A18" s="79"/>
      <c r="B18" s="189" t="s">
        <v>95</v>
      </c>
      <c r="C18" s="189" t="s">
        <v>58</v>
      </c>
      <c r="D18" s="189"/>
      <c r="E18" s="189"/>
      <c r="F18" s="189" t="s">
        <v>77</v>
      </c>
      <c r="G18" s="189" t="s">
        <v>73</v>
      </c>
      <c r="H18" s="89"/>
      <c r="I18" s="89"/>
      <c r="J18" s="89"/>
      <c r="K18" s="181"/>
      <c r="L18" s="80">
        <v>0</v>
      </c>
      <c r="M18" s="80">
        <v>0</v>
      </c>
      <c r="N18" s="80">
        <v>53</v>
      </c>
      <c r="O18" s="91">
        <v>21</v>
      </c>
      <c r="P18" s="92">
        <v>0</v>
      </c>
      <c r="Q18" s="93">
        <f>O18+P18</f>
        <v>21</v>
      </c>
      <c r="R18" s="81">
        <f>IFERROR(Q18/N18,"-")</f>
        <v>0.39622641509434</v>
      </c>
      <c r="S18" s="80">
        <v>1</v>
      </c>
      <c r="T18" s="80">
        <v>3</v>
      </c>
      <c r="U18" s="81">
        <f>IFERROR(T18/(Q18),"-")</f>
        <v>0.14285714285714</v>
      </c>
      <c r="V18" s="82"/>
      <c r="W18" s="83">
        <v>5</v>
      </c>
      <c r="X18" s="81">
        <f>IF(Q18=0,"-",W18/Q18)</f>
        <v>0.23809523809524</v>
      </c>
      <c r="Y18" s="186">
        <v>579000</v>
      </c>
      <c r="Z18" s="187">
        <f>IFERROR(Y18/Q18,"-")</f>
        <v>27571.428571429</v>
      </c>
      <c r="AA18" s="187">
        <f>IFERROR(Y18/W18,"-")</f>
        <v>115800</v>
      </c>
      <c r="AB18" s="181"/>
      <c r="AC18" s="85"/>
      <c r="AD18" s="78"/>
      <c r="AE18" s="94"/>
      <c r="AF18" s="95">
        <f>IF(Q18=0,"",IF(AE18=0,"",(AE18/Q18)))</f>
        <v>0</v>
      </c>
      <c r="AG18" s="94"/>
      <c r="AH18" s="96" t="str">
        <f>IFERROR(AG18/AE18,"-")</f>
        <v>-</v>
      </c>
      <c r="AI18" s="97"/>
      <c r="AJ18" s="98" t="str">
        <f>IFERROR(AI18/AE18,"-")</f>
        <v>-</v>
      </c>
      <c r="AK18" s="99"/>
      <c r="AL18" s="99"/>
      <c r="AM18" s="99"/>
      <c r="AN18" s="100"/>
      <c r="AO18" s="101">
        <f>IF(Q18=0,"",IF(AN18=0,"",(AN18/Q18)))</f>
        <v>0</v>
      </c>
      <c r="AP18" s="100"/>
      <c r="AQ18" s="102" t="str">
        <f>IFERROR(AP18/AN18,"-")</f>
        <v>-</v>
      </c>
      <c r="AR18" s="103"/>
      <c r="AS18" s="104" t="str">
        <f>IFERROR(AR18/AN18,"-")</f>
        <v>-</v>
      </c>
      <c r="AT18" s="105"/>
      <c r="AU18" s="105"/>
      <c r="AV18" s="105"/>
      <c r="AW18" s="106"/>
      <c r="AX18" s="107">
        <f>IF(Q18=0,"",IF(AW18=0,"",(AW18/Q18)))</f>
        <v>0</v>
      </c>
      <c r="AY18" s="106"/>
      <c r="AZ18" s="108" t="str">
        <f>IFERROR(AY18/AW18,"-")</f>
        <v>-</v>
      </c>
      <c r="BA18" s="109"/>
      <c r="BB18" s="110" t="str">
        <f>IFERROR(BA18/AW18,"-")</f>
        <v>-</v>
      </c>
      <c r="BC18" s="111"/>
      <c r="BD18" s="111"/>
      <c r="BE18" s="111"/>
      <c r="BF18" s="112">
        <v>3</v>
      </c>
      <c r="BG18" s="113">
        <f>IF(Q18=0,"",IF(BF18=0,"",(BF18/Q18)))</f>
        <v>0.14285714285714</v>
      </c>
      <c r="BH18" s="112"/>
      <c r="BI18" s="114">
        <f>IFERROR(BH18/BF18,"-")</f>
        <v>0</v>
      </c>
      <c r="BJ18" s="115"/>
      <c r="BK18" s="116">
        <f>IFERROR(BJ18/BF18,"-")</f>
        <v>0</v>
      </c>
      <c r="BL18" s="117"/>
      <c r="BM18" s="117"/>
      <c r="BN18" s="117"/>
      <c r="BO18" s="119">
        <v>9</v>
      </c>
      <c r="BP18" s="120">
        <f>IF(Q18=0,"",IF(BO18=0,"",(BO18/Q18)))</f>
        <v>0.42857142857143</v>
      </c>
      <c r="BQ18" s="121">
        <v>2</v>
      </c>
      <c r="BR18" s="122">
        <f>IFERROR(BQ18/BO18,"-")</f>
        <v>0.22222222222222</v>
      </c>
      <c r="BS18" s="123">
        <v>521000</v>
      </c>
      <c r="BT18" s="124">
        <f>IFERROR(BS18/BO18,"-")</f>
        <v>57888.888888889</v>
      </c>
      <c r="BU18" s="125">
        <v>1</v>
      </c>
      <c r="BV18" s="125"/>
      <c r="BW18" s="125">
        <v>1</v>
      </c>
      <c r="BX18" s="126">
        <v>7</v>
      </c>
      <c r="BY18" s="127">
        <f>IF(Q18=0,"",IF(BX18=0,"",(BX18/Q18)))</f>
        <v>0.33333333333333</v>
      </c>
      <c r="BZ18" s="128">
        <v>2</v>
      </c>
      <c r="CA18" s="129">
        <f>IFERROR(BZ18/BX18,"-")</f>
        <v>0.28571428571429</v>
      </c>
      <c r="CB18" s="130">
        <v>29000</v>
      </c>
      <c r="CC18" s="131">
        <f>IFERROR(CB18/BX18,"-")</f>
        <v>4142.8571428571</v>
      </c>
      <c r="CD18" s="132"/>
      <c r="CE18" s="132">
        <v>1</v>
      </c>
      <c r="CF18" s="132">
        <v>1</v>
      </c>
      <c r="CG18" s="133">
        <v>2</v>
      </c>
      <c r="CH18" s="134">
        <f>IF(Q18=0,"",IF(CG18=0,"",(CG18/Q18)))</f>
        <v>0.095238095238095</v>
      </c>
      <c r="CI18" s="135">
        <v>1</v>
      </c>
      <c r="CJ18" s="136">
        <f>IFERROR(CI18/CG18,"-")</f>
        <v>0.5</v>
      </c>
      <c r="CK18" s="137">
        <v>26000</v>
      </c>
      <c r="CL18" s="138">
        <f>IFERROR(CK18/CG18,"-")</f>
        <v>13000</v>
      </c>
      <c r="CM18" s="139"/>
      <c r="CN18" s="139"/>
      <c r="CO18" s="139">
        <v>1</v>
      </c>
      <c r="CP18" s="140">
        <v>5</v>
      </c>
      <c r="CQ18" s="141">
        <v>579000</v>
      </c>
      <c r="CR18" s="141">
        <v>518000</v>
      </c>
      <c r="CS18" s="141"/>
      <c r="CT18" s="142" t="str">
        <f>IF(AND(CR18=0,CS18=0),"",IF(AND(CR18&lt;=100000,CS18&lt;=100000),"",IF(CR18/CQ18&gt;0.7,"男高",IF(CS18/CQ18&gt;0.7,"女高",""))))</f>
        <v>男高</v>
      </c>
    </row>
    <row r="19" spans="1:99">
      <c r="A19" s="79">
        <f>AC19</f>
        <v>0.35625</v>
      </c>
      <c r="B19" s="189" t="s">
        <v>96</v>
      </c>
      <c r="C19" s="189" t="s">
        <v>58</v>
      </c>
      <c r="D19" s="189"/>
      <c r="E19" s="189" t="s">
        <v>59</v>
      </c>
      <c r="F19" s="189" t="s">
        <v>77</v>
      </c>
      <c r="G19" s="189" t="s">
        <v>61</v>
      </c>
      <c r="H19" s="89" t="s">
        <v>97</v>
      </c>
      <c r="I19" s="89" t="s">
        <v>98</v>
      </c>
      <c r="J19" s="89" t="s">
        <v>79</v>
      </c>
      <c r="K19" s="181">
        <v>320000</v>
      </c>
      <c r="L19" s="80">
        <v>0</v>
      </c>
      <c r="M19" s="80">
        <v>0</v>
      </c>
      <c r="N19" s="80">
        <v>143</v>
      </c>
      <c r="O19" s="91">
        <v>17</v>
      </c>
      <c r="P19" s="92">
        <v>0</v>
      </c>
      <c r="Q19" s="93">
        <f>O19+P19</f>
        <v>17</v>
      </c>
      <c r="R19" s="81">
        <f>IFERROR(Q19/N19,"-")</f>
        <v>0.11888111888112</v>
      </c>
      <c r="S19" s="80">
        <v>1</v>
      </c>
      <c r="T19" s="80">
        <v>2</v>
      </c>
      <c r="U19" s="81">
        <f>IFERROR(T19/(Q19),"-")</f>
        <v>0.11764705882353</v>
      </c>
      <c r="V19" s="82">
        <f>IFERROR(K19/SUM(Q19:Q20),"-")</f>
        <v>11428.571428571</v>
      </c>
      <c r="W19" s="83">
        <v>2</v>
      </c>
      <c r="X19" s="81">
        <f>IF(Q19=0,"-",W19/Q19)</f>
        <v>0.11764705882353</v>
      </c>
      <c r="Y19" s="186">
        <v>68000</v>
      </c>
      <c r="Z19" s="187">
        <f>IFERROR(Y19/Q19,"-")</f>
        <v>4000</v>
      </c>
      <c r="AA19" s="187">
        <f>IFERROR(Y19/W19,"-")</f>
        <v>34000</v>
      </c>
      <c r="AB19" s="181">
        <f>SUM(Y19:Y20)-SUM(K19:K20)</f>
        <v>-206000</v>
      </c>
      <c r="AC19" s="85">
        <f>SUM(Y19:Y20)/SUM(K19:K20)</f>
        <v>0.35625</v>
      </c>
      <c r="AD19" s="78"/>
      <c r="AE19" s="94"/>
      <c r="AF19" s="95">
        <f>IF(Q19=0,"",IF(AE19=0,"",(AE19/Q19)))</f>
        <v>0</v>
      </c>
      <c r="AG19" s="94"/>
      <c r="AH19" s="96" t="str">
        <f>IFERROR(AG19/AE19,"-")</f>
        <v>-</v>
      </c>
      <c r="AI19" s="97"/>
      <c r="AJ19" s="98" t="str">
        <f>IFERROR(AI19/AE19,"-")</f>
        <v>-</v>
      </c>
      <c r="AK19" s="99"/>
      <c r="AL19" s="99"/>
      <c r="AM19" s="99"/>
      <c r="AN19" s="100">
        <v>2</v>
      </c>
      <c r="AO19" s="101">
        <f>IF(Q19=0,"",IF(AN19=0,"",(AN19/Q19)))</f>
        <v>0.11764705882353</v>
      </c>
      <c r="AP19" s="100"/>
      <c r="AQ19" s="102">
        <f>IFERROR(AP19/AN19,"-")</f>
        <v>0</v>
      </c>
      <c r="AR19" s="103"/>
      <c r="AS19" s="104">
        <f>IFERROR(AR19/AN19,"-")</f>
        <v>0</v>
      </c>
      <c r="AT19" s="105"/>
      <c r="AU19" s="105"/>
      <c r="AV19" s="105"/>
      <c r="AW19" s="106"/>
      <c r="AX19" s="107">
        <f>IF(Q19=0,"",IF(AW19=0,"",(AW19/Q19)))</f>
        <v>0</v>
      </c>
      <c r="AY19" s="106"/>
      <c r="AZ19" s="108" t="str">
        <f>IFERROR(AY19/AW19,"-")</f>
        <v>-</v>
      </c>
      <c r="BA19" s="109"/>
      <c r="BB19" s="110" t="str">
        <f>IFERROR(BA19/AW19,"-")</f>
        <v>-</v>
      </c>
      <c r="BC19" s="111"/>
      <c r="BD19" s="111"/>
      <c r="BE19" s="111"/>
      <c r="BF19" s="112">
        <v>6</v>
      </c>
      <c r="BG19" s="113">
        <f>IF(Q19=0,"",IF(BF19=0,"",(BF19/Q19)))</f>
        <v>0.35294117647059</v>
      </c>
      <c r="BH19" s="112">
        <v>1</v>
      </c>
      <c r="BI19" s="114">
        <f>IFERROR(BH19/BF19,"-")</f>
        <v>0.16666666666667</v>
      </c>
      <c r="BJ19" s="115">
        <v>3000</v>
      </c>
      <c r="BK19" s="116">
        <f>IFERROR(BJ19/BF19,"-")</f>
        <v>500</v>
      </c>
      <c r="BL19" s="117">
        <v>1</v>
      </c>
      <c r="BM19" s="117"/>
      <c r="BN19" s="117"/>
      <c r="BO19" s="119">
        <v>3</v>
      </c>
      <c r="BP19" s="120">
        <f>IF(Q19=0,"",IF(BO19=0,"",(BO19/Q19)))</f>
        <v>0.17647058823529</v>
      </c>
      <c r="BQ19" s="121"/>
      <c r="BR19" s="122">
        <f>IFERROR(BQ19/BO19,"-")</f>
        <v>0</v>
      </c>
      <c r="BS19" s="123"/>
      <c r="BT19" s="124">
        <f>IFERROR(BS19/BO19,"-")</f>
        <v>0</v>
      </c>
      <c r="BU19" s="125"/>
      <c r="BV19" s="125"/>
      <c r="BW19" s="125"/>
      <c r="BX19" s="126">
        <v>6</v>
      </c>
      <c r="BY19" s="127">
        <f>IF(Q19=0,"",IF(BX19=0,"",(BX19/Q19)))</f>
        <v>0.35294117647059</v>
      </c>
      <c r="BZ19" s="128">
        <v>1</v>
      </c>
      <c r="CA19" s="129">
        <f>IFERROR(BZ19/BX19,"-")</f>
        <v>0.16666666666667</v>
      </c>
      <c r="CB19" s="130">
        <v>65000</v>
      </c>
      <c r="CC19" s="131">
        <f>IFERROR(CB19/BX19,"-")</f>
        <v>10833.333333333</v>
      </c>
      <c r="CD19" s="132"/>
      <c r="CE19" s="132"/>
      <c r="CF19" s="132">
        <v>1</v>
      </c>
      <c r="CG19" s="133"/>
      <c r="CH19" s="134">
        <f>IF(Q19=0,"",IF(CG19=0,"",(CG19/Q19)))</f>
        <v>0</v>
      </c>
      <c r="CI19" s="135"/>
      <c r="CJ19" s="136" t="str">
        <f>IFERROR(CI19/CG19,"-")</f>
        <v>-</v>
      </c>
      <c r="CK19" s="137"/>
      <c r="CL19" s="138" t="str">
        <f>IFERROR(CK19/CG19,"-")</f>
        <v>-</v>
      </c>
      <c r="CM19" s="139"/>
      <c r="CN19" s="139"/>
      <c r="CO19" s="139"/>
      <c r="CP19" s="140">
        <v>2</v>
      </c>
      <c r="CQ19" s="141">
        <v>68000</v>
      </c>
      <c r="CR19" s="141">
        <v>65000</v>
      </c>
      <c r="CS19" s="141"/>
      <c r="CT19" s="142" t="str">
        <f>IF(AND(CR19=0,CS19=0),"",IF(AND(CR19&lt;=100000,CS19&lt;=100000),"",IF(CR19/CQ19&gt;0.7,"男高",IF(CS19/CQ19&gt;0.7,"女高",""))))</f>
        <v/>
      </c>
    </row>
    <row r="20" spans="1:99">
      <c r="A20" s="79"/>
      <c r="B20" s="189" t="s">
        <v>99</v>
      </c>
      <c r="C20" s="189" t="s">
        <v>58</v>
      </c>
      <c r="D20" s="189"/>
      <c r="E20" s="189" t="s">
        <v>59</v>
      </c>
      <c r="F20" s="189" t="s">
        <v>77</v>
      </c>
      <c r="G20" s="189" t="s">
        <v>73</v>
      </c>
      <c r="H20" s="89"/>
      <c r="I20" s="89"/>
      <c r="J20" s="89"/>
      <c r="K20" s="181"/>
      <c r="L20" s="80">
        <v>0</v>
      </c>
      <c r="M20" s="80">
        <v>0</v>
      </c>
      <c r="N20" s="80">
        <v>25</v>
      </c>
      <c r="O20" s="91">
        <v>11</v>
      </c>
      <c r="P20" s="92">
        <v>0</v>
      </c>
      <c r="Q20" s="93">
        <f>O20+P20</f>
        <v>11</v>
      </c>
      <c r="R20" s="81">
        <f>IFERROR(Q20/N20,"-")</f>
        <v>0.44</v>
      </c>
      <c r="S20" s="80">
        <v>1</v>
      </c>
      <c r="T20" s="80">
        <v>4</v>
      </c>
      <c r="U20" s="81">
        <f>IFERROR(T20/(Q20),"-")</f>
        <v>0.36363636363636</v>
      </c>
      <c r="V20" s="82"/>
      <c r="W20" s="83">
        <v>3</v>
      </c>
      <c r="X20" s="81">
        <f>IF(Q20=0,"-",W20/Q20)</f>
        <v>0.27272727272727</v>
      </c>
      <c r="Y20" s="186">
        <v>46000</v>
      </c>
      <c r="Z20" s="187">
        <f>IFERROR(Y20/Q20,"-")</f>
        <v>4181.8181818182</v>
      </c>
      <c r="AA20" s="187">
        <f>IFERROR(Y20/W20,"-")</f>
        <v>15333.333333333</v>
      </c>
      <c r="AB20" s="181"/>
      <c r="AC20" s="85"/>
      <c r="AD20" s="78"/>
      <c r="AE20" s="94"/>
      <c r="AF20" s="95">
        <f>IF(Q20=0,"",IF(AE20=0,"",(AE20/Q20)))</f>
        <v>0</v>
      </c>
      <c r="AG20" s="94"/>
      <c r="AH20" s="96" t="str">
        <f>IFERROR(AG20/AE20,"-")</f>
        <v>-</v>
      </c>
      <c r="AI20" s="97"/>
      <c r="AJ20" s="98" t="str">
        <f>IFERROR(AI20/AE20,"-")</f>
        <v>-</v>
      </c>
      <c r="AK20" s="99"/>
      <c r="AL20" s="99"/>
      <c r="AM20" s="99"/>
      <c r="AN20" s="100"/>
      <c r="AO20" s="101">
        <f>IF(Q20=0,"",IF(AN20=0,"",(AN20/Q20)))</f>
        <v>0</v>
      </c>
      <c r="AP20" s="100"/>
      <c r="AQ20" s="102" t="str">
        <f>IFERROR(AP20/AN20,"-")</f>
        <v>-</v>
      </c>
      <c r="AR20" s="103"/>
      <c r="AS20" s="104" t="str">
        <f>IFERROR(AR20/AN20,"-")</f>
        <v>-</v>
      </c>
      <c r="AT20" s="105"/>
      <c r="AU20" s="105"/>
      <c r="AV20" s="105"/>
      <c r="AW20" s="106"/>
      <c r="AX20" s="107">
        <f>IF(Q20=0,"",IF(AW20=0,"",(AW20/Q20)))</f>
        <v>0</v>
      </c>
      <c r="AY20" s="106"/>
      <c r="AZ20" s="108" t="str">
        <f>IFERROR(AY20/AW20,"-")</f>
        <v>-</v>
      </c>
      <c r="BA20" s="109"/>
      <c r="BB20" s="110" t="str">
        <f>IFERROR(BA20/AW20,"-")</f>
        <v>-</v>
      </c>
      <c r="BC20" s="111"/>
      <c r="BD20" s="111"/>
      <c r="BE20" s="111"/>
      <c r="BF20" s="112">
        <v>1</v>
      </c>
      <c r="BG20" s="113">
        <f>IF(Q20=0,"",IF(BF20=0,"",(BF20/Q20)))</f>
        <v>0.090909090909091</v>
      </c>
      <c r="BH20" s="112"/>
      <c r="BI20" s="114">
        <f>IFERROR(BH20/BF20,"-")</f>
        <v>0</v>
      </c>
      <c r="BJ20" s="115"/>
      <c r="BK20" s="116">
        <f>IFERROR(BJ20/BF20,"-")</f>
        <v>0</v>
      </c>
      <c r="BL20" s="117"/>
      <c r="BM20" s="117"/>
      <c r="BN20" s="117"/>
      <c r="BO20" s="119">
        <v>5</v>
      </c>
      <c r="BP20" s="120">
        <f>IF(Q20=0,"",IF(BO20=0,"",(BO20/Q20)))</f>
        <v>0.45454545454545</v>
      </c>
      <c r="BQ20" s="121">
        <v>1</v>
      </c>
      <c r="BR20" s="122">
        <f>IFERROR(BQ20/BO20,"-")</f>
        <v>0.2</v>
      </c>
      <c r="BS20" s="123">
        <v>20000</v>
      </c>
      <c r="BT20" s="124">
        <f>IFERROR(BS20/BO20,"-")</f>
        <v>4000</v>
      </c>
      <c r="BU20" s="125"/>
      <c r="BV20" s="125"/>
      <c r="BW20" s="125">
        <v>1</v>
      </c>
      <c r="BX20" s="126">
        <v>4</v>
      </c>
      <c r="BY20" s="127">
        <f>IF(Q20=0,"",IF(BX20=0,"",(BX20/Q20)))</f>
        <v>0.36363636363636</v>
      </c>
      <c r="BZ20" s="128">
        <v>2</v>
      </c>
      <c r="CA20" s="129">
        <f>IFERROR(BZ20/BX20,"-")</f>
        <v>0.5</v>
      </c>
      <c r="CB20" s="130">
        <v>26000</v>
      </c>
      <c r="CC20" s="131">
        <f>IFERROR(CB20/BX20,"-")</f>
        <v>6500</v>
      </c>
      <c r="CD20" s="132">
        <v>1</v>
      </c>
      <c r="CE20" s="132"/>
      <c r="CF20" s="132">
        <v>1</v>
      </c>
      <c r="CG20" s="133">
        <v>1</v>
      </c>
      <c r="CH20" s="134">
        <f>IF(Q20=0,"",IF(CG20=0,"",(CG20/Q20)))</f>
        <v>0.090909090909091</v>
      </c>
      <c r="CI20" s="135"/>
      <c r="CJ20" s="136">
        <f>IFERROR(CI20/CG20,"-")</f>
        <v>0</v>
      </c>
      <c r="CK20" s="137"/>
      <c r="CL20" s="138">
        <f>IFERROR(CK20/CG20,"-")</f>
        <v>0</v>
      </c>
      <c r="CM20" s="139"/>
      <c r="CN20" s="139"/>
      <c r="CO20" s="139"/>
      <c r="CP20" s="140">
        <v>3</v>
      </c>
      <c r="CQ20" s="141">
        <v>46000</v>
      </c>
      <c r="CR20" s="141">
        <v>23000</v>
      </c>
      <c r="CS20" s="141"/>
      <c r="CT20" s="142" t="str">
        <f>IF(AND(CR20=0,CS20=0),"",IF(AND(CR20&lt;=100000,CS20&lt;=100000),"",IF(CR20/CQ20&gt;0.7,"男高",IF(CS20/CQ20&gt;0.7,"女高",""))))</f>
        <v/>
      </c>
    </row>
    <row r="21" spans="1:99">
      <c r="A21" s="79">
        <f>AC21</f>
        <v>3.890625</v>
      </c>
      <c r="B21" s="189" t="s">
        <v>100</v>
      </c>
      <c r="C21" s="189" t="s">
        <v>58</v>
      </c>
      <c r="D21" s="189"/>
      <c r="E21" s="189" t="s">
        <v>101</v>
      </c>
      <c r="F21" s="189" t="s">
        <v>60</v>
      </c>
      <c r="G21" s="189" t="s">
        <v>61</v>
      </c>
      <c r="H21" s="89" t="s">
        <v>97</v>
      </c>
      <c r="I21" s="89" t="s">
        <v>102</v>
      </c>
      <c r="J21" s="190" t="s">
        <v>103</v>
      </c>
      <c r="K21" s="181">
        <v>320000</v>
      </c>
      <c r="L21" s="80">
        <v>0</v>
      </c>
      <c r="M21" s="80">
        <v>0</v>
      </c>
      <c r="N21" s="80">
        <v>30</v>
      </c>
      <c r="O21" s="91">
        <v>5</v>
      </c>
      <c r="P21" s="92">
        <v>0</v>
      </c>
      <c r="Q21" s="93">
        <f>O21+P21</f>
        <v>5</v>
      </c>
      <c r="R21" s="81">
        <f>IFERROR(Q21/N21,"-")</f>
        <v>0.16666666666667</v>
      </c>
      <c r="S21" s="80">
        <v>1</v>
      </c>
      <c r="T21" s="80">
        <v>1</v>
      </c>
      <c r="U21" s="81">
        <f>IFERROR(T21/(Q21),"-")</f>
        <v>0.2</v>
      </c>
      <c r="V21" s="82">
        <f>IFERROR(K21/SUM(Q21:Q22),"-")</f>
        <v>21333.333333333</v>
      </c>
      <c r="W21" s="83">
        <v>1</v>
      </c>
      <c r="X21" s="81">
        <f>IF(Q21=0,"-",W21/Q21)</f>
        <v>0.2</v>
      </c>
      <c r="Y21" s="186">
        <v>36000</v>
      </c>
      <c r="Z21" s="187">
        <f>IFERROR(Y21/Q21,"-")</f>
        <v>7200</v>
      </c>
      <c r="AA21" s="187">
        <f>IFERROR(Y21/W21,"-")</f>
        <v>36000</v>
      </c>
      <c r="AB21" s="181">
        <f>SUM(Y21:Y22)-SUM(K21:K22)</f>
        <v>925000</v>
      </c>
      <c r="AC21" s="85">
        <f>SUM(Y21:Y22)/SUM(K21:K22)</f>
        <v>3.890625</v>
      </c>
      <c r="AD21" s="78"/>
      <c r="AE21" s="94"/>
      <c r="AF21" s="95">
        <f>IF(Q21=0,"",IF(AE21=0,"",(AE21/Q21)))</f>
        <v>0</v>
      </c>
      <c r="AG21" s="94"/>
      <c r="AH21" s="96" t="str">
        <f>IFERROR(AG21/AE21,"-")</f>
        <v>-</v>
      </c>
      <c r="AI21" s="97"/>
      <c r="AJ21" s="98" t="str">
        <f>IFERROR(AI21/AE21,"-")</f>
        <v>-</v>
      </c>
      <c r="AK21" s="99"/>
      <c r="AL21" s="99"/>
      <c r="AM21" s="99"/>
      <c r="AN21" s="100">
        <v>1</v>
      </c>
      <c r="AO21" s="101">
        <f>IF(Q21=0,"",IF(AN21=0,"",(AN21/Q21)))</f>
        <v>0.2</v>
      </c>
      <c r="AP21" s="100"/>
      <c r="AQ21" s="102">
        <f>IFERROR(AP21/AN21,"-")</f>
        <v>0</v>
      </c>
      <c r="AR21" s="103"/>
      <c r="AS21" s="104">
        <f>IFERROR(AR21/AN21,"-")</f>
        <v>0</v>
      </c>
      <c r="AT21" s="105"/>
      <c r="AU21" s="105"/>
      <c r="AV21" s="105"/>
      <c r="AW21" s="106"/>
      <c r="AX21" s="107">
        <f>IF(Q21=0,"",IF(AW21=0,"",(AW21/Q21)))</f>
        <v>0</v>
      </c>
      <c r="AY21" s="106"/>
      <c r="AZ21" s="108" t="str">
        <f>IFERROR(AY21/AW21,"-")</f>
        <v>-</v>
      </c>
      <c r="BA21" s="109"/>
      <c r="BB21" s="110" t="str">
        <f>IFERROR(BA21/AW21,"-")</f>
        <v>-</v>
      </c>
      <c r="BC21" s="111"/>
      <c r="BD21" s="111"/>
      <c r="BE21" s="111"/>
      <c r="BF21" s="112">
        <v>1</v>
      </c>
      <c r="BG21" s="113">
        <f>IF(Q21=0,"",IF(BF21=0,"",(BF21/Q21)))</f>
        <v>0.2</v>
      </c>
      <c r="BH21" s="112">
        <v>1</v>
      </c>
      <c r="BI21" s="114">
        <f>IFERROR(BH21/BF21,"-")</f>
        <v>1</v>
      </c>
      <c r="BJ21" s="115">
        <v>36000</v>
      </c>
      <c r="BK21" s="116">
        <f>IFERROR(BJ21/BF21,"-")</f>
        <v>36000</v>
      </c>
      <c r="BL21" s="117"/>
      <c r="BM21" s="117"/>
      <c r="BN21" s="117">
        <v>1</v>
      </c>
      <c r="BO21" s="119">
        <v>3</v>
      </c>
      <c r="BP21" s="120">
        <f>IF(Q21=0,"",IF(BO21=0,"",(BO21/Q21)))</f>
        <v>0.6</v>
      </c>
      <c r="BQ21" s="121"/>
      <c r="BR21" s="122">
        <f>IFERROR(BQ21/BO21,"-")</f>
        <v>0</v>
      </c>
      <c r="BS21" s="123"/>
      <c r="BT21" s="124">
        <f>IFERROR(BS21/BO21,"-")</f>
        <v>0</v>
      </c>
      <c r="BU21" s="125"/>
      <c r="BV21" s="125"/>
      <c r="BW21" s="125"/>
      <c r="BX21" s="126"/>
      <c r="BY21" s="127">
        <f>IF(Q21=0,"",IF(BX21=0,"",(BX21/Q21)))</f>
        <v>0</v>
      </c>
      <c r="BZ21" s="128"/>
      <c r="CA21" s="129" t="str">
        <f>IFERROR(BZ21/BX21,"-")</f>
        <v>-</v>
      </c>
      <c r="CB21" s="130"/>
      <c r="CC21" s="131" t="str">
        <f>IFERROR(CB21/BX21,"-")</f>
        <v>-</v>
      </c>
      <c r="CD21" s="132"/>
      <c r="CE21" s="132"/>
      <c r="CF21" s="132"/>
      <c r="CG21" s="133"/>
      <c r="CH21" s="134">
        <f>IF(Q21=0,"",IF(CG21=0,"",(CG21/Q21)))</f>
        <v>0</v>
      </c>
      <c r="CI21" s="135"/>
      <c r="CJ21" s="136" t="str">
        <f>IFERROR(CI21/CG21,"-")</f>
        <v>-</v>
      </c>
      <c r="CK21" s="137"/>
      <c r="CL21" s="138" t="str">
        <f>IFERROR(CK21/CG21,"-")</f>
        <v>-</v>
      </c>
      <c r="CM21" s="139"/>
      <c r="CN21" s="139"/>
      <c r="CO21" s="139"/>
      <c r="CP21" s="140">
        <v>1</v>
      </c>
      <c r="CQ21" s="141">
        <v>36000</v>
      </c>
      <c r="CR21" s="141">
        <v>36000</v>
      </c>
      <c r="CS21" s="141"/>
      <c r="CT21" s="142" t="str">
        <f>IF(AND(CR21=0,CS21=0),"",IF(AND(CR21&lt;=100000,CS21&lt;=100000),"",IF(CR21/CQ21&gt;0.7,"男高",IF(CS21/CQ21&gt;0.7,"女高",""))))</f>
        <v/>
      </c>
    </row>
    <row r="22" spans="1:99">
      <c r="A22" s="79"/>
      <c r="B22" s="189" t="s">
        <v>104</v>
      </c>
      <c r="C22" s="189" t="s">
        <v>58</v>
      </c>
      <c r="D22" s="189"/>
      <c r="E22" s="189" t="s">
        <v>101</v>
      </c>
      <c r="F22" s="189" t="s">
        <v>60</v>
      </c>
      <c r="G22" s="189" t="s">
        <v>73</v>
      </c>
      <c r="H22" s="89"/>
      <c r="I22" s="89"/>
      <c r="J22" s="89"/>
      <c r="K22" s="181"/>
      <c r="L22" s="80">
        <v>0</v>
      </c>
      <c r="M22" s="80">
        <v>0</v>
      </c>
      <c r="N22" s="80">
        <v>27</v>
      </c>
      <c r="O22" s="91">
        <v>10</v>
      </c>
      <c r="P22" s="92">
        <v>0</v>
      </c>
      <c r="Q22" s="93">
        <f>O22+P22</f>
        <v>10</v>
      </c>
      <c r="R22" s="81">
        <f>IFERROR(Q22/N22,"-")</f>
        <v>0.37037037037037</v>
      </c>
      <c r="S22" s="80">
        <v>2</v>
      </c>
      <c r="T22" s="80">
        <v>1</v>
      </c>
      <c r="U22" s="81">
        <f>IFERROR(T22/(Q22),"-")</f>
        <v>0.1</v>
      </c>
      <c r="V22" s="82"/>
      <c r="W22" s="83">
        <v>4</v>
      </c>
      <c r="X22" s="81">
        <f>IF(Q22=0,"-",W22/Q22)</f>
        <v>0.4</v>
      </c>
      <c r="Y22" s="186">
        <v>1209000</v>
      </c>
      <c r="Z22" s="187">
        <f>IFERROR(Y22/Q22,"-")</f>
        <v>120900</v>
      </c>
      <c r="AA22" s="187">
        <f>IFERROR(Y22/W22,"-")</f>
        <v>302250</v>
      </c>
      <c r="AB22" s="181"/>
      <c r="AC22" s="85"/>
      <c r="AD22" s="78"/>
      <c r="AE22" s="94"/>
      <c r="AF22" s="95">
        <f>IF(Q22=0,"",IF(AE22=0,"",(AE22/Q22)))</f>
        <v>0</v>
      </c>
      <c r="AG22" s="94"/>
      <c r="AH22" s="96" t="str">
        <f>IFERROR(AG22/AE22,"-")</f>
        <v>-</v>
      </c>
      <c r="AI22" s="97"/>
      <c r="AJ22" s="98" t="str">
        <f>IFERROR(AI22/AE22,"-")</f>
        <v>-</v>
      </c>
      <c r="AK22" s="99"/>
      <c r="AL22" s="99"/>
      <c r="AM22" s="99"/>
      <c r="AN22" s="100"/>
      <c r="AO22" s="101">
        <f>IF(Q22=0,"",IF(AN22=0,"",(AN22/Q22)))</f>
        <v>0</v>
      </c>
      <c r="AP22" s="100"/>
      <c r="AQ22" s="102" t="str">
        <f>IFERROR(AP22/AN22,"-")</f>
        <v>-</v>
      </c>
      <c r="AR22" s="103"/>
      <c r="AS22" s="104" t="str">
        <f>IFERROR(AR22/AN22,"-")</f>
        <v>-</v>
      </c>
      <c r="AT22" s="105"/>
      <c r="AU22" s="105"/>
      <c r="AV22" s="105"/>
      <c r="AW22" s="106"/>
      <c r="AX22" s="107">
        <f>IF(Q22=0,"",IF(AW22=0,"",(AW22/Q22)))</f>
        <v>0</v>
      </c>
      <c r="AY22" s="106"/>
      <c r="AZ22" s="108" t="str">
        <f>IFERROR(AY22/AW22,"-")</f>
        <v>-</v>
      </c>
      <c r="BA22" s="109"/>
      <c r="BB22" s="110" t="str">
        <f>IFERROR(BA22/AW22,"-")</f>
        <v>-</v>
      </c>
      <c r="BC22" s="111"/>
      <c r="BD22" s="111"/>
      <c r="BE22" s="111"/>
      <c r="BF22" s="112">
        <v>2</v>
      </c>
      <c r="BG22" s="113">
        <f>IF(Q22=0,"",IF(BF22=0,"",(BF22/Q22)))</f>
        <v>0.2</v>
      </c>
      <c r="BH22" s="112"/>
      <c r="BI22" s="114">
        <f>IFERROR(BH22/BF22,"-")</f>
        <v>0</v>
      </c>
      <c r="BJ22" s="115"/>
      <c r="BK22" s="116">
        <f>IFERROR(BJ22/BF22,"-")</f>
        <v>0</v>
      </c>
      <c r="BL22" s="117"/>
      <c r="BM22" s="117"/>
      <c r="BN22" s="117"/>
      <c r="BO22" s="119">
        <v>4</v>
      </c>
      <c r="BP22" s="120">
        <f>IF(Q22=0,"",IF(BO22=0,"",(BO22/Q22)))</f>
        <v>0.4</v>
      </c>
      <c r="BQ22" s="121">
        <v>1</v>
      </c>
      <c r="BR22" s="122">
        <f>IFERROR(BQ22/BO22,"-")</f>
        <v>0.25</v>
      </c>
      <c r="BS22" s="123">
        <v>994000</v>
      </c>
      <c r="BT22" s="124">
        <f>IFERROR(BS22/BO22,"-")</f>
        <v>248500</v>
      </c>
      <c r="BU22" s="125"/>
      <c r="BV22" s="125"/>
      <c r="BW22" s="125">
        <v>1</v>
      </c>
      <c r="BX22" s="126">
        <v>4</v>
      </c>
      <c r="BY22" s="127">
        <f>IF(Q22=0,"",IF(BX22=0,"",(BX22/Q22)))</f>
        <v>0.4</v>
      </c>
      <c r="BZ22" s="128">
        <v>3</v>
      </c>
      <c r="CA22" s="129">
        <f>IFERROR(BZ22/BX22,"-")</f>
        <v>0.75</v>
      </c>
      <c r="CB22" s="130">
        <v>215000</v>
      </c>
      <c r="CC22" s="131">
        <f>IFERROR(CB22/BX22,"-")</f>
        <v>53750</v>
      </c>
      <c r="CD22" s="132"/>
      <c r="CE22" s="132"/>
      <c r="CF22" s="132">
        <v>3</v>
      </c>
      <c r="CG22" s="133"/>
      <c r="CH22" s="134">
        <f>IF(Q22=0,"",IF(CG22=0,"",(CG22/Q22)))</f>
        <v>0</v>
      </c>
      <c r="CI22" s="135"/>
      <c r="CJ22" s="136" t="str">
        <f>IFERROR(CI22/CG22,"-")</f>
        <v>-</v>
      </c>
      <c r="CK22" s="137"/>
      <c r="CL22" s="138" t="str">
        <f>IFERROR(CK22/CG22,"-")</f>
        <v>-</v>
      </c>
      <c r="CM22" s="139"/>
      <c r="CN22" s="139"/>
      <c r="CO22" s="139"/>
      <c r="CP22" s="140">
        <v>4</v>
      </c>
      <c r="CQ22" s="141">
        <v>1209000</v>
      </c>
      <c r="CR22" s="141">
        <v>994000</v>
      </c>
      <c r="CS22" s="141"/>
      <c r="CT22" s="142" t="str">
        <f>IF(AND(CR22=0,CS22=0),"",IF(AND(CR22&lt;=100000,CS22&lt;=100000),"",IF(CR22/CQ22&gt;0.7,"男高",IF(CS22/CQ22&gt;0.7,"女高",""))))</f>
        <v>男高</v>
      </c>
    </row>
    <row r="23" spans="1:99">
      <c r="A23" s="79">
        <f>AC23</f>
        <v>1.045</v>
      </c>
      <c r="B23" s="189" t="s">
        <v>105</v>
      </c>
      <c r="C23" s="189" t="s">
        <v>58</v>
      </c>
      <c r="D23" s="189"/>
      <c r="E23" s="189" t="s">
        <v>59</v>
      </c>
      <c r="F23" s="189" t="s">
        <v>106</v>
      </c>
      <c r="G23" s="189" t="s">
        <v>61</v>
      </c>
      <c r="H23" s="89" t="s">
        <v>107</v>
      </c>
      <c r="I23" s="89" t="s">
        <v>108</v>
      </c>
      <c r="J23" s="89" t="s">
        <v>109</v>
      </c>
      <c r="K23" s="181">
        <v>200000</v>
      </c>
      <c r="L23" s="80">
        <v>0</v>
      </c>
      <c r="M23" s="80">
        <v>0</v>
      </c>
      <c r="N23" s="80">
        <v>19</v>
      </c>
      <c r="O23" s="91">
        <v>2</v>
      </c>
      <c r="P23" s="92">
        <v>0</v>
      </c>
      <c r="Q23" s="93">
        <f>O23+P23</f>
        <v>2</v>
      </c>
      <c r="R23" s="81">
        <f>IFERROR(Q23/N23,"-")</f>
        <v>0.10526315789474</v>
      </c>
      <c r="S23" s="80">
        <v>0</v>
      </c>
      <c r="T23" s="80">
        <v>0</v>
      </c>
      <c r="U23" s="81">
        <f>IFERROR(T23/(Q23),"-")</f>
        <v>0</v>
      </c>
      <c r="V23" s="82">
        <f>IFERROR(K23/SUM(Q23:Q28),"-")</f>
        <v>10526.315789474</v>
      </c>
      <c r="W23" s="83">
        <v>0</v>
      </c>
      <c r="X23" s="81">
        <f>IF(Q23=0,"-",W23/Q23)</f>
        <v>0</v>
      </c>
      <c r="Y23" s="186">
        <v>0</v>
      </c>
      <c r="Z23" s="187">
        <f>IFERROR(Y23/Q23,"-")</f>
        <v>0</v>
      </c>
      <c r="AA23" s="187" t="str">
        <f>IFERROR(Y23/W23,"-")</f>
        <v>-</v>
      </c>
      <c r="AB23" s="181">
        <f>SUM(Y23:Y28)-SUM(K23:K28)</f>
        <v>9000</v>
      </c>
      <c r="AC23" s="85">
        <f>SUM(Y23:Y28)/SUM(K23:K28)</f>
        <v>1.045</v>
      </c>
      <c r="AD23" s="78"/>
      <c r="AE23" s="94"/>
      <c r="AF23" s="95">
        <f>IF(Q23=0,"",IF(AE23=0,"",(AE23/Q23)))</f>
        <v>0</v>
      </c>
      <c r="AG23" s="94"/>
      <c r="AH23" s="96" t="str">
        <f>IFERROR(AG23/AE23,"-")</f>
        <v>-</v>
      </c>
      <c r="AI23" s="97"/>
      <c r="AJ23" s="98" t="str">
        <f>IFERROR(AI23/AE23,"-")</f>
        <v>-</v>
      </c>
      <c r="AK23" s="99"/>
      <c r="AL23" s="99"/>
      <c r="AM23" s="99"/>
      <c r="AN23" s="100"/>
      <c r="AO23" s="101">
        <f>IF(Q23=0,"",IF(AN23=0,"",(AN23/Q23)))</f>
        <v>0</v>
      </c>
      <c r="AP23" s="100"/>
      <c r="AQ23" s="102" t="str">
        <f>IFERROR(AP23/AN23,"-")</f>
        <v>-</v>
      </c>
      <c r="AR23" s="103"/>
      <c r="AS23" s="104" t="str">
        <f>IFERROR(AR23/AN23,"-")</f>
        <v>-</v>
      </c>
      <c r="AT23" s="105"/>
      <c r="AU23" s="105"/>
      <c r="AV23" s="105"/>
      <c r="AW23" s="106"/>
      <c r="AX23" s="107">
        <f>IF(Q23=0,"",IF(AW23=0,"",(AW23/Q23)))</f>
        <v>0</v>
      </c>
      <c r="AY23" s="106"/>
      <c r="AZ23" s="108" t="str">
        <f>IFERROR(AY23/AW23,"-")</f>
        <v>-</v>
      </c>
      <c r="BA23" s="109"/>
      <c r="BB23" s="110" t="str">
        <f>IFERROR(BA23/AW23,"-")</f>
        <v>-</v>
      </c>
      <c r="BC23" s="111"/>
      <c r="BD23" s="111"/>
      <c r="BE23" s="111"/>
      <c r="BF23" s="112"/>
      <c r="BG23" s="113">
        <f>IF(Q23=0,"",IF(BF23=0,"",(BF23/Q23)))</f>
        <v>0</v>
      </c>
      <c r="BH23" s="112"/>
      <c r="BI23" s="114" t="str">
        <f>IFERROR(BH23/BF23,"-")</f>
        <v>-</v>
      </c>
      <c r="BJ23" s="115"/>
      <c r="BK23" s="116" t="str">
        <f>IFERROR(BJ23/BF23,"-")</f>
        <v>-</v>
      </c>
      <c r="BL23" s="117"/>
      <c r="BM23" s="117"/>
      <c r="BN23" s="117"/>
      <c r="BO23" s="119">
        <v>2</v>
      </c>
      <c r="BP23" s="120">
        <f>IF(Q23=0,"",IF(BO23=0,"",(BO23/Q23)))</f>
        <v>1</v>
      </c>
      <c r="BQ23" s="121"/>
      <c r="BR23" s="122">
        <f>IFERROR(BQ23/BO23,"-")</f>
        <v>0</v>
      </c>
      <c r="BS23" s="123"/>
      <c r="BT23" s="124">
        <f>IFERROR(BS23/BO23,"-")</f>
        <v>0</v>
      </c>
      <c r="BU23" s="125"/>
      <c r="BV23" s="125"/>
      <c r="BW23" s="125"/>
      <c r="BX23" s="126"/>
      <c r="BY23" s="127">
        <f>IF(Q23=0,"",IF(BX23=0,"",(BX23/Q23)))</f>
        <v>0</v>
      </c>
      <c r="BZ23" s="128"/>
      <c r="CA23" s="129" t="str">
        <f>IFERROR(BZ23/BX23,"-")</f>
        <v>-</v>
      </c>
      <c r="CB23" s="130"/>
      <c r="CC23" s="131" t="str">
        <f>IFERROR(CB23/BX23,"-")</f>
        <v>-</v>
      </c>
      <c r="CD23" s="132"/>
      <c r="CE23" s="132"/>
      <c r="CF23" s="132"/>
      <c r="CG23" s="133"/>
      <c r="CH23" s="134">
        <f>IF(Q23=0,"",IF(CG23=0,"",(CG23/Q23)))</f>
        <v>0</v>
      </c>
      <c r="CI23" s="135"/>
      <c r="CJ23" s="136" t="str">
        <f>IFERROR(CI23/CG23,"-")</f>
        <v>-</v>
      </c>
      <c r="CK23" s="137"/>
      <c r="CL23" s="138" t="str">
        <f>IFERROR(CK23/CG23,"-")</f>
        <v>-</v>
      </c>
      <c r="CM23" s="139"/>
      <c r="CN23" s="139"/>
      <c r="CO23" s="139"/>
      <c r="CP23" s="140">
        <v>0</v>
      </c>
      <c r="CQ23" s="141">
        <v>0</v>
      </c>
      <c r="CR23" s="141"/>
      <c r="CS23" s="141"/>
      <c r="CT23" s="142" t="str">
        <f>IF(AND(CR23=0,CS23=0),"",IF(AND(CR23&lt;=100000,CS23&lt;=100000),"",IF(CR23/CQ23&gt;0.7,"男高",IF(CS23/CQ23&gt;0.7,"女高",""))))</f>
        <v/>
      </c>
    </row>
    <row r="24" spans="1:99">
      <c r="A24" s="79"/>
      <c r="B24" s="189" t="s">
        <v>110</v>
      </c>
      <c r="C24" s="189" t="s">
        <v>58</v>
      </c>
      <c r="D24" s="189"/>
      <c r="E24" s="189" t="s">
        <v>88</v>
      </c>
      <c r="F24" s="189" t="s">
        <v>60</v>
      </c>
      <c r="G24" s="189" t="s">
        <v>61</v>
      </c>
      <c r="H24" s="89"/>
      <c r="I24" s="89" t="s">
        <v>108</v>
      </c>
      <c r="J24" s="89"/>
      <c r="K24" s="181"/>
      <c r="L24" s="80">
        <v>0</v>
      </c>
      <c r="M24" s="80">
        <v>0</v>
      </c>
      <c r="N24" s="80">
        <v>27</v>
      </c>
      <c r="O24" s="91">
        <v>1</v>
      </c>
      <c r="P24" s="92">
        <v>0</v>
      </c>
      <c r="Q24" s="93">
        <f>O24+P24</f>
        <v>1</v>
      </c>
      <c r="R24" s="81">
        <f>IFERROR(Q24/N24,"-")</f>
        <v>0.037037037037037</v>
      </c>
      <c r="S24" s="80">
        <v>0</v>
      </c>
      <c r="T24" s="80">
        <v>0</v>
      </c>
      <c r="U24" s="81">
        <f>IFERROR(T24/(Q24),"-")</f>
        <v>0</v>
      </c>
      <c r="V24" s="82"/>
      <c r="W24" s="83">
        <v>0</v>
      </c>
      <c r="X24" s="81">
        <f>IF(Q24=0,"-",W24/Q24)</f>
        <v>0</v>
      </c>
      <c r="Y24" s="186">
        <v>0</v>
      </c>
      <c r="Z24" s="187">
        <f>IFERROR(Y24/Q24,"-")</f>
        <v>0</v>
      </c>
      <c r="AA24" s="187" t="str">
        <f>IFERROR(Y24/W24,"-")</f>
        <v>-</v>
      </c>
      <c r="AB24" s="181"/>
      <c r="AC24" s="85"/>
      <c r="AD24" s="78"/>
      <c r="AE24" s="94"/>
      <c r="AF24" s="95">
        <f>IF(Q24=0,"",IF(AE24=0,"",(AE24/Q24)))</f>
        <v>0</v>
      </c>
      <c r="AG24" s="94"/>
      <c r="AH24" s="96" t="str">
        <f>IFERROR(AG24/AE24,"-")</f>
        <v>-</v>
      </c>
      <c r="AI24" s="97"/>
      <c r="AJ24" s="98" t="str">
        <f>IFERROR(AI24/AE24,"-")</f>
        <v>-</v>
      </c>
      <c r="AK24" s="99"/>
      <c r="AL24" s="99"/>
      <c r="AM24" s="99"/>
      <c r="AN24" s="100"/>
      <c r="AO24" s="101">
        <f>IF(Q24=0,"",IF(AN24=0,"",(AN24/Q24)))</f>
        <v>0</v>
      </c>
      <c r="AP24" s="100"/>
      <c r="AQ24" s="102" t="str">
        <f>IFERROR(AP24/AN24,"-")</f>
        <v>-</v>
      </c>
      <c r="AR24" s="103"/>
      <c r="AS24" s="104" t="str">
        <f>IFERROR(AR24/AN24,"-")</f>
        <v>-</v>
      </c>
      <c r="AT24" s="105"/>
      <c r="AU24" s="105"/>
      <c r="AV24" s="105"/>
      <c r="AW24" s="106"/>
      <c r="AX24" s="107">
        <f>IF(Q24=0,"",IF(AW24=0,"",(AW24/Q24)))</f>
        <v>0</v>
      </c>
      <c r="AY24" s="106"/>
      <c r="AZ24" s="108" t="str">
        <f>IFERROR(AY24/AW24,"-")</f>
        <v>-</v>
      </c>
      <c r="BA24" s="109"/>
      <c r="BB24" s="110" t="str">
        <f>IFERROR(BA24/AW24,"-")</f>
        <v>-</v>
      </c>
      <c r="BC24" s="111"/>
      <c r="BD24" s="111"/>
      <c r="BE24" s="111"/>
      <c r="BF24" s="112">
        <v>1</v>
      </c>
      <c r="BG24" s="113">
        <f>IF(Q24=0,"",IF(BF24=0,"",(BF24/Q24)))</f>
        <v>1</v>
      </c>
      <c r="BH24" s="112"/>
      <c r="BI24" s="114">
        <f>IFERROR(BH24/BF24,"-")</f>
        <v>0</v>
      </c>
      <c r="BJ24" s="115"/>
      <c r="BK24" s="116">
        <f>IFERROR(BJ24/BF24,"-")</f>
        <v>0</v>
      </c>
      <c r="BL24" s="117"/>
      <c r="BM24" s="117"/>
      <c r="BN24" s="117"/>
      <c r="BO24" s="119"/>
      <c r="BP24" s="120">
        <f>IF(Q24=0,"",IF(BO24=0,"",(BO24/Q24)))</f>
        <v>0</v>
      </c>
      <c r="BQ24" s="121"/>
      <c r="BR24" s="122" t="str">
        <f>IFERROR(BQ24/BO24,"-")</f>
        <v>-</v>
      </c>
      <c r="BS24" s="123"/>
      <c r="BT24" s="124" t="str">
        <f>IFERROR(BS24/BO24,"-")</f>
        <v>-</v>
      </c>
      <c r="BU24" s="125"/>
      <c r="BV24" s="125"/>
      <c r="BW24" s="125"/>
      <c r="BX24" s="126"/>
      <c r="BY24" s="127">
        <f>IF(Q24=0,"",IF(BX24=0,"",(BX24/Q24)))</f>
        <v>0</v>
      </c>
      <c r="BZ24" s="128"/>
      <c r="CA24" s="129" t="str">
        <f>IFERROR(BZ24/BX24,"-")</f>
        <v>-</v>
      </c>
      <c r="CB24" s="130"/>
      <c r="CC24" s="131" t="str">
        <f>IFERROR(CB24/BX24,"-")</f>
        <v>-</v>
      </c>
      <c r="CD24" s="132"/>
      <c r="CE24" s="132"/>
      <c r="CF24" s="132"/>
      <c r="CG24" s="133"/>
      <c r="CH24" s="134">
        <f>IF(Q24=0,"",IF(CG24=0,"",(CG24/Q24)))</f>
        <v>0</v>
      </c>
      <c r="CI24" s="135"/>
      <c r="CJ24" s="136" t="str">
        <f>IFERROR(CI24/CG24,"-")</f>
        <v>-</v>
      </c>
      <c r="CK24" s="137"/>
      <c r="CL24" s="138" t="str">
        <f>IFERROR(CK24/CG24,"-")</f>
        <v>-</v>
      </c>
      <c r="CM24" s="139"/>
      <c r="CN24" s="139"/>
      <c r="CO24" s="139"/>
      <c r="CP24" s="140">
        <v>0</v>
      </c>
      <c r="CQ24" s="141">
        <v>0</v>
      </c>
      <c r="CR24" s="141"/>
      <c r="CS24" s="141"/>
      <c r="CT24" s="142" t="str">
        <f>IF(AND(CR24=0,CS24=0),"",IF(AND(CR24&lt;=100000,CS24&lt;=100000),"",IF(CR24/CQ24&gt;0.7,"男高",IF(CS24/CQ24&gt;0.7,"女高",""))))</f>
        <v/>
      </c>
    </row>
    <row r="25" spans="1:99">
      <c r="A25" s="79"/>
      <c r="B25" s="189" t="s">
        <v>111</v>
      </c>
      <c r="C25" s="189" t="s">
        <v>58</v>
      </c>
      <c r="D25" s="189"/>
      <c r="E25" s="189" t="s">
        <v>76</v>
      </c>
      <c r="F25" s="189" t="s">
        <v>112</v>
      </c>
      <c r="G25" s="189" t="s">
        <v>61</v>
      </c>
      <c r="H25" s="89"/>
      <c r="I25" s="89" t="s">
        <v>108</v>
      </c>
      <c r="J25" s="89"/>
      <c r="K25" s="181"/>
      <c r="L25" s="80">
        <v>0</v>
      </c>
      <c r="M25" s="80">
        <v>0</v>
      </c>
      <c r="N25" s="80">
        <v>15</v>
      </c>
      <c r="O25" s="91">
        <v>1</v>
      </c>
      <c r="P25" s="92">
        <v>0</v>
      </c>
      <c r="Q25" s="93">
        <f>O25+P25</f>
        <v>1</v>
      </c>
      <c r="R25" s="81">
        <f>IFERROR(Q25/N25,"-")</f>
        <v>0.066666666666667</v>
      </c>
      <c r="S25" s="80">
        <v>0</v>
      </c>
      <c r="T25" s="80">
        <v>1</v>
      </c>
      <c r="U25" s="81">
        <f>IFERROR(T25/(Q25),"-")</f>
        <v>1</v>
      </c>
      <c r="V25" s="82"/>
      <c r="W25" s="83">
        <v>0</v>
      </c>
      <c r="X25" s="81">
        <f>IF(Q25=0,"-",W25/Q25)</f>
        <v>0</v>
      </c>
      <c r="Y25" s="186">
        <v>0</v>
      </c>
      <c r="Z25" s="187">
        <f>IFERROR(Y25/Q25,"-")</f>
        <v>0</v>
      </c>
      <c r="AA25" s="187" t="str">
        <f>IFERROR(Y25/W25,"-")</f>
        <v>-</v>
      </c>
      <c r="AB25" s="181"/>
      <c r="AC25" s="85"/>
      <c r="AD25" s="78"/>
      <c r="AE25" s="94"/>
      <c r="AF25" s="95">
        <f>IF(Q25=0,"",IF(AE25=0,"",(AE25/Q25)))</f>
        <v>0</v>
      </c>
      <c r="AG25" s="94"/>
      <c r="AH25" s="96" t="str">
        <f>IFERROR(AG25/AE25,"-")</f>
        <v>-</v>
      </c>
      <c r="AI25" s="97"/>
      <c r="AJ25" s="98" t="str">
        <f>IFERROR(AI25/AE25,"-")</f>
        <v>-</v>
      </c>
      <c r="AK25" s="99"/>
      <c r="AL25" s="99"/>
      <c r="AM25" s="99"/>
      <c r="AN25" s="100"/>
      <c r="AO25" s="101">
        <f>IF(Q25=0,"",IF(AN25=0,"",(AN25/Q25)))</f>
        <v>0</v>
      </c>
      <c r="AP25" s="100"/>
      <c r="AQ25" s="102" t="str">
        <f>IFERROR(AP25/AN25,"-")</f>
        <v>-</v>
      </c>
      <c r="AR25" s="103"/>
      <c r="AS25" s="104" t="str">
        <f>IFERROR(AR25/AN25,"-")</f>
        <v>-</v>
      </c>
      <c r="AT25" s="105"/>
      <c r="AU25" s="105"/>
      <c r="AV25" s="105"/>
      <c r="AW25" s="106"/>
      <c r="AX25" s="107">
        <f>IF(Q25=0,"",IF(AW25=0,"",(AW25/Q25)))</f>
        <v>0</v>
      </c>
      <c r="AY25" s="106"/>
      <c r="AZ25" s="108" t="str">
        <f>IFERROR(AY25/AW25,"-")</f>
        <v>-</v>
      </c>
      <c r="BA25" s="109"/>
      <c r="BB25" s="110" t="str">
        <f>IFERROR(BA25/AW25,"-")</f>
        <v>-</v>
      </c>
      <c r="BC25" s="111"/>
      <c r="BD25" s="111"/>
      <c r="BE25" s="111"/>
      <c r="BF25" s="112">
        <v>1</v>
      </c>
      <c r="BG25" s="113">
        <f>IF(Q25=0,"",IF(BF25=0,"",(BF25/Q25)))</f>
        <v>1</v>
      </c>
      <c r="BH25" s="112"/>
      <c r="BI25" s="114">
        <f>IFERROR(BH25/BF25,"-")</f>
        <v>0</v>
      </c>
      <c r="BJ25" s="115"/>
      <c r="BK25" s="116">
        <f>IFERROR(BJ25/BF25,"-")</f>
        <v>0</v>
      </c>
      <c r="BL25" s="117"/>
      <c r="BM25" s="117"/>
      <c r="BN25" s="117"/>
      <c r="BO25" s="119"/>
      <c r="BP25" s="120">
        <f>IF(Q25=0,"",IF(BO25=0,"",(BO25/Q25)))</f>
        <v>0</v>
      </c>
      <c r="BQ25" s="121"/>
      <c r="BR25" s="122" t="str">
        <f>IFERROR(BQ25/BO25,"-")</f>
        <v>-</v>
      </c>
      <c r="BS25" s="123"/>
      <c r="BT25" s="124" t="str">
        <f>IFERROR(BS25/BO25,"-")</f>
        <v>-</v>
      </c>
      <c r="BU25" s="125"/>
      <c r="BV25" s="125"/>
      <c r="BW25" s="125"/>
      <c r="BX25" s="126"/>
      <c r="BY25" s="127">
        <f>IF(Q25=0,"",IF(BX25=0,"",(BX25/Q25)))</f>
        <v>0</v>
      </c>
      <c r="BZ25" s="128"/>
      <c r="CA25" s="129" t="str">
        <f>IFERROR(BZ25/BX25,"-")</f>
        <v>-</v>
      </c>
      <c r="CB25" s="130"/>
      <c r="CC25" s="131" t="str">
        <f>IFERROR(CB25/BX25,"-")</f>
        <v>-</v>
      </c>
      <c r="CD25" s="132"/>
      <c r="CE25" s="132"/>
      <c r="CF25" s="132"/>
      <c r="CG25" s="133"/>
      <c r="CH25" s="134">
        <f>IF(Q25=0,"",IF(CG25=0,"",(CG25/Q25)))</f>
        <v>0</v>
      </c>
      <c r="CI25" s="135"/>
      <c r="CJ25" s="136" t="str">
        <f>IFERROR(CI25/CG25,"-")</f>
        <v>-</v>
      </c>
      <c r="CK25" s="137"/>
      <c r="CL25" s="138" t="str">
        <f>IFERROR(CK25/CG25,"-")</f>
        <v>-</v>
      </c>
      <c r="CM25" s="139"/>
      <c r="CN25" s="139"/>
      <c r="CO25" s="139"/>
      <c r="CP25" s="140">
        <v>0</v>
      </c>
      <c r="CQ25" s="141">
        <v>0</v>
      </c>
      <c r="CR25" s="141"/>
      <c r="CS25" s="141"/>
      <c r="CT25" s="142" t="str">
        <f>IF(AND(CR25=0,CS25=0),"",IF(AND(CR25&lt;=100000,CS25&lt;=100000),"",IF(CR25/CQ25&gt;0.7,"男高",IF(CS25/CQ25&gt;0.7,"女高",""))))</f>
        <v/>
      </c>
    </row>
    <row r="26" spans="1:99">
      <c r="A26" s="79"/>
      <c r="B26" s="189" t="s">
        <v>113</v>
      </c>
      <c r="C26" s="189" t="s">
        <v>58</v>
      </c>
      <c r="D26" s="189"/>
      <c r="E26" s="189" t="s">
        <v>101</v>
      </c>
      <c r="F26" s="189" t="s">
        <v>114</v>
      </c>
      <c r="G26" s="189" t="s">
        <v>61</v>
      </c>
      <c r="H26" s="89"/>
      <c r="I26" s="89" t="s">
        <v>108</v>
      </c>
      <c r="J26" s="89"/>
      <c r="K26" s="181"/>
      <c r="L26" s="80">
        <v>0</v>
      </c>
      <c r="M26" s="80">
        <v>0</v>
      </c>
      <c r="N26" s="80">
        <v>27</v>
      </c>
      <c r="O26" s="91">
        <v>2</v>
      </c>
      <c r="P26" s="92">
        <v>0</v>
      </c>
      <c r="Q26" s="93">
        <f>O26+P26</f>
        <v>2</v>
      </c>
      <c r="R26" s="81">
        <f>IFERROR(Q26/N26,"-")</f>
        <v>0.074074074074074</v>
      </c>
      <c r="S26" s="80">
        <v>2</v>
      </c>
      <c r="T26" s="80">
        <v>0</v>
      </c>
      <c r="U26" s="81">
        <f>IFERROR(T26/(Q26),"-")</f>
        <v>0</v>
      </c>
      <c r="V26" s="82"/>
      <c r="W26" s="83">
        <v>2</v>
      </c>
      <c r="X26" s="81">
        <f>IF(Q26=0,"-",W26/Q26)</f>
        <v>1</v>
      </c>
      <c r="Y26" s="186">
        <v>106000</v>
      </c>
      <c r="Z26" s="187">
        <f>IFERROR(Y26/Q26,"-")</f>
        <v>53000</v>
      </c>
      <c r="AA26" s="187">
        <f>IFERROR(Y26/W26,"-")</f>
        <v>53000</v>
      </c>
      <c r="AB26" s="181"/>
      <c r="AC26" s="85"/>
      <c r="AD26" s="78"/>
      <c r="AE26" s="94"/>
      <c r="AF26" s="95">
        <f>IF(Q26=0,"",IF(AE26=0,"",(AE26/Q26)))</f>
        <v>0</v>
      </c>
      <c r="AG26" s="94"/>
      <c r="AH26" s="96" t="str">
        <f>IFERROR(AG26/AE26,"-")</f>
        <v>-</v>
      </c>
      <c r="AI26" s="97"/>
      <c r="AJ26" s="98" t="str">
        <f>IFERROR(AI26/AE26,"-")</f>
        <v>-</v>
      </c>
      <c r="AK26" s="99"/>
      <c r="AL26" s="99"/>
      <c r="AM26" s="99"/>
      <c r="AN26" s="100"/>
      <c r="AO26" s="101">
        <f>IF(Q26=0,"",IF(AN26=0,"",(AN26/Q26)))</f>
        <v>0</v>
      </c>
      <c r="AP26" s="100"/>
      <c r="AQ26" s="102" t="str">
        <f>IFERROR(AP26/AN26,"-")</f>
        <v>-</v>
      </c>
      <c r="AR26" s="103"/>
      <c r="AS26" s="104" t="str">
        <f>IFERROR(AR26/AN26,"-")</f>
        <v>-</v>
      </c>
      <c r="AT26" s="105"/>
      <c r="AU26" s="105"/>
      <c r="AV26" s="105"/>
      <c r="AW26" s="106"/>
      <c r="AX26" s="107">
        <f>IF(Q26=0,"",IF(AW26=0,"",(AW26/Q26)))</f>
        <v>0</v>
      </c>
      <c r="AY26" s="106"/>
      <c r="AZ26" s="108" t="str">
        <f>IFERROR(AY26/AW26,"-")</f>
        <v>-</v>
      </c>
      <c r="BA26" s="109"/>
      <c r="BB26" s="110" t="str">
        <f>IFERROR(BA26/AW26,"-")</f>
        <v>-</v>
      </c>
      <c r="BC26" s="111"/>
      <c r="BD26" s="111"/>
      <c r="BE26" s="111"/>
      <c r="BF26" s="112"/>
      <c r="BG26" s="113">
        <f>IF(Q26=0,"",IF(BF26=0,"",(BF26/Q26)))</f>
        <v>0</v>
      </c>
      <c r="BH26" s="112"/>
      <c r="BI26" s="114" t="str">
        <f>IFERROR(BH26/BF26,"-")</f>
        <v>-</v>
      </c>
      <c r="BJ26" s="115"/>
      <c r="BK26" s="116" t="str">
        <f>IFERROR(BJ26/BF26,"-")</f>
        <v>-</v>
      </c>
      <c r="BL26" s="117"/>
      <c r="BM26" s="117"/>
      <c r="BN26" s="117"/>
      <c r="BO26" s="119">
        <v>1</v>
      </c>
      <c r="BP26" s="120">
        <f>IF(Q26=0,"",IF(BO26=0,"",(BO26/Q26)))</f>
        <v>0.5</v>
      </c>
      <c r="BQ26" s="121">
        <v>1</v>
      </c>
      <c r="BR26" s="122">
        <f>IFERROR(BQ26/BO26,"-")</f>
        <v>1</v>
      </c>
      <c r="BS26" s="123">
        <v>92000</v>
      </c>
      <c r="BT26" s="124">
        <f>IFERROR(BS26/BO26,"-")</f>
        <v>92000</v>
      </c>
      <c r="BU26" s="125"/>
      <c r="BV26" s="125"/>
      <c r="BW26" s="125">
        <v>1</v>
      </c>
      <c r="BX26" s="126">
        <v>1</v>
      </c>
      <c r="BY26" s="127">
        <f>IF(Q26=0,"",IF(BX26=0,"",(BX26/Q26)))</f>
        <v>0.5</v>
      </c>
      <c r="BZ26" s="128">
        <v>1</v>
      </c>
      <c r="CA26" s="129">
        <f>IFERROR(BZ26/BX26,"-")</f>
        <v>1</v>
      </c>
      <c r="CB26" s="130">
        <v>14000</v>
      </c>
      <c r="CC26" s="131">
        <f>IFERROR(CB26/BX26,"-")</f>
        <v>14000</v>
      </c>
      <c r="CD26" s="132"/>
      <c r="CE26" s="132"/>
      <c r="CF26" s="132">
        <v>1</v>
      </c>
      <c r="CG26" s="133"/>
      <c r="CH26" s="134">
        <f>IF(Q26=0,"",IF(CG26=0,"",(CG26/Q26)))</f>
        <v>0</v>
      </c>
      <c r="CI26" s="135"/>
      <c r="CJ26" s="136" t="str">
        <f>IFERROR(CI26/CG26,"-")</f>
        <v>-</v>
      </c>
      <c r="CK26" s="137"/>
      <c r="CL26" s="138" t="str">
        <f>IFERROR(CK26/CG26,"-")</f>
        <v>-</v>
      </c>
      <c r="CM26" s="139"/>
      <c r="CN26" s="139"/>
      <c r="CO26" s="139"/>
      <c r="CP26" s="140">
        <v>2</v>
      </c>
      <c r="CQ26" s="141">
        <v>106000</v>
      </c>
      <c r="CR26" s="141">
        <v>92000</v>
      </c>
      <c r="CS26" s="141"/>
      <c r="CT26" s="142" t="str">
        <f>IF(AND(CR26=0,CS26=0),"",IF(AND(CR26&lt;=100000,CS26&lt;=100000),"",IF(CR26/CQ26&gt;0.7,"男高",IF(CS26/CQ26&gt;0.7,"女高",""))))</f>
        <v/>
      </c>
    </row>
    <row r="27" spans="1:99">
      <c r="A27" s="79"/>
      <c r="B27" s="189" t="s">
        <v>115</v>
      </c>
      <c r="C27" s="189" t="s">
        <v>58</v>
      </c>
      <c r="D27" s="189"/>
      <c r="E27" s="189" t="s">
        <v>116</v>
      </c>
      <c r="F27" s="189" t="s">
        <v>117</v>
      </c>
      <c r="G27" s="189" t="s">
        <v>61</v>
      </c>
      <c r="H27" s="89"/>
      <c r="I27" s="89" t="s">
        <v>108</v>
      </c>
      <c r="J27" s="89"/>
      <c r="K27" s="181"/>
      <c r="L27" s="80">
        <v>0</v>
      </c>
      <c r="M27" s="80">
        <v>0</v>
      </c>
      <c r="N27" s="80">
        <v>21</v>
      </c>
      <c r="O27" s="91">
        <v>1</v>
      </c>
      <c r="P27" s="92">
        <v>0</v>
      </c>
      <c r="Q27" s="93">
        <f>O27+P27</f>
        <v>1</v>
      </c>
      <c r="R27" s="81">
        <f>IFERROR(Q27/N27,"-")</f>
        <v>0.047619047619048</v>
      </c>
      <c r="S27" s="80">
        <v>0</v>
      </c>
      <c r="T27" s="80">
        <v>1</v>
      </c>
      <c r="U27" s="81">
        <f>IFERROR(T27/(Q27),"-")</f>
        <v>1</v>
      </c>
      <c r="V27" s="82"/>
      <c r="W27" s="83">
        <v>1</v>
      </c>
      <c r="X27" s="81">
        <f>IF(Q27=0,"-",W27/Q27)</f>
        <v>1</v>
      </c>
      <c r="Y27" s="186">
        <v>3000</v>
      </c>
      <c r="Z27" s="187">
        <f>IFERROR(Y27/Q27,"-")</f>
        <v>3000</v>
      </c>
      <c r="AA27" s="187">
        <f>IFERROR(Y27/W27,"-")</f>
        <v>3000</v>
      </c>
      <c r="AB27" s="181"/>
      <c r="AC27" s="85"/>
      <c r="AD27" s="78"/>
      <c r="AE27" s="94"/>
      <c r="AF27" s="95">
        <f>IF(Q27=0,"",IF(AE27=0,"",(AE27/Q27)))</f>
        <v>0</v>
      </c>
      <c r="AG27" s="94"/>
      <c r="AH27" s="96" t="str">
        <f>IFERROR(AG27/AE27,"-")</f>
        <v>-</v>
      </c>
      <c r="AI27" s="97"/>
      <c r="AJ27" s="98" t="str">
        <f>IFERROR(AI27/AE27,"-")</f>
        <v>-</v>
      </c>
      <c r="AK27" s="99"/>
      <c r="AL27" s="99"/>
      <c r="AM27" s="99"/>
      <c r="AN27" s="100"/>
      <c r="AO27" s="101">
        <f>IF(Q27=0,"",IF(AN27=0,"",(AN27/Q27)))</f>
        <v>0</v>
      </c>
      <c r="AP27" s="100"/>
      <c r="AQ27" s="102" t="str">
        <f>IFERROR(AP27/AN27,"-")</f>
        <v>-</v>
      </c>
      <c r="AR27" s="103"/>
      <c r="AS27" s="104" t="str">
        <f>IFERROR(AR27/AN27,"-")</f>
        <v>-</v>
      </c>
      <c r="AT27" s="105"/>
      <c r="AU27" s="105"/>
      <c r="AV27" s="105"/>
      <c r="AW27" s="106"/>
      <c r="AX27" s="107">
        <f>IF(Q27=0,"",IF(AW27=0,"",(AW27/Q27)))</f>
        <v>0</v>
      </c>
      <c r="AY27" s="106"/>
      <c r="AZ27" s="108" t="str">
        <f>IFERROR(AY27/AW27,"-")</f>
        <v>-</v>
      </c>
      <c r="BA27" s="109"/>
      <c r="BB27" s="110" t="str">
        <f>IFERROR(BA27/AW27,"-")</f>
        <v>-</v>
      </c>
      <c r="BC27" s="111"/>
      <c r="BD27" s="111"/>
      <c r="BE27" s="111"/>
      <c r="BF27" s="112"/>
      <c r="BG27" s="113">
        <f>IF(Q27=0,"",IF(BF27=0,"",(BF27/Q27)))</f>
        <v>0</v>
      </c>
      <c r="BH27" s="112"/>
      <c r="BI27" s="114" t="str">
        <f>IFERROR(BH27/BF27,"-")</f>
        <v>-</v>
      </c>
      <c r="BJ27" s="115"/>
      <c r="BK27" s="116" t="str">
        <f>IFERROR(BJ27/BF27,"-")</f>
        <v>-</v>
      </c>
      <c r="BL27" s="117"/>
      <c r="BM27" s="117"/>
      <c r="BN27" s="117"/>
      <c r="BO27" s="119"/>
      <c r="BP27" s="120">
        <f>IF(Q27=0,"",IF(BO27=0,"",(BO27/Q27)))</f>
        <v>0</v>
      </c>
      <c r="BQ27" s="121"/>
      <c r="BR27" s="122" t="str">
        <f>IFERROR(BQ27/BO27,"-")</f>
        <v>-</v>
      </c>
      <c r="BS27" s="123"/>
      <c r="BT27" s="124" t="str">
        <f>IFERROR(BS27/BO27,"-")</f>
        <v>-</v>
      </c>
      <c r="BU27" s="125"/>
      <c r="BV27" s="125"/>
      <c r="BW27" s="125"/>
      <c r="BX27" s="126">
        <v>1</v>
      </c>
      <c r="BY27" s="127">
        <f>IF(Q27=0,"",IF(BX27=0,"",(BX27/Q27)))</f>
        <v>1</v>
      </c>
      <c r="BZ27" s="128">
        <v>1</v>
      </c>
      <c r="CA27" s="129">
        <f>IFERROR(BZ27/BX27,"-")</f>
        <v>1</v>
      </c>
      <c r="CB27" s="130">
        <v>3000</v>
      </c>
      <c r="CC27" s="131">
        <f>IFERROR(CB27/BX27,"-")</f>
        <v>3000</v>
      </c>
      <c r="CD27" s="132">
        <v>1</v>
      </c>
      <c r="CE27" s="132"/>
      <c r="CF27" s="132"/>
      <c r="CG27" s="133"/>
      <c r="CH27" s="134">
        <f>IF(Q27=0,"",IF(CG27=0,"",(CG27/Q27)))</f>
        <v>0</v>
      </c>
      <c r="CI27" s="135"/>
      <c r="CJ27" s="136" t="str">
        <f>IFERROR(CI27/CG27,"-")</f>
        <v>-</v>
      </c>
      <c r="CK27" s="137"/>
      <c r="CL27" s="138" t="str">
        <f>IFERROR(CK27/CG27,"-")</f>
        <v>-</v>
      </c>
      <c r="CM27" s="139"/>
      <c r="CN27" s="139"/>
      <c r="CO27" s="139"/>
      <c r="CP27" s="140">
        <v>1</v>
      </c>
      <c r="CQ27" s="141">
        <v>3000</v>
      </c>
      <c r="CR27" s="141">
        <v>3000</v>
      </c>
      <c r="CS27" s="141"/>
      <c r="CT27" s="142" t="str">
        <f>IF(AND(CR27=0,CS27=0),"",IF(AND(CR27&lt;=100000,CS27&lt;=100000),"",IF(CR27/CQ27&gt;0.7,"男高",IF(CS27/CQ27&gt;0.7,"女高",""))))</f>
        <v/>
      </c>
    </row>
    <row r="28" spans="1:99">
      <c r="A28" s="79"/>
      <c r="B28" s="189" t="s">
        <v>118</v>
      </c>
      <c r="C28" s="189" t="s">
        <v>58</v>
      </c>
      <c r="D28" s="189"/>
      <c r="E28" s="189" t="s">
        <v>72</v>
      </c>
      <c r="F28" s="189" t="s">
        <v>72</v>
      </c>
      <c r="G28" s="189" t="s">
        <v>73</v>
      </c>
      <c r="H28" s="89"/>
      <c r="I28" s="89"/>
      <c r="J28" s="89"/>
      <c r="K28" s="181"/>
      <c r="L28" s="80">
        <v>0</v>
      </c>
      <c r="M28" s="80">
        <v>0</v>
      </c>
      <c r="N28" s="80">
        <v>67</v>
      </c>
      <c r="O28" s="91">
        <v>12</v>
      </c>
      <c r="P28" s="92">
        <v>0</v>
      </c>
      <c r="Q28" s="93">
        <f>O28+P28</f>
        <v>12</v>
      </c>
      <c r="R28" s="81">
        <f>IFERROR(Q28/N28,"-")</f>
        <v>0.17910447761194</v>
      </c>
      <c r="S28" s="80">
        <v>2</v>
      </c>
      <c r="T28" s="80">
        <v>3</v>
      </c>
      <c r="U28" s="81">
        <f>IFERROR(T28/(Q28),"-")</f>
        <v>0.25</v>
      </c>
      <c r="V28" s="82"/>
      <c r="W28" s="83">
        <v>3</v>
      </c>
      <c r="X28" s="81">
        <f>IF(Q28=0,"-",W28/Q28)</f>
        <v>0.25</v>
      </c>
      <c r="Y28" s="186">
        <v>100000</v>
      </c>
      <c r="Z28" s="187">
        <f>IFERROR(Y28/Q28,"-")</f>
        <v>8333.3333333333</v>
      </c>
      <c r="AA28" s="187">
        <f>IFERROR(Y28/W28,"-")</f>
        <v>33333.333333333</v>
      </c>
      <c r="AB28" s="181"/>
      <c r="AC28" s="85"/>
      <c r="AD28" s="78"/>
      <c r="AE28" s="94"/>
      <c r="AF28" s="95">
        <f>IF(Q28=0,"",IF(AE28=0,"",(AE28/Q28)))</f>
        <v>0</v>
      </c>
      <c r="AG28" s="94"/>
      <c r="AH28" s="96" t="str">
        <f>IFERROR(AG28/AE28,"-")</f>
        <v>-</v>
      </c>
      <c r="AI28" s="97"/>
      <c r="AJ28" s="98" t="str">
        <f>IFERROR(AI28/AE28,"-")</f>
        <v>-</v>
      </c>
      <c r="AK28" s="99"/>
      <c r="AL28" s="99"/>
      <c r="AM28" s="99"/>
      <c r="AN28" s="100"/>
      <c r="AO28" s="101">
        <f>IF(Q28=0,"",IF(AN28=0,"",(AN28/Q28)))</f>
        <v>0</v>
      </c>
      <c r="AP28" s="100"/>
      <c r="AQ28" s="102" t="str">
        <f>IFERROR(AP28/AN28,"-")</f>
        <v>-</v>
      </c>
      <c r="AR28" s="103"/>
      <c r="AS28" s="104" t="str">
        <f>IFERROR(AR28/AN28,"-")</f>
        <v>-</v>
      </c>
      <c r="AT28" s="105"/>
      <c r="AU28" s="105"/>
      <c r="AV28" s="105"/>
      <c r="AW28" s="106"/>
      <c r="AX28" s="107">
        <f>IF(Q28=0,"",IF(AW28=0,"",(AW28/Q28)))</f>
        <v>0</v>
      </c>
      <c r="AY28" s="106"/>
      <c r="AZ28" s="108" t="str">
        <f>IFERROR(AY28/AW28,"-")</f>
        <v>-</v>
      </c>
      <c r="BA28" s="109"/>
      <c r="BB28" s="110" t="str">
        <f>IFERROR(BA28/AW28,"-")</f>
        <v>-</v>
      </c>
      <c r="BC28" s="111"/>
      <c r="BD28" s="111"/>
      <c r="BE28" s="111"/>
      <c r="BF28" s="112">
        <v>1</v>
      </c>
      <c r="BG28" s="113">
        <f>IF(Q28=0,"",IF(BF28=0,"",(BF28/Q28)))</f>
        <v>0.083333333333333</v>
      </c>
      <c r="BH28" s="112"/>
      <c r="BI28" s="114">
        <f>IFERROR(BH28/BF28,"-")</f>
        <v>0</v>
      </c>
      <c r="BJ28" s="115"/>
      <c r="BK28" s="116">
        <f>IFERROR(BJ28/BF28,"-")</f>
        <v>0</v>
      </c>
      <c r="BL28" s="117"/>
      <c r="BM28" s="117"/>
      <c r="BN28" s="117"/>
      <c r="BO28" s="119">
        <v>7</v>
      </c>
      <c r="BP28" s="120">
        <f>IF(Q28=0,"",IF(BO28=0,"",(BO28/Q28)))</f>
        <v>0.58333333333333</v>
      </c>
      <c r="BQ28" s="121">
        <v>3</v>
      </c>
      <c r="BR28" s="122">
        <f>IFERROR(BQ28/BO28,"-")</f>
        <v>0.42857142857143</v>
      </c>
      <c r="BS28" s="123">
        <v>100000</v>
      </c>
      <c r="BT28" s="124">
        <f>IFERROR(BS28/BO28,"-")</f>
        <v>14285.714285714</v>
      </c>
      <c r="BU28" s="125"/>
      <c r="BV28" s="125"/>
      <c r="BW28" s="125">
        <v>3</v>
      </c>
      <c r="BX28" s="126">
        <v>2</v>
      </c>
      <c r="BY28" s="127">
        <f>IF(Q28=0,"",IF(BX28=0,"",(BX28/Q28)))</f>
        <v>0.16666666666667</v>
      </c>
      <c r="BZ28" s="128"/>
      <c r="CA28" s="129">
        <f>IFERROR(BZ28/BX28,"-")</f>
        <v>0</v>
      </c>
      <c r="CB28" s="130"/>
      <c r="CC28" s="131">
        <f>IFERROR(CB28/BX28,"-")</f>
        <v>0</v>
      </c>
      <c r="CD28" s="132"/>
      <c r="CE28" s="132"/>
      <c r="CF28" s="132"/>
      <c r="CG28" s="133">
        <v>2</v>
      </c>
      <c r="CH28" s="134">
        <f>IF(Q28=0,"",IF(CG28=0,"",(CG28/Q28)))</f>
        <v>0.16666666666667</v>
      </c>
      <c r="CI28" s="135"/>
      <c r="CJ28" s="136">
        <f>IFERROR(CI28/CG28,"-")</f>
        <v>0</v>
      </c>
      <c r="CK28" s="137"/>
      <c r="CL28" s="138">
        <f>IFERROR(CK28/CG28,"-")</f>
        <v>0</v>
      </c>
      <c r="CM28" s="139"/>
      <c r="CN28" s="139"/>
      <c r="CO28" s="139"/>
      <c r="CP28" s="140">
        <v>3</v>
      </c>
      <c r="CQ28" s="141">
        <v>100000</v>
      </c>
      <c r="CR28" s="141">
        <v>45000</v>
      </c>
      <c r="CS28" s="141"/>
      <c r="CT28" s="142" t="str">
        <f>IF(AND(CR28=0,CS28=0),"",IF(AND(CR28&lt;=100000,CS28&lt;=100000),"",IF(CR28/CQ28&gt;0.7,"男高",IF(CS28/CQ28&gt;0.7,"女高",""))))</f>
        <v/>
      </c>
    </row>
    <row r="29" spans="1:99">
      <c r="A29" s="79">
        <f>AC29</f>
        <v>7.62</v>
      </c>
      <c r="B29" s="189" t="s">
        <v>119</v>
      </c>
      <c r="C29" s="189" t="s">
        <v>58</v>
      </c>
      <c r="D29" s="189"/>
      <c r="E29" s="189" t="s">
        <v>73</v>
      </c>
      <c r="F29" s="189" t="s">
        <v>120</v>
      </c>
      <c r="G29" s="189" t="s">
        <v>61</v>
      </c>
      <c r="H29" s="89" t="s">
        <v>121</v>
      </c>
      <c r="I29" s="89" t="s">
        <v>122</v>
      </c>
      <c r="J29" s="89" t="s">
        <v>109</v>
      </c>
      <c r="K29" s="181">
        <v>150000</v>
      </c>
      <c r="L29" s="80">
        <v>0</v>
      </c>
      <c r="M29" s="80">
        <v>0</v>
      </c>
      <c r="N29" s="80">
        <v>11</v>
      </c>
      <c r="O29" s="91">
        <v>0</v>
      </c>
      <c r="P29" s="92">
        <v>0</v>
      </c>
      <c r="Q29" s="93">
        <f>O29+P29</f>
        <v>0</v>
      </c>
      <c r="R29" s="81">
        <f>IFERROR(Q29/N29,"-")</f>
        <v>0</v>
      </c>
      <c r="S29" s="80">
        <v>0</v>
      </c>
      <c r="T29" s="80">
        <v>0</v>
      </c>
      <c r="U29" s="81" t="str">
        <f>IFERROR(T29/(Q29),"-")</f>
        <v>-</v>
      </c>
      <c r="V29" s="82">
        <f>IFERROR(K29/SUM(Q29:Q32),"-")</f>
        <v>13636.363636364</v>
      </c>
      <c r="W29" s="83">
        <v>0</v>
      </c>
      <c r="X29" s="81" t="str">
        <f>IF(Q29=0,"-",W29/Q29)</f>
        <v>-</v>
      </c>
      <c r="Y29" s="186">
        <v>0</v>
      </c>
      <c r="Z29" s="187" t="str">
        <f>IFERROR(Y29/Q29,"-")</f>
        <v>-</v>
      </c>
      <c r="AA29" s="187" t="str">
        <f>IFERROR(Y29/W29,"-")</f>
        <v>-</v>
      </c>
      <c r="AB29" s="181">
        <f>SUM(Y29:Y32)-SUM(K29:K32)</f>
        <v>993000</v>
      </c>
      <c r="AC29" s="85">
        <f>SUM(Y29:Y32)/SUM(K29:K32)</f>
        <v>7.62</v>
      </c>
      <c r="AD29" s="78"/>
      <c r="AE29" s="94"/>
      <c r="AF29" s="95" t="str">
        <f>IF(Q29=0,"",IF(AE29=0,"",(AE29/Q29)))</f>
        <v/>
      </c>
      <c r="AG29" s="94"/>
      <c r="AH29" s="96" t="str">
        <f>IFERROR(AG29/AE29,"-")</f>
        <v>-</v>
      </c>
      <c r="AI29" s="97"/>
      <c r="AJ29" s="98" t="str">
        <f>IFERROR(AI29/AE29,"-")</f>
        <v>-</v>
      </c>
      <c r="AK29" s="99"/>
      <c r="AL29" s="99"/>
      <c r="AM29" s="99"/>
      <c r="AN29" s="100"/>
      <c r="AO29" s="101" t="str">
        <f>IF(Q29=0,"",IF(AN29=0,"",(AN29/Q29)))</f>
        <v/>
      </c>
      <c r="AP29" s="100"/>
      <c r="AQ29" s="102" t="str">
        <f>IFERROR(AP29/AN29,"-")</f>
        <v>-</v>
      </c>
      <c r="AR29" s="103"/>
      <c r="AS29" s="104" t="str">
        <f>IFERROR(AR29/AN29,"-")</f>
        <v>-</v>
      </c>
      <c r="AT29" s="105"/>
      <c r="AU29" s="105"/>
      <c r="AV29" s="105"/>
      <c r="AW29" s="106"/>
      <c r="AX29" s="107" t="str">
        <f>IF(Q29=0,"",IF(AW29=0,"",(AW29/Q29)))</f>
        <v/>
      </c>
      <c r="AY29" s="106"/>
      <c r="AZ29" s="108" t="str">
        <f>IFERROR(AY29/AW29,"-")</f>
        <v>-</v>
      </c>
      <c r="BA29" s="109"/>
      <c r="BB29" s="110" t="str">
        <f>IFERROR(BA29/AW29,"-")</f>
        <v>-</v>
      </c>
      <c r="BC29" s="111"/>
      <c r="BD29" s="111"/>
      <c r="BE29" s="111"/>
      <c r="BF29" s="112"/>
      <c r="BG29" s="113" t="str">
        <f>IF(Q29=0,"",IF(BF29=0,"",(BF29/Q29)))</f>
        <v/>
      </c>
      <c r="BH29" s="112"/>
      <c r="BI29" s="114" t="str">
        <f>IFERROR(BH29/BF29,"-")</f>
        <v>-</v>
      </c>
      <c r="BJ29" s="115"/>
      <c r="BK29" s="116" t="str">
        <f>IFERROR(BJ29/BF29,"-")</f>
        <v>-</v>
      </c>
      <c r="BL29" s="117"/>
      <c r="BM29" s="117"/>
      <c r="BN29" s="117"/>
      <c r="BO29" s="119"/>
      <c r="BP29" s="120" t="str">
        <f>IF(Q29=0,"",IF(BO29=0,"",(BO29/Q29)))</f>
        <v/>
      </c>
      <c r="BQ29" s="121"/>
      <c r="BR29" s="122" t="str">
        <f>IFERROR(BQ29/BO29,"-")</f>
        <v>-</v>
      </c>
      <c r="BS29" s="123"/>
      <c r="BT29" s="124" t="str">
        <f>IFERROR(BS29/BO29,"-")</f>
        <v>-</v>
      </c>
      <c r="BU29" s="125"/>
      <c r="BV29" s="125"/>
      <c r="BW29" s="125"/>
      <c r="BX29" s="126"/>
      <c r="BY29" s="127" t="str">
        <f>IF(Q29=0,"",IF(BX29=0,"",(BX29/Q29)))</f>
        <v/>
      </c>
      <c r="BZ29" s="128"/>
      <c r="CA29" s="129" t="str">
        <f>IFERROR(BZ29/BX29,"-")</f>
        <v>-</v>
      </c>
      <c r="CB29" s="130"/>
      <c r="CC29" s="131" t="str">
        <f>IFERROR(CB29/BX29,"-")</f>
        <v>-</v>
      </c>
      <c r="CD29" s="132"/>
      <c r="CE29" s="132"/>
      <c r="CF29" s="132"/>
      <c r="CG29" s="133"/>
      <c r="CH29" s="134" t="str">
        <f>IF(Q29=0,"",IF(CG29=0,"",(CG29/Q29)))</f>
        <v/>
      </c>
      <c r="CI29" s="135"/>
      <c r="CJ29" s="136" t="str">
        <f>IFERROR(CI29/CG29,"-")</f>
        <v>-</v>
      </c>
      <c r="CK29" s="137"/>
      <c r="CL29" s="138" t="str">
        <f>IFERROR(CK29/CG29,"-")</f>
        <v>-</v>
      </c>
      <c r="CM29" s="139"/>
      <c r="CN29" s="139"/>
      <c r="CO29" s="139"/>
      <c r="CP29" s="140">
        <v>0</v>
      </c>
      <c r="CQ29" s="141">
        <v>0</v>
      </c>
      <c r="CR29" s="141"/>
      <c r="CS29" s="141"/>
      <c r="CT29" s="142" t="str">
        <f>IF(AND(CR29=0,CS29=0),"",IF(AND(CR29&lt;=100000,CS29&lt;=100000),"",IF(CR29/CQ29&gt;0.7,"男高",IF(CS29/CQ29&gt;0.7,"女高",""))))</f>
        <v/>
      </c>
    </row>
    <row r="30" spans="1:99">
      <c r="A30" s="79"/>
      <c r="B30" s="189" t="s">
        <v>123</v>
      </c>
      <c r="C30" s="189" t="s">
        <v>58</v>
      </c>
      <c r="D30" s="189"/>
      <c r="E30" s="189" t="s">
        <v>73</v>
      </c>
      <c r="F30" s="189" t="s">
        <v>124</v>
      </c>
      <c r="G30" s="189" t="s">
        <v>61</v>
      </c>
      <c r="H30" s="89"/>
      <c r="I30" s="89" t="s">
        <v>122</v>
      </c>
      <c r="J30" s="89"/>
      <c r="K30" s="181"/>
      <c r="L30" s="80">
        <v>0</v>
      </c>
      <c r="M30" s="80">
        <v>0</v>
      </c>
      <c r="N30" s="80">
        <v>25</v>
      </c>
      <c r="O30" s="91">
        <v>8</v>
      </c>
      <c r="P30" s="92">
        <v>0</v>
      </c>
      <c r="Q30" s="93">
        <f>O30+P30</f>
        <v>8</v>
      </c>
      <c r="R30" s="81">
        <f>IFERROR(Q30/N30,"-")</f>
        <v>0.32</v>
      </c>
      <c r="S30" s="80">
        <v>0</v>
      </c>
      <c r="T30" s="80">
        <v>3</v>
      </c>
      <c r="U30" s="81">
        <f>IFERROR(T30/(Q30),"-")</f>
        <v>0.375</v>
      </c>
      <c r="V30" s="82"/>
      <c r="W30" s="83">
        <v>3</v>
      </c>
      <c r="X30" s="81">
        <f>IF(Q30=0,"-",W30/Q30)</f>
        <v>0.375</v>
      </c>
      <c r="Y30" s="186">
        <v>932000</v>
      </c>
      <c r="Z30" s="187">
        <f>IFERROR(Y30/Q30,"-")</f>
        <v>116500</v>
      </c>
      <c r="AA30" s="187">
        <f>IFERROR(Y30/W30,"-")</f>
        <v>310666.66666667</v>
      </c>
      <c r="AB30" s="181"/>
      <c r="AC30" s="85"/>
      <c r="AD30" s="78"/>
      <c r="AE30" s="94"/>
      <c r="AF30" s="95">
        <f>IF(Q30=0,"",IF(AE30=0,"",(AE30/Q30)))</f>
        <v>0</v>
      </c>
      <c r="AG30" s="94"/>
      <c r="AH30" s="96" t="str">
        <f>IFERROR(AG30/AE30,"-")</f>
        <v>-</v>
      </c>
      <c r="AI30" s="97"/>
      <c r="AJ30" s="98" t="str">
        <f>IFERROR(AI30/AE30,"-")</f>
        <v>-</v>
      </c>
      <c r="AK30" s="99"/>
      <c r="AL30" s="99"/>
      <c r="AM30" s="99"/>
      <c r="AN30" s="100">
        <v>2</v>
      </c>
      <c r="AO30" s="101">
        <f>IF(Q30=0,"",IF(AN30=0,"",(AN30/Q30)))</f>
        <v>0.25</v>
      </c>
      <c r="AP30" s="100"/>
      <c r="AQ30" s="102">
        <f>IFERROR(AP30/AN30,"-")</f>
        <v>0</v>
      </c>
      <c r="AR30" s="103"/>
      <c r="AS30" s="104">
        <f>IFERROR(AR30/AN30,"-")</f>
        <v>0</v>
      </c>
      <c r="AT30" s="105"/>
      <c r="AU30" s="105"/>
      <c r="AV30" s="105"/>
      <c r="AW30" s="106">
        <v>1</v>
      </c>
      <c r="AX30" s="107">
        <f>IF(Q30=0,"",IF(AW30=0,"",(AW30/Q30)))</f>
        <v>0.125</v>
      </c>
      <c r="AY30" s="106">
        <v>1</v>
      </c>
      <c r="AZ30" s="108">
        <f>IFERROR(AY30/AW30,"-")</f>
        <v>1</v>
      </c>
      <c r="BA30" s="109">
        <v>3000</v>
      </c>
      <c r="BB30" s="110">
        <f>IFERROR(BA30/AW30,"-")</f>
        <v>3000</v>
      </c>
      <c r="BC30" s="111">
        <v>1</v>
      </c>
      <c r="BD30" s="111"/>
      <c r="BE30" s="111"/>
      <c r="BF30" s="112"/>
      <c r="BG30" s="113">
        <f>IF(Q30=0,"",IF(BF30=0,"",(BF30/Q30)))</f>
        <v>0</v>
      </c>
      <c r="BH30" s="112"/>
      <c r="BI30" s="114" t="str">
        <f>IFERROR(BH30/BF30,"-")</f>
        <v>-</v>
      </c>
      <c r="BJ30" s="115"/>
      <c r="BK30" s="116" t="str">
        <f>IFERROR(BJ30/BF30,"-")</f>
        <v>-</v>
      </c>
      <c r="BL30" s="117"/>
      <c r="BM30" s="117"/>
      <c r="BN30" s="117"/>
      <c r="BO30" s="119">
        <v>3</v>
      </c>
      <c r="BP30" s="120">
        <f>IF(Q30=0,"",IF(BO30=0,"",(BO30/Q30)))</f>
        <v>0.375</v>
      </c>
      <c r="BQ30" s="121"/>
      <c r="BR30" s="122">
        <f>IFERROR(BQ30/BO30,"-")</f>
        <v>0</v>
      </c>
      <c r="BS30" s="123"/>
      <c r="BT30" s="124">
        <f>IFERROR(BS30/BO30,"-")</f>
        <v>0</v>
      </c>
      <c r="BU30" s="125"/>
      <c r="BV30" s="125"/>
      <c r="BW30" s="125"/>
      <c r="BX30" s="126">
        <v>1</v>
      </c>
      <c r="BY30" s="127">
        <f>IF(Q30=0,"",IF(BX30=0,"",(BX30/Q30)))</f>
        <v>0.125</v>
      </c>
      <c r="BZ30" s="128">
        <v>1</v>
      </c>
      <c r="CA30" s="129">
        <f>IFERROR(BZ30/BX30,"-")</f>
        <v>1</v>
      </c>
      <c r="CB30" s="130">
        <v>3000</v>
      </c>
      <c r="CC30" s="131">
        <f>IFERROR(CB30/BX30,"-")</f>
        <v>3000</v>
      </c>
      <c r="CD30" s="132">
        <v>1</v>
      </c>
      <c r="CE30" s="132"/>
      <c r="CF30" s="132"/>
      <c r="CG30" s="133">
        <v>1</v>
      </c>
      <c r="CH30" s="134">
        <f>IF(Q30=0,"",IF(CG30=0,"",(CG30/Q30)))</f>
        <v>0.125</v>
      </c>
      <c r="CI30" s="135">
        <v>1</v>
      </c>
      <c r="CJ30" s="136">
        <f>IFERROR(CI30/CG30,"-")</f>
        <v>1</v>
      </c>
      <c r="CK30" s="137">
        <v>926000</v>
      </c>
      <c r="CL30" s="138">
        <f>IFERROR(CK30/CG30,"-")</f>
        <v>926000</v>
      </c>
      <c r="CM30" s="139"/>
      <c r="CN30" s="139"/>
      <c r="CO30" s="139">
        <v>1</v>
      </c>
      <c r="CP30" s="140">
        <v>3</v>
      </c>
      <c r="CQ30" s="141">
        <v>932000</v>
      </c>
      <c r="CR30" s="141">
        <v>926000</v>
      </c>
      <c r="CS30" s="141"/>
      <c r="CT30" s="142" t="str">
        <f>IF(AND(CR30=0,CS30=0),"",IF(AND(CR30&lt;=100000,CS30&lt;=100000),"",IF(CR30/CQ30&gt;0.7,"男高",IF(CS30/CQ30&gt;0.7,"女高",""))))</f>
        <v>男高</v>
      </c>
    </row>
    <row r="31" spans="1:99">
      <c r="A31" s="79"/>
      <c r="B31" s="189" t="s">
        <v>125</v>
      </c>
      <c r="C31" s="189" t="s">
        <v>58</v>
      </c>
      <c r="D31" s="189"/>
      <c r="E31" s="189" t="s">
        <v>73</v>
      </c>
      <c r="F31" s="189" t="s">
        <v>126</v>
      </c>
      <c r="G31" s="189" t="s">
        <v>61</v>
      </c>
      <c r="H31" s="89"/>
      <c r="I31" s="89" t="s">
        <v>122</v>
      </c>
      <c r="J31" s="89"/>
      <c r="K31" s="181"/>
      <c r="L31" s="80">
        <v>0</v>
      </c>
      <c r="M31" s="80">
        <v>0</v>
      </c>
      <c r="N31" s="80">
        <v>4</v>
      </c>
      <c r="O31" s="91">
        <v>0</v>
      </c>
      <c r="P31" s="92">
        <v>0</v>
      </c>
      <c r="Q31" s="93">
        <f>O31+P31</f>
        <v>0</v>
      </c>
      <c r="R31" s="81">
        <f>IFERROR(Q31/N31,"-")</f>
        <v>0</v>
      </c>
      <c r="S31" s="80">
        <v>0</v>
      </c>
      <c r="T31" s="80">
        <v>0</v>
      </c>
      <c r="U31" s="81" t="str">
        <f>IFERROR(T31/(Q31),"-")</f>
        <v>-</v>
      </c>
      <c r="V31" s="82"/>
      <c r="W31" s="83">
        <v>0</v>
      </c>
      <c r="X31" s="81" t="str">
        <f>IF(Q31=0,"-",W31/Q31)</f>
        <v>-</v>
      </c>
      <c r="Y31" s="186">
        <v>0</v>
      </c>
      <c r="Z31" s="187" t="str">
        <f>IFERROR(Y31/Q31,"-")</f>
        <v>-</v>
      </c>
      <c r="AA31" s="187" t="str">
        <f>IFERROR(Y31/W31,"-")</f>
        <v>-</v>
      </c>
      <c r="AB31" s="181"/>
      <c r="AC31" s="85"/>
      <c r="AD31" s="78"/>
      <c r="AE31" s="94"/>
      <c r="AF31" s="95" t="str">
        <f>IF(Q31=0,"",IF(AE31=0,"",(AE31/Q31)))</f>
        <v/>
      </c>
      <c r="AG31" s="94"/>
      <c r="AH31" s="96" t="str">
        <f>IFERROR(AG31/AE31,"-")</f>
        <v>-</v>
      </c>
      <c r="AI31" s="97"/>
      <c r="AJ31" s="98" t="str">
        <f>IFERROR(AI31/AE31,"-")</f>
        <v>-</v>
      </c>
      <c r="AK31" s="99"/>
      <c r="AL31" s="99"/>
      <c r="AM31" s="99"/>
      <c r="AN31" s="100"/>
      <c r="AO31" s="101" t="str">
        <f>IF(Q31=0,"",IF(AN31=0,"",(AN31/Q31)))</f>
        <v/>
      </c>
      <c r="AP31" s="100"/>
      <c r="AQ31" s="102" t="str">
        <f>IFERROR(AP31/AN31,"-")</f>
        <v>-</v>
      </c>
      <c r="AR31" s="103"/>
      <c r="AS31" s="104" t="str">
        <f>IFERROR(AR31/AN31,"-")</f>
        <v>-</v>
      </c>
      <c r="AT31" s="105"/>
      <c r="AU31" s="105"/>
      <c r="AV31" s="105"/>
      <c r="AW31" s="106"/>
      <c r="AX31" s="107" t="str">
        <f>IF(Q31=0,"",IF(AW31=0,"",(AW31/Q31)))</f>
        <v/>
      </c>
      <c r="AY31" s="106"/>
      <c r="AZ31" s="108" t="str">
        <f>IFERROR(AY31/AW31,"-")</f>
        <v>-</v>
      </c>
      <c r="BA31" s="109"/>
      <c r="BB31" s="110" t="str">
        <f>IFERROR(BA31/AW31,"-")</f>
        <v>-</v>
      </c>
      <c r="BC31" s="111"/>
      <c r="BD31" s="111"/>
      <c r="BE31" s="111"/>
      <c r="BF31" s="112"/>
      <c r="BG31" s="113" t="str">
        <f>IF(Q31=0,"",IF(BF31=0,"",(BF31/Q31)))</f>
        <v/>
      </c>
      <c r="BH31" s="112"/>
      <c r="BI31" s="114" t="str">
        <f>IFERROR(BH31/BF31,"-")</f>
        <v>-</v>
      </c>
      <c r="BJ31" s="115"/>
      <c r="BK31" s="116" t="str">
        <f>IFERROR(BJ31/BF31,"-")</f>
        <v>-</v>
      </c>
      <c r="BL31" s="117"/>
      <c r="BM31" s="117"/>
      <c r="BN31" s="117"/>
      <c r="BO31" s="119"/>
      <c r="BP31" s="120" t="str">
        <f>IF(Q31=0,"",IF(BO31=0,"",(BO31/Q31)))</f>
        <v/>
      </c>
      <c r="BQ31" s="121"/>
      <c r="BR31" s="122" t="str">
        <f>IFERROR(BQ31/BO31,"-")</f>
        <v>-</v>
      </c>
      <c r="BS31" s="123"/>
      <c r="BT31" s="124" t="str">
        <f>IFERROR(BS31/BO31,"-")</f>
        <v>-</v>
      </c>
      <c r="BU31" s="125"/>
      <c r="BV31" s="125"/>
      <c r="BW31" s="125"/>
      <c r="BX31" s="126"/>
      <c r="BY31" s="127" t="str">
        <f>IF(Q31=0,"",IF(BX31=0,"",(BX31/Q31)))</f>
        <v/>
      </c>
      <c r="BZ31" s="128"/>
      <c r="CA31" s="129" t="str">
        <f>IFERROR(BZ31/BX31,"-")</f>
        <v>-</v>
      </c>
      <c r="CB31" s="130"/>
      <c r="CC31" s="131" t="str">
        <f>IFERROR(CB31/BX31,"-")</f>
        <v>-</v>
      </c>
      <c r="CD31" s="132"/>
      <c r="CE31" s="132"/>
      <c r="CF31" s="132"/>
      <c r="CG31" s="133"/>
      <c r="CH31" s="134" t="str">
        <f>IF(Q31=0,"",IF(CG31=0,"",(CG31/Q31)))</f>
        <v/>
      </c>
      <c r="CI31" s="135"/>
      <c r="CJ31" s="136" t="str">
        <f>IFERROR(CI31/CG31,"-")</f>
        <v>-</v>
      </c>
      <c r="CK31" s="137"/>
      <c r="CL31" s="138" t="str">
        <f>IFERROR(CK31/CG31,"-")</f>
        <v>-</v>
      </c>
      <c r="CM31" s="139"/>
      <c r="CN31" s="139"/>
      <c r="CO31" s="139"/>
      <c r="CP31" s="140">
        <v>0</v>
      </c>
      <c r="CQ31" s="141">
        <v>0</v>
      </c>
      <c r="CR31" s="141"/>
      <c r="CS31" s="141"/>
      <c r="CT31" s="142" t="str">
        <f>IF(AND(CR31=0,CS31=0),"",IF(AND(CR31&lt;=100000,CS31&lt;=100000),"",IF(CR31/CQ31&gt;0.7,"男高",IF(CS31/CQ31&gt;0.7,"女高",""))))</f>
        <v/>
      </c>
    </row>
    <row r="32" spans="1:99">
      <c r="A32" s="79"/>
      <c r="B32" s="189" t="s">
        <v>127</v>
      </c>
      <c r="C32" s="189" t="s">
        <v>58</v>
      </c>
      <c r="D32" s="189"/>
      <c r="E32" s="189" t="s">
        <v>72</v>
      </c>
      <c r="F32" s="189" t="s">
        <v>72</v>
      </c>
      <c r="G32" s="189" t="s">
        <v>73</v>
      </c>
      <c r="H32" s="89"/>
      <c r="I32" s="89"/>
      <c r="J32" s="89"/>
      <c r="K32" s="181"/>
      <c r="L32" s="80">
        <v>0</v>
      </c>
      <c r="M32" s="80">
        <v>0</v>
      </c>
      <c r="N32" s="80">
        <v>8</v>
      </c>
      <c r="O32" s="91">
        <v>3</v>
      </c>
      <c r="P32" s="92">
        <v>0</v>
      </c>
      <c r="Q32" s="93">
        <f>O32+P32</f>
        <v>3</v>
      </c>
      <c r="R32" s="81">
        <f>IFERROR(Q32/N32,"-")</f>
        <v>0.375</v>
      </c>
      <c r="S32" s="80">
        <v>2</v>
      </c>
      <c r="T32" s="80">
        <v>0</v>
      </c>
      <c r="U32" s="81">
        <f>IFERROR(T32/(Q32),"-")</f>
        <v>0</v>
      </c>
      <c r="V32" s="82"/>
      <c r="W32" s="83">
        <v>2</v>
      </c>
      <c r="X32" s="81">
        <f>IF(Q32=0,"-",W32/Q32)</f>
        <v>0.66666666666667</v>
      </c>
      <c r="Y32" s="186">
        <v>211000</v>
      </c>
      <c r="Z32" s="187">
        <f>IFERROR(Y32/Q32,"-")</f>
        <v>70333.333333333</v>
      </c>
      <c r="AA32" s="187">
        <f>IFERROR(Y32/W32,"-")</f>
        <v>105500</v>
      </c>
      <c r="AB32" s="181"/>
      <c r="AC32" s="85"/>
      <c r="AD32" s="78"/>
      <c r="AE32" s="94"/>
      <c r="AF32" s="95">
        <f>IF(Q32=0,"",IF(AE32=0,"",(AE32/Q32)))</f>
        <v>0</v>
      </c>
      <c r="AG32" s="94"/>
      <c r="AH32" s="96" t="str">
        <f>IFERROR(AG32/AE32,"-")</f>
        <v>-</v>
      </c>
      <c r="AI32" s="97"/>
      <c r="AJ32" s="98" t="str">
        <f>IFERROR(AI32/AE32,"-")</f>
        <v>-</v>
      </c>
      <c r="AK32" s="99"/>
      <c r="AL32" s="99"/>
      <c r="AM32" s="99"/>
      <c r="AN32" s="100"/>
      <c r="AO32" s="101">
        <f>IF(Q32=0,"",IF(AN32=0,"",(AN32/Q32)))</f>
        <v>0</v>
      </c>
      <c r="AP32" s="100"/>
      <c r="AQ32" s="102" t="str">
        <f>IFERROR(AP32/AN32,"-")</f>
        <v>-</v>
      </c>
      <c r="AR32" s="103"/>
      <c r="AS32" s="104" t="str">
        <f>IFERROR(AR32/AN32,"-")</f>
        <v>-</v>
      </c>
      <c r="AT32" s="105"/>
      <c r="AU32" s="105"/>
      <c r="AV32" s="105"/>
      <c r="AW32" s="106"/>
      <c r="AX32" s="107">
        <f>IF(Q32=0,"",IF(AW32=0,"",(AW32/Q32)))</f>
        <v>0</v>
      </c>
      <c r="AY32" s="106"/>
      <c r="AZ32" s="108" t="str">
        <f>IFERROR(AY32/AW32,"-")</f>
        <v>-</v>
      </c>
      <c r="BA32" s="109"/>
      <c r="BB32" s="110" t="str">
        <f>IFERROR(BA32/AW32,"-")</f>
        <v>-</v>
      </c>
      <c r="BC32" s="111"/>
      <c r="BD32" s="111"/>
      <c r="BE32" s="111"/>
      <c r="BF32" s="112"/>
      <c r="BG32" s="113">
        <f>IF(Q32=0,"",IF(BF32=0,"",(BF32/Q32)))</f>
        <v>0</v>
      </c>
      <c r="BH32" s="112"/>
      <c r="BI32" s="114" t="str">
        <f>IFERROR(BH32/BF32,"-")</f>
        <v>-</v>
      </c>
      <c r="BJ32" s="115"/>
      <c r="BK32" s="116" t="str">
        <f>IFERROR(BJ32/BF32,"-")</f>
        <v>-</v>
      </c>
      <c r="BL32" s="117"/>
      <c r="BM32" s="117"/>
      <c r="BN32" s="117"/>
      <c r="BO32" s="119"/>
      <c r="BP32" s="120">
        <f>IF(Q32=0,"",IF(BO32=0,"",(BO32/Q32)))</f>
        <v>0</v>
      </c>
      <c r="BQ32" s="121"/>
      <c r="BR32" s="122" t="str">
        <f>IFERROR(BQ32/BO32,"-")</f>
        <v>-</v>
      </c>
      <c r="BS32" s="123"/>
      <c r="BT32" s="124" t="str">
        <f>IFERROR(BS32/BO32,"-")</f>
        <v>-</v>
      </c>
      <c r="BU32" s="125"/>
      <c r="BV32" s="125"/>
      <c r="BW32" s="125"/>
      <c r="BX32" s="126">
        <v>2</v>
      </c>
      <c r="BY32" s="127">
        <f>IF(Q32=0,"",IF(BX32=0,"",(BX32/Q32)))</f>
        <v>0.66666666666667</v>
      </c>
      <c r="BZ32" s="128">
        <v>1</v>
      </c>
      <c r="CA32" s="129">
        <f>IFERROR(BZ32/BX32,"-")</f>
        <v>0.5</v>
      </c>
      <c r="CB32" s="130">
        <v>58000</v>
      </c>
      <c r="CC32" s="131">
        <f>IFERROR(CB32/BX32,"-")</f>
        <v>29000</v>
      </c>
      <c r="CD32" s="132"/>
      <c r="CE32" s="132"/>
      <c r="CF32" s="132">
        <v>1</v>
      </c>
      <c r="CG32" s="133">
        <v>1</v>
      </c>
      <c r="CH32" s="134">
        <f>IF(Q32=0,"",IF(CG32=0,"",(CG32/Q32)))</f>
        <v>0.33333333333333</v>
      </c>
      <c r="CI32" s="135">
        <v>1</v>
      </c>
      <c r="CJ32" s="136">
        <f>IFERROR(CI32/CG32,"-")</f>
        <v>1</v>
      </c>
      <c r="CK32" s="137">
        <v>153000</v>
      </c>
      <c r="CL32" s="138">
        <f>IFERROR(CK32/CG32,"-")</f>
        <v>153000</v>
      </c>
      <c r="CM32" s="139"/>
      <c r="CN32" s="139"/>
      <c r="CO32" s="139">
        <v>1</v>
      </c>
      <c r="CP32" s="140">
        <v>2</v>
      </c>
      <c r="CQ32" s="141">
        <v>211000</v>
      </c>
      <c r="CR32" s="141">
        <v>153000</v>
      </c>
      <c r="CS32" s="141"/>
      <c r="CT32" s="142" t="str">
        <f>IF(AND(CR32=0,CS32=0),"",IF(AND(CR32&lt;=100000,CS32&lt;=100000),"",IF(CR32/CQ32&gt;0.7,"男高",IF(CS32/CQ32&gt;0.7,"女高",""))))</f>
        <v>男高</v>
      </c>
    </row>
    <row r="33" spans="1:99">
      <c r="A33" s="79">
        <f>AC33</f>
        <v>1.4903846153846</v>
      </c>
      <c r="B33" s="189" t="s">
        <v>128</v>
      </c>
      <c r="C33" s="189" t="s">
        <v>58</v>
      </c>
      <c r="D33" s="189"/>
      <c r="E33" s="189" t="s">
        <v>59</v>
      </c>
      <c r="F33" s="189" t="s">
        <v>106</v>
      </c>
      <c r="G33" s="189" t="s">
        <v>61</v>
      </c>
      <c r="H33" s="89" t="s">
        <v>129</v>
      </c>
      <c r="I33" s="89" t="s">
        <v>130</v>
      </c>
      <c r="J33" s="89" t="s">
        <v>131</v>
      </c>
      <c r="K33" s="181">
        <v>520000</v>
      </c>
      <c r="L33" s="80">
        <v>0</v>
      </c>
      <c r="M33" s="80">
        <v>0</v>
      </c>
      <c r="N33" s="80">
        <v>21</v>
      </c>
      <c r="O33" s="91">
        <v>4</v>
      </c>
      <c r="P33" s="92">
        <v>0</v>
      </c>
      <c r="Q33" s="93">
        <f>O33+P33</f>
        <v>4</v>
      </c>
      <c r="R33" s="81">
        <f>IFERROR(Q33/N33,"-")</f>
        <v>0.19047619047619</v>
      </c>
      <c r="S33" s="80">
        <v>0</v>
      </c>
      <c r="T33" s="80">
        <v>0</v>
      </c>
      <c r="U33" s="81">
        <f>IFERROR(T33/(Q33),"-")</f>
        <v>0</v>
      </c>
      <c r="V33" s="82">
        <f>IFERROR(K33/SUM(Q33:Q37),"-")</f>
        <v>20000</v>
      </c>
      <c r="W33" s="83">
        <v>0</v>
      </c>
      <c r="X33" s="81">
        <f>IF(Q33=0,"-",W33/Q33)</f>
        <v>0</v>
      </c>
      <c r="Y33" s="186">
        <v>0</v>
      </c>
      <c r="Z33" s="187">
        <f>IFERROR(Y33/Q33,"-")</f>
        <v>0</v>
      </c>
      <c r="AA33" s="187" t="str">
        <f>IFERROR(Y33/W33,"-")</f>
        <v>-</v>
      </c>
      <c r="AB33" s="181">
        <f>SUM(Y33:Y37)-SUM(K33:K37)</f>
        <v>255000</v>
      </c>
      <c r="AC33" s="85">
        <f>SUM(Y33:Y37)/SUM(K33:K37)</f>
        <v>1.4903846153846</v>
      </c>
      <c r="AD33" s="78"/>
      <c r="AE33" s="94"/>
      <c r="AF33" s="95">
        <f>IF(Q33=0,"",IF(AE33=0,"",(AE33/Q33)))</f>
        <v>0</v>
      </c>
      <c r="AG33" s="94"/>
      <c r="AH33" s="96" t="str">
        <f>IFERROR(AG33/AE33,"-")</f>
        <v>-</v>
      </c>
      <c r="AI33" s="97"/>
      <c r="AJ33" s="98" t="str">
        <f>IFERROR(AI33/AE33,"-")</f>
        <v>-</v>
      </c>
      <c r="AK33" s="99"/>
      <c r="AL33" s="99"/>
      <c r="AM33" s="99"/>
      <c r="AN33" s="100"/>
      <c r="AO33" s="101">
        <f>IF(Q33=0,"",IF(AN33=0,"",(AN33/Q33)))</f>
        <v>0</v>
      </c>
      <c r="AP33" s="100"/>
      <c r="AQ33" s="102" t="str">
        <f>IFERROR(AP33/AN33,"-")</f>
        <v>-</v>
      </c>
      <c r="AR33" s="103"/>
      <c r="AS33" s="104" t="str">
        <f>IFERROR(AR33/AN33,"-")</f>
        <v>-</v>
      </c>
      <c r="AT33" s="105"/>
      <c r="AU33" s="105"/>
      <c r="AV33" s="105"/>
      <c r="AW33" s="106"/>
      <c r="AX33" s="107">
        <f>IF(Q33=0,"",IF(AW33=0,"",(AW33/Q33)))</f>
        <v>0</v>
      </c>
      <c r="AY33" s="106"/>
      <c r="AZ33" s="108" t="str">
        <f>IFERROR(AY33/AW33,"-")</f>
        <v>-</v>
      </c>
      <c r="BA33" s="109"/>
      <c r="BB33" s="110" t="str">
        <f>IFERROR(BA33/AW33,"-")</f>
        <v>-</v>
      </c>
      <c r="BC33" s="111"/>
      <c r="BD33" s="111"/>
      <c r="BE33" s="111"/>
      <c r="BF33" s="112"/>
      <c r="BG33" s="113">
        <f>IF(Q33=0,"",IF(BF33=0,"",(BF33/Q33)))</f>
        <v>0</v>
      </c>
      <c r="BH33" s="112"/>
      <c r="BI33" s="114" t="str">
        <f>IFERROR(BH33/BF33,"-")</f>
        <v>-</v>
      </c>
      <c r="BJ33" s="115"/>
      <c r="BK33" s="116" t="str">
        <f>IFERROR(BJ33/BF33,"-")</f>
        <v>-</v>
      </c>
      <c r="BL33" s="117"/>
      <c r="BM33" s="117"/>
      <c r="BN33" s="117"/>
      <c r="BO33" s="119">
        <v>1</v>
      </c>
      <c r="BP33" s="120">
        <f>IF(Q33=0,"",IF(BO33=0,"",(BO33/Q33)))</f>
        <v>0.25</v>
      </c>
      <c r="BQ33" s="121"/>
      <c r="BR33" s="122">
        <f>IFERROR(BQ33/BO33,"-")</f>
        <v>0</v>
      </c>
      <c r="BS33" s="123"/>
      <c r="BT33" s="124">
        <f>IFERROR(BS33/BO33,"-")</f>
        <v>0</v>
      </c>
      <c r="BU33" s="125"/>
      <c r="BV33" s="125"/>
      <c r="BW33" s="125"/>
      <c r="BX33" s="126">
        <v>2</v>
      </c>
      <c r="BY33" s="127">
        <f>IF(Q33=0,"",IF(BX33=0,"",(BX33/Q33)))</f>
        <v>0.5</v>
      </c>
      <c r="BZ33" s="128"/>
      <c r="CA33" s="129">
        <f>IFERROR(BZ33/BX33,"-")</f>
        <v>0</v>
      </c>
      <c r="CB33" s="130"/>
      <c r="CC33" s="131">
        <f>IFERROR(CB33/BX33,"-")</f>
        <v>0</v>
      </c>
      <c r="CD33" s="132"/>
      <c r="CE33" s="132"/>
      <c r="CF33" s="132"/>
      <c r="CG33" s="133">
        <v>1</v>
      </c>
      <c r="CH33" s="134">
        <f>IF(Q33=0,"",IF(CG33=0,"",(CG33/Q33)))</f>
        <v>0.25</v>
      </c>
      <c r="CI33" s="135"/>
      <c r="CJ33" s="136">
        <f>IFERROR(CI33/CG33,"-")</f>
        <v>0</v>
      </c>
      <c r="CK33" s="137"/>
      <c r="CL33" s="138">
        <f>IFERROR(CK33/CG33,"-")</f>
        <v>0</v>
      </c>
      <c r="CM33" s="139"/>
      <c r="CN33" s="139"/>
      <c r="CO33" s="139"/>
      <c r="CP33" s="140">
        <v>0</v>
      </c>
      <c r="CQ33" s="141">
        <v>0</v>
      </c>
      <c r="CR33" s="141"/>
      <c r="CS33" s="141"/>
      <c r="CT33" s="142" t="str">
        <f>IF(AND(CR33=0,CS33=0),"",IF(AND(CR33&lt;=100000,CS33&lt;=100000),"",IF(CR33/CQ33&gt;0.7,"男高",IF(CS33/CQ33&gt;0.7,"女高",""))))</f>
        <v/>
      </c>
    </row>
    <row r="34" spans="1:99">
      <c r="A34" s="79"/>
      <c r="B34" s="189" t="s">
        <v>132</v>
      </c>
      <c r="C34" s="189" t="s">
        <v>58</v>
      </c>
      <c r="D34" s="189"/>
      <c r="E34" s="189" t="s">
        <v>88</v>
      </c>
      <c r="F34" s="189" t="s">
        <v>60</v>
      </c>
      <c r="G34" s="189" t="s">
        <v>61</v>
      </c>
      <c r="H34" s="89" t="s">
        <v>129</v>
      </c>
      <c r="I34" s="89" t="s">
        <v>130</v>
      </c>
      <c r="J34" s="89" t="s">
        <v>133</v>
      </c>
      <c r="K34" s="181"/>
      <c r="L34" s="80">
        <v>0</v>
      </c>
      <c r="M34" s="80">
        <v>0</v>
      </c>
      <c r="N34" s="80">
        <v>110</v>
      </c>
      <c r="O34" s="91">
        <v>2</v>
      </c>
      <c r="P34" s="92">
        <v>0</v>
      </c>
      <c r="Q34" s="93">
        <f>O34+P34</f>
        <v>2</v>
      </c>
      <c r="R34" s="81">
        <f>IFERROR(Q34/N34,"-")</f>
        <v>0.018181818181818</v>
      </c>
      <c r="S34" s="80">
        <v>0</v>
      </c>
      <c r="T34" s="80">
        <v>0</v>
      </c>
      <c r="U34" s="81">
        <f>IFERROR(T34/(Q34),"-")</f>
        <v>0</v>
      </c>
      <c r="V34" s="82"/>
      <c r="W34" s="83">
        <v>2</v>
      </c>
      <c r="X34" s="81">
        <f>IF(Q34=0,"-",W34/Q34)</f>
        <v>1</v>
      </c>
      <c r="Y34" s="186">
        <v>50000</v>
      </c>
      <c r="Z34" s="187">
        <f>IFERROR(Y34/Q34,"-")</f>
        <v>25000</v>
      </c>
      <c r="AA34" s="187">
        <f>IFERROR(Y34/W34,"-")</f>
        <v>25000</v>
      </c>
      <c r="AB34" s="181"/>
      <c r="AC34" s="85"/>
      <c r="AD34" s="78"/>
      <c r="AE34" s="94"/>
      <c r="AF34" s="95">
        <f>IF(Q34=0,"",IF(AE34=0,"",(AE34/Q34)))</f>
        <v>0</v>
      </c>
      <c r="AG34" s="94"/>
      <c r="AH34" s="96" t="str">
        <f>IFERROR(AG34/AE34,"-")</f>
        <v>-</v>
      </c>
      <c r="AI34" s="97"/>
      <c r="AJ34" s="98" t="str">
        <f>IFERROR(AI34/AE34,"-")</f>
        <v>-</v>
      </c>
      <c r="AK34" s="99"/>
      <c r="AL34" s="99"/>
      <c r="AM34" s="99"/>
      <c r="AN34" s="100"/>
      <c r="AO34" s="101">
        <f>IF(Q34=0,"",IF(AN34=0,"",(AN34/Q34)))</f>
        <v>0</v>
      </c>
      <c r="AP34" s="100"/>
      <c r="AQ34" s="102" t="str">
        <f>IFERROR(AP34/AN34,"-")</f>
        <v>-</v>
      </c>
      <c r="AR34" s="103"/>
      <c r="AS34" s="104" t="str">
        <f>IFERROR(AR34/AN34,"-")</f>
        <v>-</v>
      </c>
      <c r="AT34" s="105"/>
      <c r="AU34" s="105"/>
      <c r="AV34" s="105"/>
      <c r="AW34" s="106"/>
      <c r="AX34" s="107">
        <f>IF(Q34=0,"",IF(AW34=0,"",(AW34/Q34)))</f>
        <v>0</v>
      </c>
      <c r="AY34" s="106"/>
      <c r="AZ34" s="108" t="str">
        <f>IFERROR(AY34/AW34,"-")</f>
        <v>-</v>
      </c>
      <c r="BA34" s="109"/>
      <c r="BB34" s="110" t="str">
        <f>IFERROR(BA34/AW34,"-")</f>
        <v>-</v>
      </c>
      <c r="BC34" s="111"/>
      <c r="BD34" s="111"/>
      <c r="BE34" s="111"/>
      <c r="BF34" s="112">
        <v>1</v>
      </c>
      <c r="BG34" s="113">
        <f>IF(Q34=0,"",IF(BF34=0,"",(BF34/Q34)))</f>
        <v>0.5</v>
      </c>
      <c r="BH34" s="112">
        <v>1</v>
      </c>
      <c r="BI34" s="114">
        <f>IFERROR(BH34/BF34,"-")</f>
        <v>1</v>
      </c>
      <c r="BJ34" s="115">
        <v>6000</v>
      </c>
      <c r="BK34" s="116">
        <f>IFERROR(BJ34/BF34,"-")</f>
        <v>6000</v>
      </c>
      <c r="BL34" s="117"/>
      <c r="BM34" s="117">
        <v>1</v>
      </c>
      <c r="BN34" s="117"/>
      <c r="BO34" s="119"/>
      <c r="BP34" s="120">
        <f>IF(Q34=0,"",IF(BO34=0,"",(BO34/Q34)))</f>
        <v>0</v>
      </c>
      <c r="BQ34" s="121"/>
      <c r="BR34" s="122" t="str">
        <f>IFERROR(BQ34/BO34,"-")</f>
        <v>-</v>
      </c>
      <c r="BS34" s="123"/>
      <c r="BT34" s="124" t="str">
        <f>IFERROR(BS34/BO34,"-")</f>
        <v>-</v>
      </c>
      <c r="BU34" s="125"/>
      <c r="BV34" s="125"/>
      <c r="BW34" s="125"/>
      <c r="BX34" s="126">
        <v>1</v>
      </c>
      <c r="BY34" s="127">
        <f>IF(Q34=0,"",IF(BX34=0,"",(BX34/Q34)))</f>
        <v>0.5</v>
      </c>
      <c r="BZ34" s="128">
        <v>1</v>
      </c>
      <c r="CA34" s="129">
        <f>IFERROR(BZ34/BX34,"-")</f>
        <v>1</v>
      </c>
      <c r="CB34" s="130">
        <v>44000</v>
      </c>
      <c r="CC34" s="131">
        <f>IFERROR(CB34/BX34,"-")</f>
        <v>44000</v>
      </c>
      <c r="CD34" s="132"/>
      <c r="CE34" s="132"/>
      <c r="CF34" s="132">
        <v>1</v>
      </c>
      <c r="CG34" s="133"/>
      <c r="CH34" s="134">
        <f>IF(Q34=0,"",IF(CG34=0,"",(CG34/Q34)))</f>
        <v>0</v>
      </c>
      <c r="CI34" s="135"/>
      <c r="CJ34" s="136" t="str">
        <f>IFERROR(CI34/CG34,"-")</f>
        <v>-</v>
      </c>
      <c r="CK34" s="137"/>
      <c r="CL34" s="138" t="str">
        <f>IFERROR(CK34/CG34,"-")</f>
        <v>-</v>
      </c>
      <c r="CM34" s="139"/>
      <c r="CN34" s="139"/>
      <c r="CO34" s="139"/>
      <c r="CP34" s="140">
        <v>2</v>
      </c>
      <c r="CQ34" s="141">
        <v>50000</v>
      </c>
      <c r="CR34" s="141">
        <v>44000</v>
      </c>
      <c r="CS34" s="141"/>
      <c r="CT34" s="142" t="str">
        <f>IF(AND(CR34=0,CS34=0),"",IF(AND(CR34&lt;=100000,CS34&lt;=100000),"",IF(CR34/CQ34&gt;0.7,"男高",IF(CS34/CQ34&gt;0.7,"女高",""))))</f>
        <v/>
      </c>
    </row>
    <row r="35" spans="1:99">
      <c r="A35" s="79"/>
      <c r="B35" s="189" t="s">
        <v>134</v>
      </c>
      <c r="C35" s="189" t="s">
        <v>58</v>
      </c>
      <c r="D35" s="189"/>
      <c r="E35" s="189" t="s">
        <v>76</v>
      </c>
      <c r="F35" s="189" t="s">
        <v>112</v>
      </c>
      <c r="G35" s="189" t="s">
        <v>61</v>
      </c>
      <c r="H35" s="89" t="s">
        <v>129</v>
      </c>
      <c r="I35" s="89" t="s">
        <v>130</v>
      </c>
      <c r="J35" s="89" t="s">
        <v>135</v>
      </c>
      <c r="K35" s="181"/>
      <c r="L35" s="80">
        <v>0</v>
      </c>
      <c r="M35" s="80">
        <v>0</v>
      </c>
      <c r="N35" s="80">
        <v>25</v>
      </c>
      <c r="O35" s="91">
        <v>3</v>
      </c>
      <c r="P35" s="92">
        <v>0</v>
      </c>
      <c r="Q35" s="93">
        <f>O35+P35</f>
        <v>3</v>
      </c>
      <c r="R35" s="81">
        <f>IFERROR(Q35/N35,"-")</f>
        <v>0.12</v>
      </c>
      <c r="S35" s="80">
        <v>0</v>
      </c>
      <c r="T35" s="80">
        <v>1</v>
      </c>
      <c r="U35" s="81">
        <f>IFERROR(T35/(Q35),"-")</f>
        <v>0.33333333333333</v>
      </c>
      <c r="V35" s="82"/>
      <c r="W35" s="83">
        <v>1</v>
      </c>
      <c r="X35" s="81">
        <f>IF(Q35=0,"-",W35/Q35)</f>
        <v>0.33333333333333</v>
      </c>
      <c r="Y35" s="186">
        <v>127000</v>
      </c>
      <c r="Z35" s="187">
        <f>IFERROR(Y35/Q35,"-")</f>
        <v>42333.333333333</v>
      </c>
      <c r="AA35" s="187">
        <f>IFERROR(Y35/W35,"-")</f>
        <v>127000</v>
      </c>
      <c r="AB35" s="181"/>
      <c r="AC35" s="85"/>
      <c r="AD35" s="78"/>
      <c r="AE35" s="94"/>
      <c r="AF35" s="95">
        <f>IF(Q35=0,"",IF(AE35=0,"",(AE35/Q35)))</f>
        <v>0</v>
      </c>
      <c r="AG35" s="94"/>
      <c r="AH35" s="96" t="str">
        <f>IFERROR(AG35/AE35,"-")</f>
        <v>-</v>
      </c>
      <c r="AI35" s="97"/>
      <c r="AJ35" s="98" t="str">
        <f>IFERROR(AI35/AE35,"-")</f>
        <v>-</v>
      </c>
      <c r="AK35" s="99"/>
      <c r="AL35" s="99"/>
      <c r="AM35" s="99"/>
      <c r="AN35" s="100"/>
      <c r="AO35" s="101">
        <f>IF(Q35=0,"",IF(AN35=0,"",(AN35/Q35)))</f>
        <v>0</v>
      </c>
      <c r="AP35" s="100"/>
      <c r="AQ35" s="102" t="str">
        <f>IFERROR(AP35/AN35,"-")</f>
        <v>-</v>
      </c>
      <c r="AR35" s="103"/>
      <c r="AS35" s="104" t="str">
        <f>IFERROR(AR35/AN35,"-")</f>
        <v>-</v>
      </c>
      <c r="AT35" s="105"/>
      <c r="AU35" s="105"/>
      <c r="AV35" s="105"/>
      <c r="AW35" s="106"/>
      <c r="AX35" s="107">
        <f>IF(Q35=0,"",IF(AW35=0,"",(AW35/Q35)))</f>
        <v>0</v>
      </c>
      <c r="AY35" s="106"/>
      <c r="AZ35" s="108" t="str">
        <f>IFERROR(AY35/AW35,"-")</f>
        <v>-</v>
      </c>
      <c r="BA35" s="109"/>
      <c r="BB35" s="110" t="str">
        <f>IFERROR(BA35/AW35,"-")</f>
        <v>-</v>
      </c>
      <c r="BC35" s="111"/>
      <c r="BD35" s="111"/>
      <c r="BE35" s="111"/>
      <c r="BF35" s="112">
        <v>1</v>
      </c>
      <c r="BG35" s="113">
        <f>IF(Q35=0,"",IF(BF35=0,"",(BF35/Q35)))</f>
        <v>0.33333333333333</v>
      </c>
      <c r="BH35" s="112"/>
      <c r="BI35" s="114">
        <f>IFERROR(BH35/BF35,"-")</f>
        <v>0</v>
      </c>
      <c r="BJ35" s="115"/>
      <c r="BK35" s="116">
        <f>IFERROR(BJ35/BF35,"-")</f>
        <v>0</v>
      </c>
      <c r="BL35" s="117"/>
      <c r="BM35" s="117"/>
      <c r="BN35" s="117"/>
      <c r="BO35" s="119">
        <v>2</v>
      </c>
      <c r="BP35" s="120">
        <f>IF(Q35=0,"",IF(BO35=0,"",(BO35/Q35)))</f>
        <v>0.66666666666667</v>
      </c>
      <c r="BQ35" s="121">
        <v>1</v>
      </c>
      <c r="BR35" s="122">
        <f>IFERROR(BQ35/BO35,"-")</f>
        <v>0.5</v>
      </c>
      <c r="BS35" s="123">
        <v>127000</v>
      </c>
      <c r="BT35" s="124">
        <f>IFERROR(BS35/BO35,"-")</f>
        <v>63500</v>
      </c>
      <c r="BU35" s="125"/>
      <c r="BV35" s="125"/>
      <c r="BW35" s="125">
        <v>1</v>
      </c>
      <c r="BX35" s="126"/>
      <c r="BY35" s="127">
        <f>IF(Q35=0,"",IF(BX35=0,"",(BX35/Q35)))</f>
        <v>0</v>
      </c>
      <c r="BZ35" s="128"/>
      <c r="CA35" s="129" t="str">
        <f>IFERROR(BZ35/BX35,"-")</f>
        <v>-</v>
      </c>
      <c r="CB35" s="130"/>
      <c r="CC35" s="131" t="str">
        <f>IFERROR(CB35/BX35,"-")</f>
        <v>-</v>
      </c>
      <c r="CD35" s="132"/>
      <c r="CE35" s="132"/>
      <c r="CF35" s="132"/>
      <c r="CG35" s="133"/>
      <c r="CH35" s="134">
        <f>IF(Q35=0,"",IF(CG35=0,"",(CG35/Q35)))</f>
        <v>0</v>
      </c>
      <c r="CI35" s="135"/>
      <c r="CJ35" s="136" t="str">
        <f>IFERROR(CI35/CG35,"-")</f>
        <v>-</v>
      </c>
      <c r="CK35" s="137"/>
      <c r="CL35" s="138" t="str">
        <f>IFERROR(CK35/CG35,"-")</f>
        <v>-</v>
      </c>
      <c r="CM35" s="139"/>
      <c r="CN35" s="139"/>
      <c r="CO35" s="139"/>
      <c r="CP35" s="140">
        <v>1</v>
      </c>
      <c r="CQ35" s="141">
        <v>127000</v>
      </c>
      <c r="CR35" s="141">
        <v>127000</v>
      </c>
      <c r="CS35" s="141"/>
      <c r="CT35" s="142" t="str">
        <f>IF(AND(CR35=0,CS35=0),"",IF(AND(CR35&lt;=100000,CS35&lt;=100000),"",IF(CR35/CQ35&gt;0.7,"男高",IF(CS35/CQ35&gt;0.7,"女高",""))))</f>
        <v>男高</v>
      </c>
    </row>
    <row r="36" spans="1:99">
      <c r="A36" s="79"/>
      <c r="B36" s="189" t="s">
        <v>136</v>
      </c>
      <c r="C36" s="189" t="s">
        <v>58</v>
      </c>
      <c r="D36" s="189"/>
      <c r="E36" s="189" t="s">
        <v>101</v>
      </c>
      <c r="F36" s="189" t="s">
        <v>137</v>
      </c>
      <c r="G36" s="189" t="s">
        <v>61</v>
      </c>
      <c r="H36" s="89" t="s">
        <v>129</v>
      </c>
      <c r="I36" s="89" t="s">
        <v>130</v>
      </c>
      <c r="J36" s="89" t="s">
        <v>79</v>
      </c>
      <c r="K36" s="181"/>
      <c r="L36" s="80">
        <v>0</v>
      </c>
      <c r="M36" s="80">
        <v>0</v>
      </c>
      <c r="N36" s="80">
        <v>21</v>
      </c>
      <c r="O36" s="91">
        <v>3</v>
      </c>
      <c r="P36" s="92">
        <v>0</v>
      </c>
      <c r="Q36" s="93">
        <f>O36+P36</f>
        <v>3</v>
      </c>
      <c r="R36" s="81">
        <f>IFERROR(Q36/N36,"-")</f>
        <v>0.14285714285714</v>
      </c>
      <c r="S36" s="80">
        <v>1</v>
      </c>
      <c r="T36" s="80">
        <v>1</v>
      </c>
      <c r="U36" s="81">
        <f>IFERROR(T36/(Q36),"-")</f>
        <v>0.33333333333333</v>
      </c>
      <c r="V36" s="82"/>
      <c r="W36" s="83">
        <v>0</v>
      </c>
      <c r="X36" s="81">
        <f>IF(Q36=0,"-",W36/Q36)</f>
        <v>0</v>
      </c>
      <c r="Y36" s="186">
        <v>0</v>
      </c>
      <c r="Z36" s="187">
        <f>IFERROR(Y36/Q36,"-")</f>
        <v>0</v>
      </c>
      <c r="AA36" s="187" t="str">
        <f>IFERROR(Y36/W36,"-")</f>
        <v>-</v>
      </c>
      <c r="AB36" s="181"/>
      <c r="AC36" s="85"/>
      <c r="AD36" s="78"/>
      <c r="AE36" s="94"/>
      <c r="AF36" s="95">
        <f>IF(Q36=0,"",IF(AE36=0,"",(AE36/Q36)))</f>
        <v>0</v>
      </c>
      <c r="AG36" s="94"/>
      <c r="AH36" s="96" t="str">
        <f>IFERROR(AG36/AE36,"-")</f>
        <v>-</v>
      </c>
      <c r="AI36" s="97"/>
      <c r="AJ36" s="98" t="str">
        <f>IFERROR(AI36/AE36,"-")</f>
        <v>-</v>
      </c>
      <c r="AK36" s="99"/>
      <c r="AL36" s="99"/>
      <c r="AM36" s="99"/>
      <c r="AN36" s="100">
        <v>1</v>
      </c>
      <c r="AO36" s="101">
        <f>IF(Q36=0,"",IF(AN36=0,"",(AN36/Q36)))</f>
        <v>0.33333333333333</v>
      </c>
      <c r="AP36" s="100"/>
      <c r="AQ36" s="102">
        <f>IFERROR(AP36/AN36,"-")</f>
        <v>0</v>
      </c>
      <c r="AR36" s="103"/>
      <c r="AS36" s="104">
        <f>IFERROR(AR36/AN36,"-")</f>
        <v>0</v>
      </c>
      <c r="AT36" s="105"/>
      <c r="AU36" s="105"/>
      <c r="AV36" s="105"/>
      <c r="AW36" s="106">
        <v>1</v>
      </c>
      <c r="AX36" s="107">
        <f>IF(Q36=0,"",IF(AW36=0,"",(AW36/Q36)))</f>
        <v>0.33333333333333</v>
      </c>
      <c r="AY36" s="106"/>
      <c r="AZ36" s="108">
        <f>IFERROR(AY36/AW36,"-")</f>
        <v>0</v>
      </c>
      <c r="BA36" s="109"/>
      <c r="BB36" s="110">
        <f>IFERROR(BA36/AW36,"-")</f>
        <v>0</v>
      </c>
      <c r="BC36" s="111"/>
      <c r="BD36" s="111"/>
      <c r="BE36" s="111"/>
      <c r="BF36" s="112"/>
      <c r="BG36" s="113">
        <f>IF(Q36=0,"",IF(BF36=0,"",(BF36/Q36)))</f>
        <v>0</v>
      </c>
      <c r="BH36" s="112"/>
      <c r="BI36" s="114" t="str">
        <f>IFERROR(BH36/BF36,"-")</f>
        <v>-</v>
      </c>
      <c r="BJ36" s="115"/>
      <c r="BK36" s="116" t="str">
        <f>IFERROR(BJ36/BF36,"-")</f>
        <v>-</v>
      </c>
      <c r="BL36" s="117"/>
      <c r="BM36" s="117"/>
      <c r="BN36" s="117"/>
      <c r="BO36" s="119">
        <v>1</v>
      </c>
      <c r="BP36" s="120">
        <f>IF(Q36=0,"",IF(BO36=0,"",(BO36/Q36)))</f>
        <v>0.33333333333333</v>
      </c>
      <c r="BQ36" s="121"/>
      <c r="BR36" s="122">
        <f>IFERROR(BQ36/BO36,"-")</f>
        <v>0</v>
      </c>
      <c r="BS36" s="123"/>
      <c r="BT36" s="124">
        <f>IFERROR(BS36/BO36,"-")</f>
        <v>0</v>
      </c>
      <c r="BU36" s="125"/>
      <c r="BV36" s="125"/>
      <c r="BW36" s="125"/>
      <c r="BX36" s="126"/>
      <c r="BY36" s="127">
        <f>IF(Q36=0,"",IF(BX36=0,"",(BX36/Q36)))</f>
        <v>0</v>
      </c>
      <c r="BZ36" s="128"/>
      <c r="CA36" s="129" t="str">
        <f>IFERROR(BZ36/BX36,"-")</f>
        <v>-</v>
      </c>
      <c r="CB36" s="130"/>
      <c r="CC36" s="131" t="str">
        <f>IFERROR(CB36/BX36,"-")</f>
        <v>-</v>
      </c>
      <c r="CD36" s="132"/>
      <c r="CE36" s="132"/>
      <c r="CF36" s="132"/>
      <c r="CG36" s="133"/>
      <c r="CH36" s="134">
        <f>IF(Q36=0,"",IF(CG36=0,"",(CG36/Q36)))</f>
        <v>0</v>
      </c>
      <c r="CI36" s="135"/>
      <c r="CJ36" s="136" t="str">
        <f>IFERROR(CI36/CG36,"-")</f>
        <v>-</v>
      </c>
      <c r="CK36" s="137"/>
      <c r="CL36" s="138" t="str">
        <f>IFERROR(CK36/CG36,"-")</f>
        <v>-</v>
      </c>
      <c r="CM36" s="139"/>
      <c r="CN36" s="139"/>
      <c r="CO36" s="139"/>
      <c r="CP36" s="140">
        <v>0</v>
      </c>
      <c r="CQ36" s="141">
        <v>0</v>
      </c>
      <c r="CR36" s="141"/>
      <c r="CS36" s="141"/>
      <c r="CT36" s="142" t="str">
        <f>IF(AND(CR36=0,CS36=0),"",IF(AND(CR36&lt;=100000,CS36&lt;=100000),"",IF(CR36/CQ36&gt;0.7,"男高",IF(CS36/CQ36&gt;0.7,"女高",""))))</f>
        <v/>
      </c>
    </row>
    <row r="37" spans="1:99">
      <c r="A37" s="79"/>
      <c r="B37" s="189" t="s">
        <v>138</v>
      </c>
      <c r="C37" s="189" t="s">
        <v>58</v>
      </c>
      <c r="D37" s="189"/>
      <c r="E37" s="189" t="s">
        <v>72</v>
      </c>
      <c r="F37" s="189" t="s">
        <v>72</v>
      </c>
      <c r="G37" s="189" t="s">
        <v>73</v>
      </c>
      <c r="H37" s="89" t="s">
        <v>74</v>
      </c>
      <c r="I37" s="89"/>
      <c r="J37" s="89"/>
      <c r="K37" s="181"/>
      <c r="L37" s="80">
        <v>0</v>
      </c>
      <c r="M37" s="80">
        <v>0</v>
      </c>
      <c r="N37" s="80">
        <v>79</v>
      </c>
      <c r="O37" s="91">
        <v>14</v>
      </c>
      <c r="P37" s="92">
        <v>0</v>
      </c>
      <c r="Q37" s="93">
        <f>O37+P37</f>
        <v>14</v>
      </c>
      <c r="R37" s="81">
        <f>IFERROR(Q37/N37,"-")</f>
        <v>0.17721518987342</v>
      </c>
      <c r="S37" s="80">
        <v>2</v>
      </c>
      <c r="T37" s="80">
        <v>3</v>
      </c>
      <c r="U37" s="81">
        <f>IFERROR(T37/(Q37),"-")</f>
        <v>0.21428571428571</v>
      </c>
      <c r="V37" s="82"/>
      <c r="W37" s="83">
        <v>3</v>
      </c>
      <c r="X37" s="81">
        <f>IF(Q37=0,"-",W37/Q37)</f>
        <v>0.21428571428571</v>
      </c>
      <c r="Y37" s="186">
        <v>598000</v>
      </c>
      <c r="Z37" s="187">
        <f>IFERROR(Y37/Q37,"-")</f>
        <v>42714.285714286</v>
      </c>
      <c r="AA37" s="187">
        <f>IFERROR(Y37/W37,"-")</f>
        <v>199333.33333333</v>
      </c>
      <c r="AB37" s="181"/>
      <c r="AC37" s="85"/>
      <c r="AD37" s="78"/>
      <c r="AE37" s="94"/>
      <c r="AF37" s="95">
        <f>IF(Q37=0,"",IF(AE37=0,"",(AE37/Q37)))</f>
        <v>0</v>
      </c>
      <c r="AG37" s="94"/>
      <c r="AH37" s="96" t="str">
        <f>IFERROR(AG37/AE37,"-")</f>
        <v>-</v>
      </c>
      <c r="AI37" s="97"/>
      <c r="AJ37" s="98" t="str">
        <f>IFERROR(AI37/AE37,"-")</f>
        <v>-</v>
      </c>
      <c r="AK37" s="99"/>
      <c r="AL37" s="99"/>
      <c r="AM37" s="99"/>
      <c r="AN37" s="100"/>
      <c r="AO37" s="101">
        <f>IF(Q37=0,"",IF(AN37=0,"",(AN37/Q37)))</f>
        <v>0</v>
      </c>
      <c r="AP37" s="100"/>
      <c r="AQ37" s="102" t="str">
        <f>IFERROR(AP37/AN37,"-")</f>
        <v>-</v>
      </c>
      <c r="AR37" s="103"/>
      <c r="AS37" s="104" t="str">
        <f>IFERROR(AR37/AN37,"-")</f>
        <v>-</v>
      </c>
      <c r="AT37" s="105"/>
      <c r="AU37" s="105"/>
      <c r="AV37" s="105"/>
      <c r="AW37" s="106">
        <v>1</v>
      </c>
      <c r="AX37" s="107">
        <f>IF(Q37=0,"",IF(AW37=0,"",(AW37/Q37)))</f>
        <v>0.071428571428571</v>
      </c>
      <c r="AY37" s="106"/>
      <c r="AZ37" s="108">
        <f>IFERROR(AY37/AW37,"-")</f>
        <v>0</v>
      </c>
      <c r="BA37" s="109"/>
      <c r="BB37" s="110">
        <f>IFERROR(BA37/AW37,"-")</f>
        <v>0</v>
      </c>
      <c r="BC37" s="111"/>
      <c r="BD37" s="111"/>
      <c r="BE37" s="111"/>
      <c r="BF37" s="112">
        <v>2</v>
      </c>
      <c r="BG37" s="113">
        <f>IF(Q37=0,"",IF(BF37=0,"",(BF37/Q37)))</f>
        <v>0.14285714285714</v>
      </c>
      <c r="BH37" s="112">
        <v>1</v>
      </c>
      <c r="BI37" s="114">
        <f>IFERROR(BH37/BF37,"-")</f>
        <v>0.5</v>
      </c>
      <c r="BJ37" s="115">
        <v>13000</v>
      </c>
      <c r="BK37" s="116">
        <f>IFERROR(BJ37/BF37,"-")</f>
        <v>6500</v>
      </c>
      <c r="BL37" s="117"/>
      <c r="BM37" s="117"/>
      <c r="BN37" s="117">
        <v>1</v>
      </c>
      <c r="BO37" s="119">
        <v>6</v>
      </c>
      <c r="BP37" s="120">
        <f>IF(Q37=0,"",IF(BO37=0,"",(BO37/Q37)))</f>
        <v>0.42857142857143</v>
      </c>
      <c r="BQ37" s="121">
        <v>1</v>
      </c>
      <c r="BR37" s="122">
        <f>IFERROR(BQ37/BO37,"-")</f>
        <v>0.16666666666667</v>
      </c>
      <c r="BS37" s="123">
        <v>461000</v>
      </c>
      <c r="BT37" s="124">
        <f>IFERROR(BS37/BO37,"-")</f>
        <v>76833.333333333</v>
      </c>
      <c r="BU37" s="125"/>
      <c r="BV37" s="125"/>
      <c r="BW37" s="125">
        <v>1</v>
      </c>
      <c r="BX37" s="126">
        <v>4</v>
      </c>
      <c r="BY37" s="127">
        <f>IF(Q37=0,"",IF(BX37=0,"",(BX37/Q37)))</f>
        <v>0.28571428571429</v>
      </c>
      <c r="BZ37" s="128">
        <v>1</v>
      </c>
      <c r="CA37" s="129">
        <f>IFERROR(BZ37/BX37,"-")</f>
        <v>0.25</v>
      </c>
      <c r="CB37" s="130">
        <v>124000</v>
      </c>
      <c r="CC37" s="131">
        <f>IFERROR(CB37/BX37,"-")</f>
        <v>31000</v>
      </c>
      <c r="CD37" s="132"/>
      <c r="CE37" s="132"/>
      <c r="CF37" s="132">
        <v>1</v>
      </c>
      <c r="CG37" s="133">
        <v>1</v>
      </c>
      <c r="CH37" s="134">
        <f>IF(Q37=0,"",IF(CG37=0,"",(CG37/Q37)))</f>
        <v>0.071428571428571</v>
      </c>
      <c r="CI37" s="135"/>
      <c r="CJ37" s="136">
        <f>IFERROR(CI37/CG37,"-")</f>
        <v>0</v>
      </c>
      <c r="CK37" s="137"/>
      <c r="CL37" s="138">
        <f>IFERROR(CK37/CG37,"-")</f>
        <v>0</v>
      </c>
      <c r="CM37" s="139"/>
      <c r="CN37" s="139"/>
      <c r="CO37" s="139"/>
      <c r="CP37" s="140">
        <v>3</v>
      </c>
      <c r="CQ37" s="141">
        <v>598000</v>
      </c>
      <c r="CR37" s="141">
        <v>461000</v>
      </c>
      <c r="CS37" s="141"/>
      <c r="CT37" s="142" t="str">
        <f>IF(AND(CR37=0,CS37=0),"",IF(AND(CR37&lt;=100000,CS37&lt;=100000),"",IF(CR37/CQ37&gt;0.7,"男高",IF(CS37/CQ37&gt;0.7,"女高",""))))</f>
        <v>男高</v>
      </c>
    </row>
    <row r="38" spans="1:99">
      <c r="A38" s="79">
        <f>AC38</f>
        <v>5.62</v>
      </c>
      <c r="B38" s="189" t="s">
        <v>139</v>
      </c>
      <c r="C38" s="189" t="s">
        <v>58</v>
      </c>
      <c r="D38" s="189"/>
      <c r="E38" s="189" t="s">
        <v>59</v>
      </c>
      <c r="F38" s="189" t="s">
        <v>140</v>
      </c>
      <c r="G38" s="189" t="s">
        <v>61</v>
      </c>
      <c r="H38" s="89" t="s">
        <v>78</v>
      </c>
      <c r="I38" s="89" t="s">
        <v>141</v>
      </c>
      <c r="J38" s="89" t="s">
        <v>142</v>
      </c>
      <c r="K38" s="181">
        <v>500000</v>
      </c>
      <c r="L38" s="80">
        <v>0</v>
      </c>
      <c r="M38" s="80">
        <v>0</v>
      </c>
      <c r="N38" s="80">
        <v>38</v>
      </c>
      <c r="O38" s="91">
        <v>3</v>
      </c>
      <c r="P38" s="92">
        <v>0</v>
      </c>
      <c r="Q38" s="93">
        <f>O38+P38</f>
        <v>3</v>
      </c>
      <c r="R38" s="81">
        <f>IFERROR(Q38/N38,"-")</f>
        <v>0.078947368421053</v>
      </c>
      <c r="S38" s="80">
        <v>0</v>
      </c>
      <c r="T38" s="80">
        <v>1</v>
      </c>
      <c r="U38" s="81">
        <f>IFERROR(T38/(Q38),"-")</f>
        <v>0.33333333333333</v>
      </c>
      <c r="V38" s="82">
        <f>IFERROR(K38/SUM(Q38:Q45),"-")</f>
        <v>16129.032258065</v>
      </c>
      <c r="W38" s="83">
        <v>0</v>
      </c>
      <c r="X38" s="81">
        <f>IF(Q38=0,"-",W38/Q38)</f>
        <v>0</v>
      </c>
      <c r="Y38" s="186">
        <v>0</v>
      </c>
      <c r="Z38" s="187">
        <f>IFERROR(Y38/Q38,"-")</f>
        <v>0</v>
      </c>
      <c r="AA38" s="187" t="str">
        <f>IFERROR(Y38/W38,"-")</f>
        <v>-</v>
      </c>
      <c r="AB38" s="181">
        <f>SUM(Y38:Y45)-SUM(K38:K45)</f>
        <v>2310000</v>
      </c>
      <c r="AC38" s="85">
        <f>SUM(Y38:Y45)/SUM(K38:K45)</f>
        <v>5.62</v>
      </c>
      <c r="AD38" s="78"/>
      <c r="AE38" s="94"/>
      <c r="AF38" s="95">
        <f>IF(Q38=0,"",IF(AE38=0,"",(AE38/Q38)))</f>
        <v>0</v>
      </c>
      <c r="AG38" s="94"/>
      <c r="AH38" s="96" t="str">
        <f>IFERROR(AG38/AE38,"-")</f>
        <v>-</v>
      </c>
      <c r="AI38" s="97"/>
      <c r="AJ38" s="98" t="str">
        <f>IFERROR(AI38/AE38,"-")</f>
        <v>-</v>
      </c>
      <c r="AK38" s="99"/>
      <c r="AL38" s="99"/>
      <c r="AM38" s="99"/>
      <c r="AN38" s="100"/>
      <c r="AO38" s="101">
        <f>IF(Q38=0,"",IF(AN38=0,"",(AN38/Q38)))</f>
        <v>0</v>
      </c>
      <c r="AP38" s="100"/>
      <c r="AQ38" s="102" t="str">
        <f>IFERROR(AP38/AN38,"-")</f>
        <v>-</v>
      </c>
      <c r="AR38" s="103"/>
      <c r="AS38" s="104" t="str">
        <f>IFERROR(AR38/AN38,"-")</f>
        <v>-</v>
      </c>
      <c r="AT38" s="105"/>
      <c r="AU38" s="105"/>
      <c r="AV38" s="105"/>
      <c r="AW38" s="106"/>
      <c r="AX38" s="107">
        <f>IF(Q38=0,"",IF(AW38=0,"",(AW38/Q38)))</f>
        <v>0</v>
      </c>
      <c r="AY38" s="106"/>
      <c r="AZ38" s="108" t="str">
        <f>IFERROR(AY38/AW38,"-")</f>
        <v>-</v>
      </c>
      <c r="BA38" s="109"/>
      <c r="BB38" s="110" t="str">
        <f>IFERROR(BA38/AW38,"-")</f>
        <v>-</v>
      </c>
      <c r="BC38" s="111"/>
      <c r="BD38" s="111"/>
      <c r="BE38" s="111"/>
      <c r="BF38" s="112">
        <v>1</v>
      </c>
      <c r="BG38" s="113">
        <f>IF(Q38=0,"",IF(BF38=0,"",(BF38/Q38)))</f>
        <v>0.33333333333333</v>
      </c>
      <c r="BH38" s="112"/>
      <c r="BI38" s="114">
        <f>IFERROR(BH38/BF38,"-")</f>
        <v>0</v>
      </c>
      <c r="BJ38" s="115"/>
      <c r="BK38" s="116">
        <f>IFERROR(BJ38/BF38,"-")</f>
        <v>0</v>
      </c>
      <c r="BL38" s="117"/>
      <c r="BM38" s="117"/>
      <c r="BN38" s="117"/>
      <c r="BO38" s="119">
        <v>2</v>
      </c>
      <c r="BP38" s="120">
        <f>IF(Q38=0,"",IF(BO38=0,"",(BO38/Q38)))</f>
        <v>0.66666666666667</v>
      </c>
      <c r="BQ38" s="121"/>
      <c r="BR38" s="122">
        <f>IFERROR(BQ38/BO38,"-")</f>
        <v>0</v>
      </c>
      <c r="BS38" s="123"/>
      <c r="BT38" s="124">
        <f>IFERROR(BS38/BO38,"-")</f>
        <v>0</v>
      </c>
      <c r="BU38" s="125"/>
      <c r="BV38" s="125"/>
      <c r="BW38" s="125"/>
      <c r="BX38" s="126"/>
      <c r="BY38" s="127">
        <f>IF(Q38=0,"",IF(BX38=0,"",(BX38/Q38)))</f>
        <v>0</v>
      </c>
      <c r="BZ38" s="128"/>
      <c r="CA38" s="129" t="str">
        <f>IFERROR(BZ38/BX38,"-")</f>
        <v>-</v>
      </c>
      <c r="CB38" s="130"/>
      <c r="CC38" s="131" t="str">
        <f>IFERROR(CB38/BX38,"-")</f>
        <v>-</v>
      </c>
      <c r="CD38" s="132"/>
      <c r="CE38" s="132"/>
      <c r="CF38" s="132"/>
      <c r="CG38" s="133"/>
      <c r="CH38" s="134">
        <f>IF(Q38=0,"",IF(CG38=0,"",(CG38/Q38)))</f>
        <v>0</v>
      </c>
      <c r="CI38" s="135"/>
      <c r="CJ38" s="136" t="str">
        <f>IFERROR(CI38/CG38,"-")</f>
        <v>-</v>
      </c>
      <c r="CK38" s="137"/>
      <c r="CL38" s="138" t="str">
        <f>IFERROR(CK38/CG38,"-")</f>
        <v>-</v>
      </c>
      <c r="CM38" s="139"/>
      <c r="CN38" s="139"/>
      <c r="CO38" s="139"/>
      <c r="CP38" s="140">
        <v>0</v>
      </c>
      <c r="CQ38" s="141">
        <v>0</v>
      </c>
      <c r="CR38" s="141"/>
      <c r="CS38" s="141"/>
      <c r="CT38" s="142" t="str">
        <f>IF(AND(CR38=0,CS38=0),"",IF(AND(CR38&lt;=100000,CS38&lt;=100000),"",IF(CR38/CQ38&gt;0.7,"男高",IF(CS38/CQ38&gt;0.7,"女高",""))))</f>
        <v/>
      </c>
    </row>
    <row r="39" spans="1:99">
      <c r="A39" s="79"/>
      <c r="B39" s="189" t="s">
        <v>143</v>
      </c>
      <c r="C39" s="189" t="s">
        <v>58</v>
      </c>
      <c r="D39" s="189"/>
      <c r="E39" s="189" t="s">
        <v>59</v>
      </c>
      <c r="F39" s="189" t="s">
        <v>124</v>
      </c>
      <c r="G39" s="189" t="s">
        <v>61</v>
      </c>
      <c r="H39" s="89"/>
      <c r="I39" s="89" t="s">
        <v>141</v>
      </c>
      <c r="J39" s="89" t="s">
        <v>144</v>
      </c>
      <c r="K39" s="181"/>
      <c r="L39" s="80">
        <v>0</v>
      </c>
      <c r="M39" s="80">
        <v>0</v>
      </c>
      <c r="N39" s="80">
        <v>45</v>
      </c>
      <c r="O39" s="91">
        <v>2</v>
      </c>
      <c r="P39" s="92">
        <v>0</v>
      </c>
      <c r="Q39" s="93">
        <f>O39+P39</f>
        <v>2</v>
      </c>
      <c r="R39" s="81">
        <f>IFERROR(Q39/N39,"-")</f>
        <v>0.044444444444444</v>
      </c>
      <c r="S39" s="80">
        <v>0</v>
      </c>
      <c r="T39" s="80">
        <v>1</v>
      </c>
      <c r="U39" s="81">
        <f>IFERROR(T39/(Q39),"-")</f>
        <v>0.5</v>
      </c>
      <c r="V39" s="82"/>
      <c r="W39" s="83">
        <v>0</v>
      </c>
      <c r="X39" s="81">
        <f>IF(Q39=0,"-",W39/Q39)</f>
        <v>0</v>
      </c>
      <c r="Y39" s="186">
        <v>0</v>
      </c>
      <c r="Z39" s="187">
        <f>IFERROR(Y39/Q39,"-")</f>
        <v>0</v>
      </c>
      <c r="AA39" s="187" t="str">
        <f>IFERROR(Y39/W39,"-")</f>
        <v>-</v>
      </c>
      <c r="AB39" s="181"/>
      <c r="AC39" s="85"/>
      <c r="AD39" s="78"/>
      <c r="AE39" s="94"/>
      <c r="AF39" s="95">
        <f>IF(Q39=0,"",IF(AE39=0,"",(AE39/Q39)))</f>
        <v>0</v>
      </c>
      <c r="AG39" s="94"/>
      <c r="AH39" s="96" t="str">
        <f>IFERROR(AG39/AE39,"-")</f>
        <v>-</v>
      </c>
      <c r="AI39" s="97"/>
      <c r="AJ39" s="98" t="str">
        <f>IFERROR(AI39/AE39,"-")</f>
        <v>-</v>
      </c>
      <c r="AK39" s="99"/>
      <c r="AL39" s="99"/>
      <c r="AM39" s="99"/>
      <c r="AN39" s="100"/>
      <c r="AO39" s="101">
        <f>IF(Q39=0,"",IF(AN39=0,"",(AN39/Q39)))</f>
        <v>0</v>
      </c>
      <c r="AP39" s="100"/>
      <c r="AQ39" s="102" t="str">
        <f>IFERROR(AP39/AN39,"-")</f>
        <v>-</v>
      </c>
      <c r="AR39" s="103"/>
      <c r="AS39" s="104" t="str">
        <f>IFERROR(AR39/AN39,"-")</f>
        <v>-</v>
      </c>
      <c r="AT39" s="105"/>
      <c r="AU39" s="105"/>
      <c r="AV39" s="105"/>
      <c r="AW39" s="106">
        <v>1</v>
      </c>
      <c r="AX39" s="107">
        <f>IF(Q39=0,"",IF(AW39=0,"",(AW39/Q39)))</f>
        <v>0.5</v>
      </c>
      <c r="AY39" s="106"/>
      <c r="AZ39" s="108">
        <f>IFERROR(AY39/AW39,"-")</f>
        <v>0</v>
      </c>
      <c r="BA39" s="109"/>
      <c r="BB39" s="110">
        <f>IFERROR(BA39/AW39,"-")</f>
        <v>0</v>
      </c>
      <c r="BC39" s="111"/>
      <c r="BD39" s="111"/>
      <c r="BE39" s="111"/>
      <c r="BF39" s="112">
        <v>1</v>
      </c>
      <c r="BG39" s="113">
        <f>IF(Q39=0,"",IF(BF39=0,"",(BF39/Q39)))</f>
        <v>0.5</v>
      </c>
      <c r="BH39" s="112"/>
      <c r="BI39" s="114">
        <f>IFERROR(BH39/BF39,"-")</f>
        <v>0</v>
      </c>
      <c r="BJ39" s="115"/>
      <c r="BK39" s="116">
        <f>IFERROR(BJ39/BF39,"-")</f>
        <v>0</v>
      </c>
      <c r="BL39" s="117"/>
      <c r="BM39" s="117"/>
      <c r="BN39" s="117"/>
      <c r="BO39" s="119"/>
      <c r="BP39" s="120">
        <f>IF(Q39=0,"",IF(BO39=0,"",(BO39/Q39)))</f>
        <v>0</v>
      </c>
      <c r="BQ39" s="121"/>
      <c r="BR39" s="122" t="str">
        <f>IFERROR(BQ39/BO39,"-")</f>
        <v>-</v>
      </c>
      <c r="BS39" s="123"/>
      <c r="BT39" s="124" t="str">
        <f>IFERROR(BS39/BO39,"-")</f>
        <v>-</v>
      </c>
      <c r="BU39" s="125"/>
      <c r="BV39" s="125"/>
      <c r="BW39" s="125"/>
      <c r="BX39" s="126"/>
      <c r="BY39" s="127">
        <f>IF(Q39=0,"",IF(BX39=0,"",(BX39/Q39)))</f>
        <v>0</v>
      </c>
      <c r="BZ39" s="128"/>
      <c r="CA39" s="129" t="str">
        <f>IFERROR(BZ39/BX39,"-")</f>
        <v>-</v>
      </c>
      <c r="CB39" s="130"/>
      <c r="CC39" s="131" t="str">
        <f>IFERROR(CB39/BX39,"-")</f>
        <v>-</v>
      </c>
      <c r="CD39" s="132"/>
      <c r="CE39" s="132"/>
      <c r="CF39" s="132"/>
      <c r="CG39" s="133"/>
      <c r="CH39" s="134">
        <f>IF(Q39=0,"",IF(CG39=0,"",(CG39/Q39)))</f>
        <v>0</v>
      </c>
      <c r="CI39" s="135"/>
      <c r="CJ39" s="136" t="str">
        <f>IFERROR(CI39/CG39,"-")</f>
        <v>-</v>
      </c>
      <c r="CK39" s="137"/>
      <c r="CL39" s="138" t="str">
        <f>IFERROR(CK39/CG39,"-")</f>
        <v>-</v>
      </c>
      <c r="CM39" s="139"/>
      <c r="CN39" s="139"/>
      <c r="CO39" s="139"/>
      <c r="CP39" s="140">
        <v>0</v>
      </c>
      <c r="CQ39" s="141">
        <v>0</v>
      </c>
      <c r="CR39" s="141"/>
      <c r="CS39" s="141"/>
      <c r="CT39" s="142" t="str">
        <f>IF(AND(CR39=0,CS39=0),"",IF(AND(CR39&lt;=100000,CS39&lt;=100000),"",IF(CR39/CQ39&gt;0.7,"男高",IF(CS39/CQ39&gt;0.7,"女高",""))))</f>
        <v/>
      </c>
    </row>
    <row r="40" spans="1:99">
      <c r="A40" s="79"/>
      <c r="B40" s="189" t="s">
        <v>145</v>
      </c>
      <c r="C40" s="189" t="s">
        <v>58</v>
      </c>
      <c r="D40" s="189"/>
      <c r="E40" s="189" t="s">
        <v>59</v>
      </c>
      <c r="F40" s="189" t="s">
        <v>126</v>
      </c>
      <c r="G40" s="189" t="s">
        <v>61</v>
      </c>
      <c r="H40" s="89"/>
      <c r="I40" s="89" t="s">
        <v>141</v>
      </c>
      <c r="J40" s="89" t="s">
        <v>146</v>
      </c>
      <c r="K40" s="181"/>
      <c r="L40" s="80">
        <v>0</v>
      </c>
      <c r="M40" s="80">
        <v>0</v>
      </c>
      <c r="N40" s="80">
        <v>2</v>
      </c>
      <c r="O40" s="91">
        <v>0</v>
      </c>
      <c r="P40" s="92">
        <v>0</v>
      </c>
      <c r="Q40" s="93">
        <f>O40+P40</f>
        <v>0</v>
      </c>
      <c r="R40" s="81">
        <f>IFERROR(Q40/N40,"-")</f>
        <v>0</v>
      </c>
      <c r="S40" s="80">
        <v>0</v>
      </c>
      <c r="T40" s="80">
        <v>0</v>
      </c>
      <c r="U40" s="81" t="str">
        <f>IFERROR(T40/(Q40),"-")</f>
        <v>-</v>
      </c>
      <c r="V40" s="82"/>
      <c r="W40" s="83">
        <v>0</v>
      </c>
      <c r="X40" s="81" t="str">
        <f>IF(Q40=0,"-",W40/Q40)</f>
        <v>-</v>
      </c>
      <c r="Y40" s="186">
        <v>0</v>
      </c>
      <c r="Z40" s="187" t="str">
        <f>IFERROR(Y40/Q40,"-")</f>
        <v>-</v>
      </c>
      <c r="AA40" s="187" t="str">
        <f>IFERROR(Y40/W40,"-")</f>
        <v>-</v>
      </c>
      <c r="AB40" s="181"/>
      <c r="AC40" s="85"/>
      <c r="AD40" s="78"/>
      <c r="AE40" s="94"/>
      <c r="AF40" s="95" t="str">
        <f>IF(Q40=0,"",IF(AE40=0,"",(AE40/Q40)))</f>
        <v/>
      </c>
      <c r="AG40" s="94"/>
      <c r="AH40" s="96" t="str">
        <f>IFERROR(AG40/AE40,"-")</f>
        <v>-</v>
      </c>
      <c r="AI40" s="97"/>
      <c r="AJ40" s="98" t="str">
        <f>IFERROR(AI40/AE40,"-")</f>
        <v>-</v>
      </c>
      <c r="AK40" s="99"/>
      <c r="AL40" s="99"/>
      <c r="AM40" s="99"/>
      <c r="AN40" s="100"/>
      <c r="AO40" s="101" t="str">
        <f>IF(Q40=0,"",IF(AN40=0,"",(AN40/Q40)))</f>
        <v/>
      </c>
      <c r="AP40" s="100"/>
      <c r="AQ40" s="102" t="str">
        <f>IFERROR(AP40/AN40,"-")</f>
        <v>-</v>
      </c>
      <c r="AR40" s="103"/>
      <c r="AS40" s="104" t="str">
        <f>IFERROR(AR40/AN40,"-")</f>
        <v>-</v>
      </c>
      <c r="AT40" s="105"/>
      <c r="AU40" s="105"/>
      <c r="AV40" s="105"/>
      <c r="AW40" s="106"/>
      <c r="AX40" s="107" t="str">
        <f>IF(Q40=0,"",IF(AW40=0,"",(AW40/Q40)))</f>
        <v/>
      </c>
      <c r="AY40" s="106"/>
      <c r="AZ40" s="108" t="str">
        <f>IFERROR(AY40/AW40,"-")</f>
        <v>-</v>
      </c>
      <c r="BA40" s="109"/>
      <c r="BB40" s="110" t="str">
        <f>IFERROR(BA40/AW40,"-")</f>
        <v>-</v>
      </c>
      <c r="BC40" s="111"/>
      <c r="BD40" s="111"/>
      <c r="BE40" s="111"/>
      <c r="BF40" s="112"/>
      <c r="BG40" s="113" t="str">
        <f>IF(Q40=0,"",IF(BF40=0,"",(BF40/Q40)))</f>
        <v/>
      </c>
      <c r="BH40" s="112"/>
      <c r="BI40" s="114" t="str">
        <f>IFERROR(BH40/BF40,"-")</f>
        <v>-</v>
      </c>
      <c r="BJ40" s="115"/>
      <c r="BK40" s="116" t="str">
        <f>IFERROR(BJ40/BF40,"-")</f>
        <v>-</v>
      </c>
      <c r="BL40" s="117"/>
      <c r="BM40" s="117"/>
      <c r="BN40" s="117"/>
      <c r="BO40" s="119"/>
      <c r="BP40" s="120" t="str">
        <f>IF(Q40=0,"",IF(BO40=0,"",(BO40/Q40)))</f>
        <v/>
      </c>
      <c r="BQ40" s="121"/>
      <c r="BR40" s="122" t="str">
        <f>IFERROR(BQ40/BO40,"-")</f>
        <v>-</v>
      </c>
      <c r="BS40" s="123"/>
      <c r="BT40" s="124" t="str">
        <f>IFERROR(BS40/BO40,"-")</f>
        <v>-</v>
      </c>
      <c r="BU40" s="125"/>
      <c r="BV40" s="125"/>
      <c r="BW40" s="125"/>
      <c r="BX40" s="126"/>
      <c r="BY40" s="127" t="str">
        <f>IF(Q40=0,"",IF(BX40=0,"",(BX40/Q40)))</f>
        <v/>
      </c>
      <c r="BZ40" s="128"/>
      <c r="CA40" s="129" t="str">
        <f>IFERROR(BZ40/BX40,"-")</f>
        <v>-</v>
      </c>
      <c r="CB40" s="130"/>
      <c r="CC40" s="131" t="str">
        <f>IFERROR(CB40/BX40,"-")</f>
        <v>-</v>
      </c>
      <c r="CD40" s="132"/>
      <c r="CE40" s="132"/>
      <c r="CF40" s="132"/>
      <c r="CG40" s="133"/>
      <c r="CH40" s="134" t="str">
        <f>IF(Q40=0,"",IF(CG40=0,"",(CG40/Q40)))</f>
        <v/>
      </c>
      <c r="CI40" s="135"/>
      <c r="CJ40" s="136" t="str">
        <f>IFERROR(CI40/CG40,"-")</f>
        <v>-</v>
      </c>
      <c r="CK40" s="137"/>
      <c r="CL40" s="138" t="str">
        <f>IFERROR(CK40/CG40,"-")</f>
        <v>-</v>
      </c>
      <c r="CM40" s="139"/>
      <c r="CN40" s="139"/>
      <c r="CO40" s="139"/>
      <c r="CP40" s="140">
        <v>0</v>
      </c>
      <c r="CQ40" s="141">
        <v>0</v>
      </c>
      <c r="CR40" s="141"/>
      <c r="CS40" s="141"/>
      <c r="CT40" s="142" t="str">
        <f>IF(AND(CR40=0,CS40=0),"",IF(AND(CR40&lt;=100000,CS40&lt;=100000),"",IF(CR40/CQ40&gt;0.7,"男高",IF(CS40/CQ40&gt;0.7,"女高",""))))</f>
        <v/>
      </c>
    </row>
    <row r="41" spans="1:99">
      <c r="A41" s="79"/>
      <c r="B41" s="189" t="s">
        <v>147</v>
      </c>
      <c r="C41" s="189" t="s">
        <v>58</v>
      </c>
      <c r="D41" s="189"/>
      <c r="E41" s="189" t="s">
        <v>72</v>
      </c>
      <c r="F41" s="189" t="s">
        <v>72</v>
      </c>
      <c r="G41" s="189" t="s">
        <v>73</v>
      </c>
      <c r="H41" s="89"/>
      <c r="I41" s="89"/>
      <c r="J41" s="89"/>
      <c r="K41" s="181"/>
      <c r="L41" s="80">
        <v>0</v>
      </c>
      <c r="M41" s="80">
        <v>0</v>
      </c>
      <c r="N41" s="80">
        <v>38</v>
      </c>
      <c r="O41" s="91">
        <v>5</v>
      </c>
      <c r="P41" s="92">
        <v>0</v>
      </c>
      <c r="Q41" s="93">
        <f>O41+P41</f>
        <v>5</v>
      </c>
      <c r="R41" s="81">
        <f>IFERROR(Q41/N41,"-")</f>
        <v>0.13157894736842</v>
      </c>
      <c r="S41" s="80">
        <v>0</v>
      </c>
      <c r="T41" s="80">
        <v>1</v>
      </c>
      <c r="U41" s="81">
        <f>IFERROR(T41/(Q41),"-")</f>
        <v>0.2</v>
      </c>
      <c r="V41" s="82"/>
      <c r="W41" s="83">
        <v>2</v>
      </c>
      <c r="X41" s="81">
        <f>IF(Q41=0,"-",W41/Q41)</f>
        <v>0.4</v>
      </c>
      <c r="Y41" s="186">
        <v>87000</v>
      </c>
      <c r="Z41" s="187">
        <f>IFERROR(Y41/Q41,"-")</f>
        <v>17400</v>
      </c>
      <c r="AA41" s="187">
        <f>IFERROR(Y41/W41,"-")</f>
        <v>43500</v>
      </c>
      <c r="AB41" s="181"/>
      <c r="AC41" s="85"/>
      <c r="AD41" s="78"/>
      <c r="AE41" s="94"/>
      <c r="AF41" s="95">
        <f>IF(Q41=0,"",IF(AE41=0,"",(AE41/Q41)))</f>
        <v>0</v>
      </c>
      <c r="AG41" s="94"/>
      <c r="AH41" s="96" t="str">
        <f>IFERROR(AG41/AE41,"-")</f>
        <v>-</v>
      </c>
      <c r="AI41" s="97"/>
      <c r="AJ41" s="98" t="str">
        <f>IFERROR(AI41/AE41,"-")</f>
        <v>-</v>
      </c>
      <c r="AK41" s="99"/>
      <c r="AL41" s="99"/>
      <c r="AM41" s="99"/>
      <c r="AN41" s="100"/>
      <c r="AO41" s="101">
        <f>IF(Q41=0,"",IF(AN41=0,"",(AN41/Q41)))</f>
        <v>0</v>
      </c>
      <c r="AP41" s="100"/>
      <c r="AQ41" s="102" t="str">
        <f>IFERROR(AP41/AN41,"-")</f>
        <v>-</v>
      </c>
      <c r="AR41" s="103"/>
      <c r="AS41" s="104" t="str">
        <f>IFERROR(AR41/AN41,"-")</f>
        <v>-</v>
      </c>
      <c r="AT41" s="105"/>
      <c r="AU41" s="105"/>
      <c r="AV41" s="105"/>
      <c r="AW41" s="106"/>
      <c r="AX41" s="107">
        <f>IF(Q41=0,"",IF(AW41=0,"",(AW41/Q41)))</f>
        <v>0</v>
      </c>
      <c r="AY41" s="106"/>
      <c r="AZ41" s="108" t="str">
        <f>IFERROR(AY41/AW41,"-")</f>
        <v>-</v>
      </c>
      <c r="BA41" s="109"/>
      <c r="BB41" s="110" t="str">
        <f>IFERROR(BA41/AW41,"-")</f>
        <v>-</v>
      </c>
      <c r="BC41" s="111"/>
      <c r="BD41" s="111"/>
      <c r="BE41" s="111"/>
      <c r="BF41" s="112"/>
      <c r="BG41" s="113">
        <f>IF(Q41=0,"",IF(BF41=0,"",(BF41/Q41)))</f>
        <v>0</v>
      </c>
      <c r="BH41" s="112"/>
      <c r="BI41" s="114" t="str">
        <f>IFERROR(BH41/BF41,"-")</f>
        <v>-</v>
      </c>
      <c r="BJ41" s="115"/>
      <c r="BK41" s="116" t="str">
        <f>IFERROR(BJ41/BF41,"-")</f>
        <v>-</v>
      </c>
      <c r="BL41" s="117"/>
      <c r="BM41" s="117"/>
      <c r="BN41" s="117"/>
      <c r="BO41" s="119">
        <v>2</v>
      </c>
      <c r="BP41" s="120">
        <f>IF(Q41=0,"",IF(BO41=0,"",(BO41/Q41)))</f>
        <v>0.4</v>
      </c>
      <c r="BQ41" s="121">
        <v>1</v>
      </c>
      <c r="BR41" s="122">
        <f>IFERROR(BQ41/BO41,"-")</f>
        <v>0.5</v>
      </c>
      <c r="BS41" s="123">
        <v>8000</v>
      </c>
      <c r="BT41" s="124">
        <f>IFERROR(BS41/BO41,"-")</f>
        <v>4000</v>
      </c>
      <c r="BU41" s="125"/>
      <c r="BV41" s="125">
        <v>1</v>
      </c>
      <c r="BW41" s="125"/>
      <c r="BX41" s="126">
        <v>3</v>
      </c>
      <c r="BY41" s="127">
        <f>IF(Q41=0,"",IF(BX41=0,"",(BX41/Q41)))</f>
        <v>0.6</v>
      </c>
      <c r="BZ41" s="128">
        <v>1</v>
      </c>
      <c r="CA41" s="129">
        <f>IFERROR(BZ41/BX41,"-")</f>
        <v>0.33333333333333</v>
      </c>
      <c r="CB41" s="130">
        <v>79000</v>
      </c>
      <c r="CC41" s="131">
        <f>IFERROR(CB41/BX41,"-")</f>
        <v>26333.333333333</v>
      </c>
      <c r="CD41" s="132"/>
      <c r="CE41" s="132"/>
      <c r="CF41" s="132">
        <v>1</v>
      </c>
      <c r="CG41" s="133"/>
      <c r="CH41" s="134">
        <f>IF(Q41=0,"",IF(CG41=0,"",(CG41/Q41)))</f>
        <v>0</v>
      </c>
      <c r="CI41" s="135"/>
      <c r="CJ41" s="136" t="str">
        <f>IFERROR(CI41/CG41,"-")</f>
        <v>-</v>
      </c>
      <c r="CK41" s="137"/>
      <c r="CL41" s="138" t="str">
        <f>IFERROR(CK41/CG41,"-")</f>
        <v>-</v>
      </c>
      <c r="CM41" s="139"/>
      <c r="CN41" s="139"/>
      <c r="CO41" s="139"/>
      <c r="CP41" s="140">
        <v>2</v>
      </c>
      <c r="CQ41" s="141">
        <v>87000</v>
      </c>
      <c r="CR41" s="141">
        <v>79000</v>
      </c>
      <c r="CS41" s="141"/>
      <c r="CT41" s="142" t="str">
        <f>IF(AND(CR41=0,CS41=0),"",IF(AND(CR41&lt;=100000,CS41&lt;=100000),"",IF(CR41/CQ41&gt;0.7,"男高",IF(CS41/CQ41&gt;0.7,"女高",""))))</f>
        <v/>
      </c>
    </row>
    <row r="42" spans="1:99">
      <c r="A42" s="79"/>
      <c r="B42" s="189" t="s">
        <v>148</v>
      </c>
      <c r="C42" s="189" t="s">
        <v>58</v>
      </c>
      <c r="D42" s="189"/>
      <c r="E42" s="189" t="s">
        <v>59</v>
      </c>
      <c r="F42" s="189" t="s">
        <v>140</v>
      </c>
      <c r="G42" s="189" t="s">
        <v>61</v>
      </c>
      <c r="H42" s="89" t="s">
        <v>83</v>
      </c>
      <c r="I42" s="89" t="s">
        <v>141</v>
      </c>
      <c r="J42" s="89" t="s">
        <v>142</v>
      </c>
      <c r="K42" s="181"/>
      <c r="L42" s="80">
        <v>0</v>
      </c>
      <c r="M42" s="80">
        <v>0</v>
      </c>
      <c r="N42" s="80">
        <v>50</v>
      </c>
      <c r="O42" s="91">
        <v>2</v>
      </c>
      <c r="P42" s="92">
        <v>0</v>
      </c>
      <c r="Q42" s="93">
        <f>O42+P42</f>
        <v>2</v>
      </c>
      <c r="R42" s="81">
        <f>IFERROR(Q42/N42,"-")</f>
        <v>0.04</v>
      </c>
      <c r="S42" s="80">
        <v>0</v>
      </c>
      <c r="T42" s="80">
        <v>0</v>
      </c>
      <c r="U42" s="81">
        <f>IFERROR(T42/(Q42),"-")</f>
        <v>0</v>
      </c>
      <c r="V42" s="82"/>
      <c r="W42" s="83">
        <v>1</v>
      </c>
      <c r="X42" s="81">
        <f>IF(Q42=0,"-",W42/Q42)</f>
        <v>0.5</v>
      </c>
      <c r="Y42" s="186">
        <v>3000</v>
      </c>
      <c r="Z42" s="187">
        <f>IFERROR(Y42/Q42,"-")</f>
        <v>1500</v>
      </c>
      <c r="AA42" s="187">
        <f>IFERROR(Y42/W42,"-")</f>
        <v>3000</v>
      </c>
      <c r="AB42" s="181"/>
      <c r="AC42" s="85"/>
      <c r="AD42" s="78"/>
      <c r="AE42" s="94"/>
      <c r="AF42" s="95">
        <f>IF(Q42=0,"",IF(AE42=0,"",(AE42/Q42)))</f>
        <v>0</v>
      </c>
      <c r="AG42" s="94"/>
      <c r="AH42" s="96" t="str">
        <f>IFERROR(AG42/AE42,"-")</f>
        <v>-</v>
      </c>
      <c r="AI42" s="97"/>
      <c r="AJ42" s="98" t="str">
        <f>IFERROR(AI42/AE42,"-")</f>
        <v>-</v>
      </c>
      <c r="AK42" s="99"/>
      <c r="AL42" s="99"/>
      <c r="AM42" s="99"/>
      <c r="AN42" s="100"/>
      <c r="AO42" s="101">
        <f>IF(Q42=0,"",IF(AN42=0,"",(AN42/Q42)))</f>
        <v>0</v>
      </c>
      <c r="AP42" s="100"/>
      <c r="AQ42" s="102" t="str">
        <f>IFERROR(AP42/AN42,"-")</f>
        <v>-</v>
      </c>
      <c r="AR42" s="103"/>
      <c r="AS42" s="104" t="str">
        <f>IFERROR(AR42/AN42,"-")</f>
        <v>-</v>
      </c>
      <c r="AT42" s="105"/>
      <c r="AU42" s="105"/>
      <c r="AV42" s="105"/>
      <c r="AW42" s="106"/>
      <c r="AX42" s="107">
        <f>IF(Q42=0,"",IF(AW42=0,"",(AW42/Q42)))</f>
        <v>0</v>
      </c>
      <c r="AY42" s="106"/>
      <c r="AZ42" s="108" t="str">
        <f>IFERROR(AY42/AW42,"-")</f>
        <v>-</v>
      </c>
      <c r="BA42" s="109"/>
      <c r="BB42" s="110" t="str">
        <f>IFERROR(BA42/AW42,"-")</f>
        <v>-</v>
      </c>
      <c r="BC42" s="111"/>
      <c r="BD42" s="111"/>
      <c r="BE42" s="111"/>
      <c r="BF42" s="112">
        <v>1</v>
      </c>
      <c r="BG42" s="113">
        <f>IF(Q42=0,"",IF(BF42=0,"",(BF42/Q42)))</f>
        <v>0.5</v>
      </c>
      <c r="BH42" s="112">
        <v>1</v>
      </c>
      <c r="BI42" s="114">
        <f>IFERROR(BH42/BF42,"-")</f>
        <v>1</v>
      </c>
      <c r="BJ42" s="115">
        <v>3000</v>
      </c>
      <c r="BK42" s="116">
        <f>IFERROR(BJ42/BF42,"-")</f>
        <v>3000</v>
      </c>
      <c r="BL42" s="117">
        <v>1</v>
      </c>
      <c r="BM42" s="117"/>
      <c r="BN42" s="117"/>
      <c r="BO42" s="119">
        <v>1</v>
      </c>
      <c r="BP42" s="120">
        <f>IF(Q42=0,"",IF(BO42=0,"",(BO42/Q42)))</f>
        <v>0.5</v>
      </c>
      <c r="BQ42" s="121"/>
      <c r="BR42" s="122">
        <f>IFERROR(BQ42/BO42,"-")</f>
        <v>0</v>
      </c>
      <c r="BS42" s="123"/>
      <c r="BT42" s="124">
        <f>IFERROR(BS42/BO42,"-")</f>
        <v>0</v>
      </c>
      <c r="BU42" s="125"/>
      <c r="BV42" s="125"/>
      <c r="BW42" s="125"/>
      <c r="BX42" s="126"/>
      <c r="BY42" s="127">
        <f>IF(Q42=0,"",IF(BX42=0,"",(BX42/Q42)))</f>
        <v>0</v>
      </c>
      <c r="BZ42" s="128"/>
      <c r="CA42" s="129" t="str">
        <f>IFERROR(BZ42/BX42,"-")</f>
        <v>-</v>
      </c>
      <c r="CB42" s="130"/>
      <c r="CC42" s="131" t="str">
        <f>IFERROR(CB42/BX42,"-")</f>
        <v>-</v>
      </c>
      <c r="CD42" s="132"/>
      <c r="CE42" s="132"/>
      <c r="CF42" s="132"/>
      <c r="CG42" s="133"/>
      <c r="CH42" s="134">
        <f>IF(Q42=0,"",IF(CG42=0,"",(CG42/Q42)))</f>
        <v>0</v>
      </c>
      <c r="CI42" s="135"/>
      <c r="CJ42" s="136" t="str">
        <f>IFERROR(CI42/CG42,"-")</f>
        <v>-</v>
      </c>
      <c r="CK42" s="137"/>
      <c r="CL42" s="138" t="str">
        <f>IFERROR(CK42/CG42,"-")</f>
        <v>-</v>
      </c>
      <c r="CM42" s="139"/>
      <c r="CN42" s="139"/>
      <c r="CO42" s="139"/>
      <c r="CP42" s="140">
        <v>1</v>
      </c>
      <c r="CQ42" s="141">
        <v>3000</v>
      </c>
      <c r="CR42" s="141">
        <v>3000</v>
      </c>
      <c r="CS42" s="141"/>
      <c r="CT42" s="142" t="str">
        <f>IF(AND(CR42=0,CS42=0),"",IF(AND(CR42&lt;=100000,CS42&lt;=100000),"",IF(CR42/CQ42&gt;0.7,"男高",IF(CS42/CQ42&gt;0.7,"女高",""))))</f>
        <v/>
      </c>
    </row>
    <row r="43" spans="1:99">
      <c r="A43" s="79"/>
      <c r="B43" s="189" t="s">
        <v>149</v>
      </c>
      <c r="C43" s="189" t="s">
        <v>58</v>
      </c>
      <c r="D43" s="189"/>
      <c r="E43" s="189" t="s">
        <v>59</v>
      </c>
      <c r="F43" s="189" t="s">
        <v>124</v>
      </c>
      <c r="G43" s="189" t="s">
        <v>61</v>
      </c>
      <c r="H43" s="89"/>
      <c r="I43" s="89" t="s">
        <v>141</v>
      </c>
      <c r="J43" s="89" t="s">
        <v>144</v>
      </c>
      <c r="K43" s="181"/>
      <c r="L43" s="80">
        <v>0</v>
      </c>
      <c r="M43" s="80">
        <v>0</v>
      </c>
      <c r="N43" s="80">
        <v>80</v>
      </c>
      <c r="O43" s="91">
        <v>8</v>
      </c>
      <c r="P43" s="92">
        <v>0</v>
      </c>
      <c r="Q43" s="93">
        <f>O43+P43</f>
        <v>8</v>
      </c>
      <c r="R43" s="81">
        <f>IFERROR(Q43/N43,"-")</f>
        <v>0.1</v>
      </c>
      <c r="S43" s="80">
        <v>2</v>
      </c>
      <c r="T43" s="80">
        <v>3</v>
      </c>
      <c r="U43" s="81">
        <f>IFERROR(T43/(Q43),"-")</f>
        <v>0.375</v>
      </c>
      <c r="V43" s="82"/>
      <c r="W43" s="83">
        <v>4</v>
      </c>
      <c r="X43" s="81">
        <f>IF(Q43=0,"-",W43/Q43)</f>
        <v>0.5</v>
      </c>
      <c r="Y43" s="186">
        <v>422000</v>
      </c>
      <c r="Z43" s="187">
        <f>IFERROR(Y43/Q43,"-")</f>
        <v>52750</v>
      </c>
      <c r="AA43" s="187">
        <f>IFERROR(Y43/W43,"-")</f>
        <v>105500</v>
      </c>
      <c r="AB43" s="181"/>
      <c r="AC43" s="85"/>
      <c r="AD43" s="78"/>
      <c r="AE43" s="94">
        <v>1</v>
      </c>
      <c r="AF43" s="95">
        <f>IF(Q43=0,"",IF(AE43=0,"",(AE43/Q43)))</f>
        <v>0.125</v>
      </c>
      <c r="AG43" s="94"/>
      <c r="AH43" s="96">
        <f>IFERROR(AG43/AE43,"-")</f>
        <v>0</v>
      </c>
      <c r="AI43" s="97"/>
      <c r="AJ43" s="98">
        <f>IFERROR(AI43/AE43,"-")</f>
        <v>0</v>
      </c>
      <c r="AK43" s="99"/>
      <c r="AL43" s="99"/>
      <c r="AM43" s="99"/>
      <c r="AN43" s="100">
        <v>1</v>
      </c>
      <c r="AO43" s="101">
        <f>IF(Q43=0,"",IF(AN43=0,"",(AN43/Q43)))</f>
        <v>0.125</v>
      </c>
      <c r="AP43" s="100"/>
      <c r="AQ43" s="102">
        <f>IFERROR(AP43/AN43,"-")</f>
        <v>0</v>
      </c>
      <c r="AR43" s="103"/>
      <c r="AS43" s="104">
        <f>IFERROR(AR43/AN43,"-")</f>
        <v>0</v>
      </c>
      <c r="AT43" s="105"/>
      <c r="AU43" s="105"/>
      <c r="AV43" s="105"/>
      <c r="AW43" s="106"/>
      <c r="AX43" s="107">
        <f>IF(Q43=0,"",IF(AW43=0,"",(AW43/Q43)))</f>
        <v>0</v>
      </c>
      <c r="AY43" s="106"/>
      <c r="AZ43" s="108" t="str">
        <f>IFERROR(AY43/AW43,"-")</f>
        <v>-</v>
      </c>
      <c r="BA43" s="109"/>
      <c r="BB43" s="110" t="str">
        <f>IFERROR(BA43/AW43,"-")</f>
        <v>-</v>
      </c>
      <c r="BC43" s="111"/>
      <c r="BD43" s="111"/>
      <c r="BE43" s="111"/>
      <c r="BF43" s="112"/>
      <c r="BG43" s="113">
        <f>IF(Q43=0,"",IF(BF43=0,"",(BF43/Q43)))</f>
        <v>0</v>
      </c>
      <c r="BH43" s="112"/>
      <c r="BI43" s="114" t="str">
        <f>IFERROR(BH43/BF43,"-")</f>
        <v>-</v>
      </c>
      <c r="BJ43" s="115"/>
      <c r="BK43" s="116" t="str">
        <f>IFERROR(BJ43/BF43,"-")</f>
        <v>-</v>
      </c>
      <c r="BL43" s="117"/>
      <c r="BM43" s="117"/>
      <c r="BN43" s="117"/>
      <c r="BO43" s="119">
        <v>2</v>
      </c>
      <c r="BP43" s="120">
        <f>IF(Q43=0,"",IF(BO43=0,"",(BO43/Q43)))</f>
        <v>0.25</v>
      </c>
      <c r="BQ43" s="121">
        <v>1</v>
      </c>
      <c r="BR43" s="122">
        <f>IFERROR(BQ43/BO43,"-")</f>
        <v>0.5</v>
      </c>
      <c r="BS43" s="123">
        <v>348000</v>
      </c>
      <c r="BT43" s="124">
        <f>IFERROR(BS43/BO43,"-")</f>
        <v>174000</v>
      </c>
      <c r="BU43" s="125"/>
      <c r="BV43" s="125"/>
      <c r="BW43" s="125">
        <v>1</v>
      </c>
      <c r="BX43" s="126">
        <v>3</v>
      </c>
      <c r="BY43" s="127">
        <f>IF(Q43=0,"",IF(BX43=0,"",(BX43/Q43)))</f>
        <v>0.375</v>
      </c>
      <c r="BZ43" s="128">
        <v>2</v>
      </c>
      <c r="CA43" s="129">
        <f>IFERROR(BZ43/BX43,"-")</f>
        <v>0.66666666666667</v>
      </c>
      <c r="CB43" s="130">
        <v>28000</v>
      </c>
      <c r="CC43" s="131">
        <f>IFERROR(CB43/BX43,"-")</f>
        <v>9333.3333333333</v>
      </c>
      <c r="CD43" s="132">
        <v>1</v>
      </c>
      <c r="CE43" s="132"/>
      <c r="CF43" s="132">
        <v>1</v>
      </c>
      <c r="CG43" s="133">
        <v>1</v>
      </c>
      <c r="CH43" s="134">
        <f>IF(Q43=0,"",IF(CG43=0,"",(CG43/Q43)))</f>
        <v>0.125</v>
      </c>
      <c r="CI43" s="135">
        <v>1</v>
      </c>
      <c r="CJ43" s="136">
        <f>IFERROR(CI43/CG43,"-")</f>
        <v>1</v>
      </c>
      <c r="CK43" s="137">
        <v>46000</v>
      </c>
      <c r="CL43" s="138">
        <f>IFERROR(CK43/CG43,"-")</f>
        <v>46000</v>
      </c>
      <c r="CM43" s="139"/>
      <c r="CN43" s="139"/>
      <c r="CO43" s="139">
        <v>1</v>
      </c>
      <c r="CP43" s="140">
        <v>4</v>
      </c>
      <c r="CQ43" s="141">
        <v>422000</v>
      </c>
      <c r="CR43" s="141">
        <v>348000</v>
      </c>
      <c r="CS43" s="141"/>
      <c r="CT43" s="142" t="str">
        <f>IF(AND(CR43=0,CS43=0),"",IF(AND(CR43&lt;=100000,CS43&lt;=100000),"",IF(CR43/CQ43&gt;0.7,"男高",IF(CS43/CQ43&gt;0.7,"女高",""))))</f>
        <v>男高</v>
      </c>
    </row>
    <row r="44" spans="1:99">
      <c r="A44" s="79"/>
      <c r="B44" s="189" t="s">
        <v>150</v>
      </c>
      <c r="C44" s="189" t="s">
        <v>58</v>
      </c>
      <c r="D44" s="189"/>
      <c r="E44" s="189" t="s">
        <v>59</v>
      </c>
      <c r="F44" s="189" t="s">
        <v>126</v>
      </c>
      <c r="G44" s="189" t="s">
        <v>61</v>
      </c>
      <c r="H44" s="89"/>
      <c r="I44" s="89" t="s">
        <v>141</v>
      </c>
      <c r="J44" s="89" t="s">
        <v>146</v>
      </c>
      <c r="K44" s="181"/>
      <c r="L44" s="80">
        <v>0</v>
      </c>
      <c r="M44" s="80">
        <v>0</v>
      </c>
      <c r="N44" s="80">
        <v>65</v>
      </c>
      <c r="O44" s="91">
        <v>5</v>
      </c>
      <c r="P44" s="92">
        <v>0</v>
      </c>
      <c r="Q44" s="93">
        <f>O44+P44</f>
        <v>5</v>
      </c>
      <c r="R44" s="81">
        <f>IFERROR(Q44/N44,"-")</f>
        <v>0.076923076923077</v>
      </c>
      <c r="S44" s="80">
        <v>1</v>
      </c>
      <c r="T44" s="80">
        <v>3</v>
      </c>
      <c r="U44" s="81">
        <f>IFERROR(T44/(Q44),"-")</f>
        <v>0.6</v>
      </c>
      <c r="V44" s="82"/>
      <c r="W44" s="83">
        <v>1</v>
      </c>
      <c r="X44" s="81">
        <f>IF(Q44=0,"-",W44/Q44)</f>
        <v>0.2</v>
      </c>
      <c r="Y44" s="186">
        <v>10000</v>
      </c>
      <c r="Z44" s="187">
        <f>IFERROR(Y44/Q44,"-")</f>
        <v>2000</v>
      </c>
      <c r="AA44" s="187">
        <f>IFERROR(Y44/W44,"-")</f>
        <v>10000</v>
      </c>
      <c r="AB44" s="181"/>
      <c r="AC44" s="85"/>
      <c r="AD44" s="78"/>
      <c r="AE44" s="94"/>
      <c r="AF44" s="95">
        <f>IF(Q44=0,"",IF(AE44=0,"",(AE44/Q44)))</f>
        <v>0</v>
      </c>
      <c r="AG44" s="94"/>
      <c r="AH44" s="96" t="str">
        <f>IFERROR(AG44/AE44,"-")</f>
        <v>-</v>
      </c>
      <c r="AI44" s="97"/>
      <c r="AJ44" s="98" t="str">
        <f>IFERROR(AI44/AE44,"-")</f>
        <v>-</v>
      </c>
      <c r="AK44" s="99"/>
      <c r="AL44" s="99"/>
      <c r="AM44" s="99"/>
      <c r="AN44" s="100">
        <v>1</v>
      </c>
      <c r="AO44" s="101">
        <f>IF(Q44=0,"",IF(AN44=0,"",(AN44/Q44)))</f>
        <v>0.2</v>
      </c>
      <c r="AP44" s="100"/>
      <c r="AQ44" s="102">
        <f>IFERROR(AP44/AN44,"-")</f>
        <v>0</v>
      </c>
      <c r="AR44" s="103"/>
      <c r="AS44" s="104">
        <f>IFERROR(AR44/AN44,"-")</f>
        <v>0</v>
      </c>
      <c r="AT44" s="105"/>
      <c r="AU44" s="105"/>
      <c r="AV44" s="105"/>
      <c r="AW44" s="106"/>
      <c r="AX44" s="107">
        <f>IF(Q44=0,"",IF(AW44=0,"",(AW44/Q44)))</f>
        <v>0</v>
      </c>
      <c r="AY44" s="106"/>
      <c r="AZ44" s="108" t="str">
        <f>IFERROR(AY44/AW44,"-")</f>
        <v>-</v>
      </c>
      <c r="BA44" s="109"/>
      <c r="BB44" s="110" t="str">
        <f>IFERROR(BA44/AW44,"-")</f>
        <v>-</v>
      </c>
      <c r="BC44" s="111"/>
      <c r="BD44" s="111"/>
      <c r="BE44" s="111"/>
      <c r="BF44" s="112">
        <v>1</v>
      </c>
      <c r="BG44" s="113">
        <f>IF(Q44=0,"",IF(BF44=0,"",(BF44/Q44)))</f>
        <v>0.2</v>
      </c>
      <c r="BH44" s="112"/>
      <c r="BI44" s="114">
        <f>IFERROR(BH44/BF44,"-")</f>
        <v>0</v>
      </c>
      <c r="BJ44" s="115"/>
      <c r="BK44" s="116">
        <f>IFERROR(BJ44/BF44,"-")</f>
        <v>0</v>
      </c>
      <c r="BL44" s="117"/>
      <c r="BM44" s="117"/>
      <c r="BN44" s="117"/>
      <c r="BO44" s="119">
        <v>1</v>
      </c>
      <c r="BP44" s="120">
        <f>IF(Q44=0,"",IF(BO44=0,"",(BO44/Q44)))</f>
        <v>0.2</v>
      </c>
      <c r="BQ44" s="121"/>
      <c r="BR44" s="122">
        <f>IFERROR(BQ44/BO44,"-")</f>
        <v>0</v>
      </c>
      <c r="BS44" s="123"/>
      <c r="BT44" s="124">
        <f>IFERROR(BS44/BO44,"-")</f>
        <v>0</v>
      </c>
      <c r="BU44" s="125"/>
      <c r="BV44" s="125"/>
      <c r="BW44" s="125"/>
      <c r="BX44" s="126">
        <v>2</v>
      </c>
      <c r="BY44" s="127">
        <f>IF(Q44=0,"",IF(BX44=0,"",(BX44/Q44)))</f>
        <v>0.4</v>
      </c>
      <c r="BZ44" s="128">
        <v>1</v>
      </c>
      <c r="CA44" s="129">
        <f>IFERROR(BZ44/BX44,"-")</f>
        <v>0.5</v>
      </c>
      <c r="CB44" s="130">
        <v>10000</v>
      </c>
      <c r="CC44" s="131">
        <f>IFERROR(CB44/BX44,"-")</f>
        <v>5000</v>
      </c>
      <c r="CD44" s="132"/>
      <c r="CE44" s="132">
        <v>1</v>
      </c>
      <c r="CF44" s="132"/>
      <c r="CG44" s="133"/>
      <c r="CH44" s="134">
        <f>IF(Q44=0,"",IF(CG44=0,"",(CG44/Q44)))</f>
        <v>0</v>
      </c>
      <c r="CI44" s="135"/>
      <c r="CJ44" s="136" t="str">
        <f>IFERROR(CI44/CG44,"-")</f>
        <v>-</v>
      </c>
      <c r="CK44" s="137"/>
      <c r="CL44" s="138" t="str">
        <f>IFERROR(CK44/CG44,"-")</f>
        <v>-</v>
      </c>
      <c r="CM44" s="139"/>
      <c r="CN44" s="139"/>
      <c r="CO44" s="139"/>
      <c r="CP44" s="140">
        <v>1</v>
      </c>
      <c r="CQ44" s="141">
        <v>10000</v>
      </c>
      <c r="CR44" s="141">
        <v>10000</v>
      </c>
      <c r="CS44" s="141"/>
      <c r="CT44" s="142" t="str">
        <f>IF(AND(CR44=0,CS44=0),"",IF(AND(CR44&lt;=100000,CS44&lt;=100000),"",IF(CR44/CQ44&gt;0.7,"男高",IF(CS44/CQ44&gt;0.7,"女高",""))))</f>
        <v/>
      </c>
    </row>
    <row r="45" spans="1:99">
      <c r="A45" s="79"/>
      <c r="B45" s="189" t="s">
        <v>151</v>
      </c>
      <c r="C45" s="189" t="s">
        <v>58</v>
      </c>
      <c r="D45" s="189"/>
      <c r="E45" s="189" t="s">
        <v>72</v>
      </c>
      <c r="F45" s="189" t="s">
        <v>72</v>
      </c>
      <c r="G45" s="189" t="s">
        <v>73</v>
      </c>
      <c r="H45" s="89"/>
      <c r="I45" s="89"/>
      <c r="J45" s="89"/>
      <c r="K45" s="181"/>
      <c r="L45" s="80">
        <v>0</v>
      </c>
      <c r="M45" s="80">
        <v>0</v>
      </c>
      <c r="N45" s="80">
        <v>36</v>
      </c>
      <c r="O45" s="91">
        <v>6</v>
      </c>
      <c r="P45" s="92">
        <v>0</v>
      </c>
      <c r="Q45" s="93">
        <f>O45+P45</f>
        <v>6</v>
      </c>
      <c r="R45" s="81">
        <f>IFERROR(Q45/N45,"-")</f>
        <v>0.16666666666667</v>
      </c>
      <c r="S45" s="80">
        <v>1</v>
      </c>
      <c r="T45" s="80">
        <v>0</v>
      </c>
      <c r="U45" s="81">
        <f>IFERROR(T45/(Q45),"-")</f>
        <v>0</v>
      </c>
      <c r="V45" s="82"/>
      <c r="W45" s="83">
        <v>3</v>
      </c>
      <c r="X45" s="81">
        <f>IF(Q45=0,"-",W45/Q45)</f>
        <v>0.5</v>
      </c>
      <c r="Y45" s="186">
        <v>2288000</v>
      </c>
      <c r="Z45" s="187">
        <f>IFERROR(Y45/Q45,"-")</f>
        <v>381333.33333333</v>
      </c>
      <c r="AA45" s="187">
        <f>IFERROR(Y45/W45,"-")</f>
        <v>762666.66666667</v>
      </c>
      <c r="AB45" s="181"/>
      <c r="AC45" s="85"/>
      <c r="AD45" s="78"/>
      <c r="AE45" s="94"/>
      <c r="AF45" s="95">
        <f>IF(Q45=0,"",IF(AE45=0,"",(AE45/Q45)))</f>
        <v>0</v>
      </c>
      <c r="AG45" s="94"/>
      <c r="AH45" s="96" t="str">
        <f>IFERROR(AG45/AE45,"-")</f>
        <v>-</v>
      </c>
      <c r="AI45" s="97"/>
      <c r="AJ45" s="98" t="str">
        <f>IFERROR(AI45/AE45,"-")</f>
        <v>-</v>
      </c>
      <c r="AK45" s="99"/>
      <c r="AL45" s="99"/>
      <c r="AM45" s="99"/>
      <c r="AN45" s="100">
        <v>1</v>
      </c>
      <c r="AO45" s="101">
        <f>IF(Q45=0,"",IF(AN45=0,"",(AN45/Q45)))</f>
        <v>0.16666666666667</v>
      </c>
      <c r="AP45" s="100">
        <v>1</v>
      </c>
      <c r="AQ45" s="102">
        <f>IFERROR(AP45/AN45,"-")</f>
        <v>1</v>
      </c>
      <c r="AR45" s="103">
        <v>27000</v>
      </c>
      <c r="AS45" s="104">
        <f>IFERROR(AR45/AN45,"-")</f>
        <v>27000</v>
      </c>
      <c r="AT45" s="105"/>
      <c r="AU45" s="105"/>
      <c r="AV45" s="105">
        <v>1</v>
      </c>
      <c r="AW45" s="106"/>
      <c r="AX45" s="107">
        <f>IF(Q45=0,"",IF(AW45=0,"",(AW45/Q45)))</f>
        <v>0</v>
      </c>
      <c r="AY45" s="106"/>
      <c r="AZ45" s="108" t="str">
        <f>IFERROR(AY45/AW45,"-")</f>
        <v>-</v>
      </c>
      <c r="BA45" s="109"/>
      <c r="BB45" s="110" t="str">
        <f>IFERROR(BA45/AW45,"-")</f>
        <v>-</v>
      </c>
      <c r="BC45" s="111"/>
      <c r="BD45" s="111"/>
      <c r="BE45" s="111"/>
      <c r="BF45" s="112"/>
      <c r="BG45" s="113">
        <f>IF(Q45=0,"",IF(BF45=0,"",(BF45/Q45)))</f>
        <v>0</v>
      </c>
      <c r="BH45" s="112"/>
      <c r="BI45" s="114" t="str">
        <f>IFERROR(BH45/BF45,"-")</f>
        <v>-</v>
      </c>
      <c r="BJ45" s="115"/>
      <c r="BK45" s="116" t="str">
        <f>IFERROR(BJ45/BF45,"-")</f>
        <v>-</v>
      </c>
      <c r="BL45" s="117"/>
      <c r="BM45" s="117"/>
      <c r="BN45" s="117"/>
      <c r="BO45" s="119">
        <v>1</v>
      </c>
      <c r="BP45" s="120">
        <f>IF(Q45=0,"",IF(BO45=0,"",(BO45/Q45)))</f>
        <v>0.16666666666667</v>
      </c>
      <c r="BQ45" s="121">
        <v>1</v>
      </c>
      <c r="BR45" s="122">
        <f>IFERROR(BQ45/BO45,"-")</f>
        <v>1</v>
      </c>
      <c r="BS45" s="123">
        <v>1663000</v>
      </c>
      <c r="BT45" s="124">
        <f>IFERROR(BS45/BO45,"-")</f>
        <v>1663000</v>
      </c>
      <c r="BU45" s="125"/>
      <c r="BV45" s="125"/>
      <c r="BW45" s="125">
        <v>1</v>
      </c>
      <c r="BX45" s="126">
        <v>4</v>
      </c>
      <c r="BY45" s="127">
        <f>IF(Q45=0,"",IF(BX45=0,"",(BX45/Q45)))</f>
        <v>0.66666666666667</v>
      </c>
      <c r="BZ45" s="128">
        <v>1</v>
      </c>
      <c r="CA45" s="129">
        <f>IFERROR(BZ45/BX45,"-")</f>
        <v>0.25</v>
      </c>
      <c r="CB45" s="130">
        <v>598000</v>
      </c>
      <c r="CC45" s="131">
        <f>IFERROR(CB45/BX45,"-")</f>
        <v>149500</v>
      </c>
      <c r="CD45" s="132"/>
      <c r="CE45" s="132"/>
      <c r="CF45" s="132">
        <v>1</v>
      </c>
      <c r="CG45" s="133"/>
      <c r="CH45" s="134">
        <f>IF(Q45=0,"",IF(CG45=0,"",(CG45/Q45)))</f>
        <v>0</v>
      </c>
      <c r="CI45" s="135"/>
      <c r="CJ45" s="136" t="str">
        <f>IFERROR(CI45/CG45,"-")</f>
        <v>-</v>
      </c>
      <c r="CK45" s="137"/>
      <c r="CL45" s="138" t="str">
        <f>IFERROR(CK45/CG45,"-")</f>
        <v>-</v>
      </c>
      <c r="CM45" s="139"/>
      <c r="CN45" s="139"/>
      <c r="CO45" s="139"/>
      <c r="CP45" s="140">
        <v>3</v>
      </c>
      <c r="CQ45" s="141">
        <v>2288000</v>
      </c>
      <c r="CR45" s="141">
        <v>1663000</v>
      </c>
      <c r="CS45" s="141"/>
      <c r="CT45" s="142" t="str">
        <f>IF(AND(CR45=0,CS45=0),"",IF(AND(CR45&lt;=100000,CS45&lt;=100000),"",IF(CR45/CQ45&gt;0.7,"男高",IF(CS45/CQ45&gt;0.7,"女高",""))))</f>
        <v>男高</v>
      </c>
    </row>
    <row r="46" spans="1:99">
      <c r="A46" s="79">
        <f>AC46</f>
        <v>3.17</v>
      </c>
      <c r="B46" s="189" t="s">
        <v>152</v>
      </c>
      <c r="C46" s="189" t="s">
        <v>58</v>
      </c>
      <c r="D46" s="189"/>
      <c r="E46" s="189" t="s">
        <v>153</v>
      </c>
      <c r="F46" s="189" t="s">
        <v>140</v>
      </c>
      <c r="G46" s="189" t="s">
        <v>61</v>
      </c>
      <c r="H46" s="89" t="s">
        <v>154</v>
      </c>
      <c r="I46" s="89" t="s">
        <v>155</v>
      </c>
      <c r="J46" s="89" t="s">
        <v>142</v>
      </c>
      <c r="K46" s="181">
        <v>200000</v>
      </c>
      <c r="L46" s="80">
        <v>0</v>
      </c>
      <c r="M46" s="80">
        <v>0</v>
      </c>
      <c r="N46" s="80">
        <v>25</v>
      </c>
      <c r="O46" s="91">
        <v>2</v>
      </c>
      <c r="P46" s="92">
        <v>0</v>
      </c>
      <c r="Q46" s="93">
        <f>O46+P46</f>
        <v>2</v>
      </c>
      <c r="R46" s="81">
        <f>IFERROR(Q46/N46,"-")</f>
        <v>0.08</v>
      </c>
      <c r="S46" s="80">
        <v>0</v>
      </c>
      <c r="T46" s="80">
        <v>1</v>
      </c>
      <c r="U46" s="81">
        <f>IFERROR(T46/(Q46),"-")</f>
        <v>0.5</v>
      </c>
      <c r="V46" s="82">
        <f>IFERROR(K46/SUM(Q46:Q49),"-")</f>
        <v>8333.3333333333</v>
      </c>
      <c r="W46" s="83">
        <v>0</v>
      </c>
      <c r="X46" s="81">
        <f>IF(Q46=0,"-",W46/Q46)</f>
        <v>0</v>
      </c>
      <c r="Y46" s="186">
        <v>0</v>
      </c>
      <c r="Z46" s="187">
        <f>IFERROR(Y46/Q46,"-")</f>
        <v>0</v>
      </c>
      <c r="AA46" s="187" t="str">
        <f>IFERROR(Y46/W46,"-")</f>
        <v>-</v>
      </c>
      <c r="AB46" s="181">
        <f>SUM(Y46:Y49)-SUM(K46:K49)</f>
        <v>434000</v>
      </c>
      <c r="AC46" s="85">
        <f>SUM(Y46:Y49)/SUM(K46:K49)</f>
        <v>3.17</v>
      </c>
      <c r="AD46" s="78"/>
      <c r="AE46" s="94"/>
      <c r="AF46" s="95">
        <f>IF(Q46=0,"",IF(AE46=0,"",(AE46/Q46)))</f>
        <v>0</v>
      </c>
      <c r="AG46" s="94"/>
      <c r="AH46" s="96" t="str">
        <f>IFERROR(AG46/AE46,"-")</f>
        <v>-</v>
      </c>
      <c r="AI46" s="97"/>
      <c r="AJ46" s="98" t="str">
        <f>IFERROR(AI46/AE46,"-")</f>
        <v>-</v>
      </c>
      <c r="AK46" s="99"/>
      <c r="AL46" s="99"/>
      <c r="AM46" s="99"/>
      <c r="AN46" s="100"/>
      <c r="AO46" s="101">
        <f>IF(Q46=0,"",IF(AN46=0,"",(AN46/Q46)))</f>
        <v>0</v>
      </c>
      <c r="AP46" s="100"/>
      <c r="AQ46" s="102" t="str">
        <f>IFERROR(AP46/AN46,"-")</f>
        <v>-</v>
      </c>
      <c r="AR46" s="103"/>
      <c r="AS46" s="104" t="str">
        <f>IFERROR(AR46/AN46,"-")</f>
        <v>-</v>
      </c>
      <c r="AT46" s="105"/>
      <c r="AU46" s="105"/>
      <c r="AV46" s="105"/>
      <c r="AW46" s="106"/>
      <c r="AX46" s="107">
        <f>IF(Q46=0,"",IF(AW46=0,"",(AW46/Q46)))</f>
        <v>0</v>
      </c>
      <c r="AY46" s="106"/>
      <c r="AZ46" s="108" t="str">
        <f>IFERROR(AY46/AW46,"-")</f>
        <v>-</v>
      </c>
      <c r="BA46" s="109"/>
      <c r="BB46" s="110" t="str">
        <f>IFERROR(BA46/AW46,"-")</f>
        <v>-</v>
      </c>
      <c r="BC46" s="111"/>
      <c r="BD46" s="111"/>
      <c r="BE46" s="111"/>
      <c r="BF46" s="112">
        <v>1</v>
      </c>
      <c r="BG46" s="113">
        <f>IF(Q46=0,"",IF(BF46=0,"",(BF46/Q46)))</f>
        <v>0.5</v>
      </c>
      <c r="BH46" s="112"/>
      <c r="BI46" s="114">
        <f>IFERROR(BH46/BF46,"-")</f>
        <v>0</v>
      </c>
      <c r="BJ46" s="115"/>
      <c r="BK46" s="116">
        <f>IFERROR(BJ46/BF46,"-")</f>
        <v>0</v>
      </c>
      <c r="BL46" s="117"/>
      <c r="BM46" s="117"/>
      <c r="BN46" s="117"/>
      <c r="BO46" s="119">
        <v>1</v>
      </c>
      <c r="BP46" s="120">
        <f>IF(Q46=0,"",IF(BO46=0,"",(BO46/Q46)))</f>
        <v>0.5</v>
      </c>
      <c r="BQ46" s="121"/>
      <c r="BR46" s="122">
        <f>IFERROR(BQ46/BO46,"-")</f>
        <v>0</v>
      </c>
      <c r="BS46" s="123"/>
      <c r="BT46" s="124">
        <f>IFERROR(BS46/BO46,"-")</f>
        <v>0</v>
      </c>
      <c r="BU46" s="125"/>
      <c r="BV46" s="125"/>
      <c r="BW46" s="125"/>
      <c r="BX46" s="126"/>
      <c r="BY46" s="127">
        <f>IF(Q46=0,"",IF(BX46=0,"",(BX46/Q46)))</f>
        <v>0</v>
      </c>
      <c r="BZ46" s="128"/>
      <c r="CA46" s="129" t="str">
        <f>IFERROR(BZ46/BX46,"-")</f>
        <v>-</v>
      </c>
      <c r="CB46" s="130"/>
      <c r="CC46" s="131" t="str">
        <f>IFERROR(CB46/BX46,"-")</f>
        <v>-</v>
      </c>
      <c r="CD46" s="132"/>
      <c r="CE46" s="132"/>
      <c r="CF46" s="132"/>
      <c r="CG46" s="133"/>
      <c r="CH46" s="134">
        <f>IF(Q46=0,"",IF(CG46=0,"",(CG46/Q46)))</f>
        <v>0</v>
      </c>
      <c r="CI46" s="135"/>
      <c r="CJ46" s="136" t="str">
        <f>IFERROR(CI46/CG46,"-")</f>
        <v>-</v>
      </c>
      <c r="CK46" s="137"/>
      <c r="CL46" s="138" t="str">
        <f>IFERROR(CK46/CG46,"-")</f>
        <v>-</v>
      </c>
      <c r="CM46" s="139"/>
      <c r="CN46" s="139"/>
      <c r="CO46" s="139"/>
      <c r="CP46" s="140">
        <v>0</v>
      </c>
      <c r="CQ46" s="141">
        <v>0</v>
      </c>
      <c r="CR46" s="141"/>
      <c r="CS46" s="141"/>
      <c r="CT46" s="142" t="str">
        <f>IF(AND(CR46=0,CS46=0),"",IF(AND(CR46&lt;=100000,CS46&lt;=100000),"",IF(CR46/CQ46&gt;0.7,"男高",IF(CS46/CQ46&gt;0.7,"女高",""))))</f>
        <v/>
      </c>
    </row>
    <row r="47" spans="1:99">
      <c r="A47" s="79"/>
      <c r="B47" s="189" t="s">
        <v>156</v>
      </c>
      <c r="C47" s="189" t="s">
        <v>58</v>
      </c>
      <c r="D47" s="189"/>
      <c r="E47" s="189" t="s">
        <v>153</v>
      </c>
      <c r="F47" s="189" t="s">
        <v>124</v>
      </c>
      <c r="G47" s="189" t="s">
        <v>61</v>
      </c>
      <c r="H47" s="89"/>
      <c r="I47" s="89" t="s">
        <v>155</v>
      </c>
      <c r="J47" s="89" t="s">
        <v>144</v>
      </c>
      <c r="K47" s="181"/>
      <c r="L47" s="80">
        <v>0</v>
      </c>
      <c r="M47" s="80">
        <v>0</v>
      </c>
      <c r="N47" s="80">
        <v>54</v>
      </c>
      <c r="O47" s="91">
        <v>5</v>
      </c>
      <c r="P47" s="92">
        <v>0</v>
      </c>
      <c r="Q47" s="93">
        <f>O47+P47</f>
        <v>5</v>
      </c>
      <c r="R47" s="81">
        <f>IFERROR(Q47/N47,"-")</f>
        <v>0.092592592592593</v>
      </c>
      <c r="S47" s="80">
        <v>1</v>
      </c>
      <c r="T47" s="80">
        <v>3</v>
      </c>
      <c r="U47" s="81">
        <f>IFERROR(T47/(Q47),"-")</f>
        <v>0.6</v>
      </c>
      <c r="V47" s="82"/>
      <c r="W47" s="83">
        <v>2</v>
      </c>
      <c r="X47" s="81">
        <f>IF(Q47=0,"-",W47/Q47)</f>
        <v>0.4</v>
      </c>
      <c r="Y47" s="186">
        <v>19000</v>
      </c>
      <c r="Z47" s="187">
        <f>IFERROR(Y47/Q47,"-")</f>
        <v>3800</v>
      </c>
      <c r="AA47" s="187">
        <f>IFERROR(Y47/W47,"-")</f>
        <v>9500</v>
      </c>
      <c r="AB47" s="181"/>
      <c r="AC47" s="85"/>
      <c r="AD47" s="78"/>
      <c r="AE47" s="94"/>
      <c r="AF47" s="95">
        <f>IF(Q47=0,"",IF(AE47=0,"",(AE47/Q47)))</f>
        <v>0</v>
      </c>
      <c r="AG47" s="94"/>
      <c r="AH47" s="96" t="str">
        <f>IFERROR(AG47/AE47,"-")</f>
        <v>-</v>
      </c>
      <c r="AI47" s="97"/>
      <c r="AJ47" s="98" t="str">
        <f>IFERROR(AI47/AE47,"-")</f>
        <v>-</v>
      </c>
      <c r="AK47" s="99"/>
      <c r="AL47" s="99"/>
      <c r="AM47" s="99"/>
      <c r="AN47" s="100"/>
      <c r="AO47" s="101">
        <f>IF(Q47=0,"",IF(AN47=0,"",(AN47/Q47)))</f>
        <v>0</v>
      </c>
      <c r="AP47" s="100"/>
      <c r="AQ47" s="102" t="str">
        <f>IFERROR(AP47/AN47,"-")</f>
        <v>-</v>
      </c>
      <c r="AR47" s="103"/>
      <c r="AS47" s="104" t="str">
        <f>IFERROR(AR47/AN47,"-")</f>
        <v>-</v>
      </c>
      <c r="AT47" s="105"/>
      <c r="AU47" s="105"/>
      <c r="AV47" s="105"/>
      <c r="AW47" s="106"/>
      <c r="AX47" s="107">
        <f>IF(Q47=0,"",IF(AW47=0,"",(AW47/Q47)))</f>
        <v>0</v>
      </c>
      <c r="AY47" s="106"/>
      <c r="AZ47" s="108" t="str">
        <f>IFERROR(AY47/AW47,"-")</f>
        <v>-</v>
      </c>
      <c r="BA47" s="109"/>
      <c r="BB47" s="110" t="str">
        <f>IFERROR(BA47/AW47,"-")</f>
        <v>-</v>
      </c>
      <c r="BC47" s="111"/>
      <c r="BD47" s="111"/>
      <c r="BE47" s="111"/>
      <c r="BF47" s="112">
        <v>2</v>
      </c>
      <c r="BG47" s="113">
        <f>IF(Q47=0,"",IF(BF47=0,"",(BF47/Q47)))</f>
        <v>0.4</v>
      </c>
      <c r="BH47" s="112"/>
      <c r="BI47" s="114">
        <f>IFERROR(BH47/BF47,"-")</f>
        <v>0</v>
      </c>
      <c r="BJ47" s="115"/>
      <c r="BK47" s="116">
        <f>IFERROR(BJ47/BF47,"-")</f>
        <v>0</v>
      </c>
      <c r="BL47" s="117"/>
      <c r="BM47" s="117"/>
      <c r="BN47" s="117"/>
      <c r="BO47" s="119">
        <v>2</v>
      </c>
      <c r="BP47" s="120">
        <f>IF(Q47=0,"",IF(BO47=0,"",(BO47/Q47)))</f>
        <v>0.4</v>
      </c>
      <c r="BQ47" s="121">
        <v>1</v>
      </c>
      <c r="BR47" s="122">
        <f>IFERROR(BQ47/BO47,"-")</f>
        <v>0.5</v>
      </c>
      <c r="BS47" s="123">
        <v>5000</v>
      </c>
      <c r="BT47" s="124">
        <f>IFERROR(BS47/BO47,"-")</f>
        <v>2500</v>
      </c>
      <c r="BU47" s="125">
        <v>1</v>
      </c>
      <c r="BV47" s="125"/>
      <c r="BW47" s="125"/>
      <c r="BX47" s="126"/>
      <c r="BY47" s="127">
        <f>IF(Q47=0,"",IF(BX47=0,"",(BX47/Q47)))</f>
        <v>0</v>
      </c>
      <c r="BZ47" s="128"/>
      <c r="CA47" s="129" t="str">
        <f>IFERROR(BZ47/BX47,"-")</f>
        <v>-</v>
      </c>
      <c r="CB47" s="130"/>
      <c r="CC47" s="131" t="str">
        <f>IFERROR(CB47/BX47,"-")</f>
        <v>-</v>
      </c>
      <c r="CD47" s="132"/>
      <c r="CE47" s="132"/>
      <c r="CF47" s="132"/>
      <c r="CG47" s="133">
        <v>1</v>
      </c>
      <c r="CH47" s="134">
        <f>IF(Q47=0,"",IF(CG47=0,"",(CG47/Q47)))</f>
        <v>0.2</v>
      </c>
      <c r="CI47" s="135">
        <v>1</v>
      </c>
      <c r="CJ47" s="136">
        <f>IFERROR(CI47/CG47,"-")</f>
        <v>1</v>
      </c>
      <c r="CK47" s="137">
        <v>14000</v>
      </c>
      <c r="CL47" s="138">
        <f>IFERROR(CK47/CG47,"-")</f>
        <v>14000</v>
      </c>
      <c r="CM47" s="139"/>
      <c r="CN47" s="139"/>
      <c r="CO47" s="139">
        <v>1</v>
      </c>
      <c r="CP47" s="140">
        <v>2</v>
      </c>
      <c r="CQ47" s="141">
        <v>19000</v>
      </c>
      <c r="CR47" s="141">
        <v>14000</v>
      </c>
      <c r="CS47" s="141"/>
      <c r="CT47" s="142" t="str">
        <f>IF(AND(CR47=0,CS47=0),"",IF(AND(CR47&lt;=100000,CS47&lt;=100000),"",IF(CR47/CQ47&gt;0.7,"男高",IF(CS47/CQ47&gt;0.7,"女高",""))))</f>
        <v/>
      </c>
    </row>
    <row r="48" spans="1:99">
      <c r="A48" s="79"/>
      <c r="B48" s="189" t="s">
        <v>157</v>
      </c>
      <c r="C48" s="189" t="s">
        <v>58</v>
      </c>
      <c r="D48" s="189"/>
      <c r="E48" s="189" t="s">
        <v>153</v>
      </c>
      <c r="F48" s="189" t="s">
        <v>126</v>
      </c>
      <c r="G48" s="189" t="s">
        <v>61</v>
      </c>
      <c r="H48" s="89"/>
      <c r="I48" s="89" t="s">
        <v>155</v>
      </c>
      <c r="J48" s="89" t="s">
        <v>146</v>
      </c>
      <c r="K48" s="181"/>
      <c r="L48" s="80">
        <v>0</v>
      </c>
      <c r="M48" s="80">
        <v>0</v>
      </c>
      <c r="N48" s="80">
        <v>37</v>
      </c>
      <c r="O48" s="91">
        <v>6</v>
      </c>
      <c r="P48" s="92">
        <v>0</v>
      </c>
      <c r="Q48" s="93">
        <f>O48+P48</f>
        <v>6</v>
      </c>
      <c r="R48" s="81">
        <f>IFERROR(Q48/N48,"-")</f>
        <v>0.16216216216216</v>
      </c>
      <c r="S48" s="80">
        <v>0</v>
      </c>
      <c r="T48" s="80">
        <v>3</v>
      </c>
      <c r="U48" s="81">
        <f>IFERROR(T48/(Q48),"-")</f>
        <v>0.5</v>
      </c>
      <c r="V48" s="82"/>
      <c r="W48" s="83">
        <v>1</v>
      </c>
      <c r="X48" s="81">
        <f>IF(Q48=0,"-",W48/Q48)</f>
        <v>0.16666666666667</v>
      </c>
      <c r="Y48" s="186">
        <v>5000</v>
      </c>
      <c r="Z48" s="187">
        <f>IFERROR(Y48/Q48,"-")</f>
        <v>833.33333333333</v>
      </c>
      <c r="AA48" s="187">
        <f>IFERROR(Y48/W48,"-")</f>
        <v>5000</v>
      </c>
      <c r="AB48" s="181"/>
      <c r="AC48" s="85"/>
      <c r="AD48" s="78"/>
      <c r="AE48" s="94"/>
      <c r="AF48" s="95">
        <f>IF(Q48=0,"",IF(AE48=0,"",(AE48/Q48)))</f>
        <v>0</v>
      </c>
      <c r="AG48" s="94"/>
      <c r="AH48" s="96" t="str">
        <f>IFERROR(AG48/AE48,"-")</f>
        <v>-</v>
      </c>
      <c r="AI48" s="97"/>
      <c r="AJ48" s="98" t="str">
        <f>IFERROR(AI48/AE48,"-")</f>
        <v>-</v>
      </c>
      <c r="AK48" s="99"/>
      <c r="AL48" s="99"/>
      <c r="AM48" s="99"/>
      <c r="AN48" s="100"/>
      <c r="AO48" s="101">
        <f>IF(Q48=0,"",IF(AN48=0,"",(AN48/Q48)))</f>
        <v>0</v>
      </c>
      <c r="AP48" s="100"/>
      <c r="AQ48" s="102" t="str">
        <f>IFERROR(AP48/AN48,"-")</f>
        <v>-</v>
      </c>
      <c r="AR48" s="103"/>
      <c r="AS48" s="104" t="str">
        <f>IFERROR(AR48/AN48,"-")</f>
        <v>-</v>
      </c>
      <c r="AT48" s="105"/>
      <c r="AU48" s="105"/>
      <c r="AV48" s="105"/>
      <c r="AW48" s="106">
        <v>1</v>
      </c>
      <c r="AX48" s="107">
        <f>IF(Q48=0,"",IF(AW48=0,"",(AW48/Q48)))</f>
        <v>0.16666666666667</v>
      </c>
      <c r="AY48" s="106"/>
      <c r="AZ48" s="108">
        <f>IFERROR(AY48/AW48,"-")</f>
        <v>0</v>
      </c>
      <c r="BA48" s="109"/>
      <c r="BB48" s="110">
        <f>IFERROR(BA48/AW48,"-")</f>
        <v>0</v>
      </c>
      <c r="BC48" s="111"/>
      <c r="BD48" s="111"/>
      <c r="BE48" s="111"/>
      <c r="BF48" s="112">
        <v>1</v>
      </c>
      <c r="BG48" s="113">
        <f>IF(Q48=0,"",IF(BF48=0,"",(BF48/Q48)))</f>
        <v>0.16666666666667</v>
      </c>
      <c r="BH48" s="112">
        <v>1</v>
      </c>
      <c r="BI48" s="114">
        <f>IFERROR(BH48/BF48,"-")</f>
        <v>1</v>
      </c>
      <c r="BJ48" s="115">
        <v>5000</v>
      </c>
      <c r="BK48" s="116">
        <f>IFERROR(BJ48/BF48,"-")</f>
        <v>5000</v>
      </c>
      <c r="BL48" s="117">
        <v>1</v>
      </c>
      <c r="BM48" s="117"/>
      <c r="BN48" s="117"/>
      <c r="BO48" s="119">
        <v>4</v>
      </c>
      <c r="BP48" s="120">
        <f>IF(Q48=0,"",IF(BO48=0,"",(BO48/Q48)))</f>
        <v>0.66666666666667</v>
      </c>
      <c r="BQ48" s="121"/>
      <c r="BR48" s="122">
        <f>IFERROR(BQ48/BO48,"-")</f>
        <v>0</v>
      </c>
      <c r="BS48" s="123"/>
      <c r="BT48" s="124">
        <f>IFERROR(BS48/BO48,"-")</f>
        <v>0</v>
      </c>
      <c r="BU48" s="125"/>
      <c r="BV48" s="125"/>
      <c r="BW48" s="125"/>
      <c r="BX48" s="126"/>
      <c r="BY48" s="127">
        <f>IF(Q48=0,"",IF(BX48=0,"",(BX48/Q48)))</f>
        <v>0</v>
      </c>
      <c r="BZ48" s="128"/>
      <c r="CA48" s="129" t="str">
        <f>IFERROR(BZ48/BX48,"-")</f>
        <v>-</v>
      </c>
      <c r="CB48" s="130"/>
      <c r="CC48" s="131" t="str">
        <f>IFERROR(CB48/BX48,"-")</f>
        <v>-</v>
      </c>
      <c r="CD48" s="132"/>
      <c r="CE48" s="132"/>
      <c r="CF48" s="132"/>
      <c r="CG48" s="133"/>
      <c r="CH48" s="134">
        <f>IF(Q48=0,"",IF(CG48=0,"",(CG48/Q48)))</f>
        <v>0</v>
      </c>
      <c r="CI48" s="135"/>
      <c r="CJ48" s="136" t="str">
        <f>IFERROR(CI48/CG48,"-")</f>
        <v>-</v>
      </c>
      <c r="CK48" s="137"/>
      <c r="CL48" s="138" t="str">
        <f>IFERROR(CK48/CG48,"-")</f>
        <v>-</v>
      </c>
      <c r="CM48" s="139"/>
      <c r="CN48" s="139"/>
      <c r="CO48" s="139"/>
      <c r="CP48" s="140">
        <v>1</v>
      </c>
      <c r="CQ48" s="141">
        <v>5000</v>
      </c>
      <c r="CR48" s="141">
        <v>5000</v>
      </c>
      <c r="CS48" s="141"/>
      <c r="CT48" s="142" t="str">
        <f>IF(AND(CR48=0,CS48=0),"",IF(AND(CR48&lt;=100000,CS48&lt;=100000),"",IF(CR48/CQ48&gt;0.7,"男高",IF(CS48/CQ48&gt;0.7,"女高",""))))</f>
        <v/>
      </c>
    </row>
    <row r="49" spans="1:99">
      <c r="A49" s="79"/>
      <c r="B49" s="189" t="s">
        <v>158</v>
      </c>
      <c r="C49" s="189" t="s">
        <v>58</v>
      </c>
      <c r="D49" s="189"/>
      <c r="E49" s="189" t="s">
        <v>72</v>
      </c>
      <c r="F49" s="189" t="s">
        <v>72</v>
      </c>
      <c r="G49" s="189" t="s">
        <v>73</v>
      </c>
      <c r="H49" s="89"/>
      <c r="I49" s="89"/>
      <c r="J49" s="89"/>
      <c r="K49" s="181"/>
      <c r="L49" s="80">
        <v>0</v>
      </c>
      <c r="M49" s="80">
        <v>0</v>
      </c>
      <c r="N49" s="80">
        <v>42</v>
      </c>
      <c r="O49" s="91">
        <v>11</v>
      </c>
      <c r="P49" s="92">
        <v>0</v>
      </c>
      <c r="Q49" s="93">
        <f>O49+P49</f>
        <v>11</v>
      </c>
      <c r="R49" s="81">
        <f>IFERROR(Q49/N49,"-")</f>
        <v>0.26190476190476</v>
      </c>
      <c r="S49" s="80">
        <v>2</v>
      </c>
      <c r="T49" s="80">
        <v>2</v>
      </c>
      <c r="U49" s="81">
        <f>IFERROR(T49/(Q49),"-")</f>
        <v>0.18181818181818</v>
      </c>
      <c r="V49" s="82"/>
      <c r="W49" s="83">
        <v>4</v>
      </c>
      <c r="X49" s="81">
        <f>IF(Q49=0,"-",W49/Q49)</f>
        <v>0.36363636363636</v>
      </c>
      <c r="Y49" s="186">
        <v>610000</v>
      </c>
      <c r="Z49" s="187">
        <f>IFERROR(Y49/Q49,"-")</f>
        <v>55454.545454545</v>
      </c>
      <c r="AA49" s="187">
        <f>IFERROR(Y49/W49,"-")</f>
        <v>152500</v>
      </c>
      <c r="AB49" s="181"/>
      <c r="AC49" s="85"/>
      <c r="AD49" s="78"/>
      <c r="AE49" s="94"/>
      <c r="AF49" s="95">
        <f>IF(Q49=0,"",IF(AE49=0,"",(AE49/Q49)))</f>
        <v>0</v>
      </c>
      <c r="AG49" s="94"/>
      <c r="AH49" s="96" t="str">
        <f>IFERROR(AG49/AE49,"-")</f>
        <v>-</v>
      </c>
      <c r="AI49" s="97"/>
      <c r="AJ49" s="98" t="str">
        <f>IFERROR(AI49/AE49,"-")</f>
        <v>-</v>
      </c>
      <c r="AK49" s="99"/>
      <c r="AL49" s="99"/>
      <c r="AM49" s="99"/>
      <c r="AN49" s="100"/>
      <c r="AO49" s="101">
        <f>IF(Q49=0,"",IF(AN49=0,"",(AN49/Q49)))</f>
        <v>0</v>
      </c>
      <c r="AP49" s="100"/>
      <c r="AQ49" s="102" t="str">
        <f>IFERROR(AP49/AN49,"-")</f>
        <v>-</v>
      </c>
      <c r="AR49" s="103"/>
      <c r="AS49" s="104" t="str">
        <f>IFERROR(AR49/AN49,"-")</f>
        <v>-</v>
      </c>
      <c r="AT49" s="105"/>
      <c r="AU49" s="105"/>
      <c r="AV49" s="105"/>
      <c r="AW49" s="106"/>
      <c r="AX49" s="107">
        <f>IF(Q49=0,"",IF(AW49=0,"",(AW49/Q49)))</f>
        <v>0</v>
      </c>
      <c r="AY49" s="106"/>
      <c r="AZ49" s="108" t="str">
        <f>IFERROR(AY49/AW49,"-")</f>
        <v>-</v>
      </c>
      <c r="BA49" s="109"/>
      <c r="BB49" s="110" t="str">
        <f>IFERROR(BA49/AW49,"-")</f>
        <v>-</v>
      </c>
      <c r="BC49" s="111"/>
      <c r="BD49" s="111"/>
      <c r="BE49" s="111"/>
      <c r="BF49" s="112">
        <v>2</v>
      </c>
      <c r="BG49" s="113">
        <f>IF(Q49=0,"",IF(BF49=0,"",(BF49/Q49)))</f>
        <v>0.18181818181818</v>
      </c>
      <c r="BH49" s="112">
        <v>1</v>
      </c>
      <c r="BI49" s="114">
        <f>IFERROR(BH49/BF49,"-")</f>
        <v>0.5</v>
      </c>
      <c r="BJ49" s="115">
        <v>2000</v>
      </c>
      <c r="BK49" s="116">
        <f>IFERROR(BJ49/BF49,"-")</f>
        <v>1000</v>
      </c>
      <c r="BL49" s="117">
        <v>1</v>
      </c>
      <c r="BM49" s="117"/>
      <c r="BN49" s="117"/>
      <c r="BO49" s="119">
        <v>5</v>
      </c>
      <c r="BP49" s="120">
        <f>IF(Q49=0,"",IF(BO49=0,"",(BO49/Q49)))</f>
        <v>0.45454545454545</v>
      </c>
      <c r="BQ49" s="121"/>
      <c r="BR49" s="122">
        <f>IFERROR(BQ49/BO49,"-")</f>
        <v>0</v>
      </c>
      <c r="BS49" s="123"/>
      <c r="BT49" s="124">
        <f>IFERROR(BS49/BO49,"-")</f>
        <v>0</v>
      </c>
      <c r="BU49" s="125"/>
      <c r="BV49" s="125"/>
      <c r="BW49" s="125"/>
      <c r="BX49" s="126">
        <v>4</v>
      </c>
      <c r="BY49" s="127">
        <f>IF(Q49=0,"",IF(BX49=0,"",(BX49/Q49)))</f>
        <v>0.36363636363636</v>
      </c>
      <c r="BZ49" s="128">
        <v>3</v>
      </c>
      <c r="CA49" s="129">
        <f>IFERROR(BZ49/BX49,"-")</f>
        <v>0.75</v>
      </c>
      <c r="CB49" s="130">
        <v>608000</v>
      </c>
      <c r="CC49" s="131">
        <f>IFERROR(CB49/BX49,"-")</f>
        <v>152000</v>
      </c>
      <c r="CD49" s="132"/>
      <c r="CE49" s="132"/>
      <c r="CF49" s="132">
        <v>3</v>
      </c>
      <c r="CG49" s="133"/>
      <c r="CH49" s="134">
        <f>IF(Q49=0,"",IF(CG49=0,"",(CG49/Q49)))</f>
        <v>0</v>
      </c>
      <c r="CI49" s="135"/>
      <c r="CJ49" s="136" t="str">
        <f>IFERROR(CI49/CG49,"-")</f>
        <v>-</v>
      </c>
      <c r="CK49" s="137"/>
      <c r="CL49" s="138" t="str">
        <f>IFERROR(CK49/CG49,"-")</f>
        <v>-</v>
      </c>
      <c r="CM49" s="139"/>
      <c r="CN49" s="139"/>
      <c r="CO49" s="139"/>
      <c r="CP49" s="140">
        <v>4</v>
      </c>
      <c r="CQ49" s="141">
        <v>610000</v>
      </c>
      <c r="CR49" s="141">
        <v>376000</v>
      </c>
      <c r="CS49" s="141"/>
      <c r="CT49" s="142" t="str">
        <f>IF(AND(CR49=0,CS49=0),"",IF(AND(CR49&lt;=100000,CS49&lt;=100000),"",IF(CR49/CQ49&gt;0.7,"男高",IF(CS49/CQ49&gt;0.7,"女高",""))))</f>
        <v/>
      </c>
    </row>
    <row r="50" spans="1:99">
      <c r="A50" s="79">
        <f>AC50</f>
        <v>1.52</v>
      </c>
      <c r="B50" s="189" t="s">
        <v>159</v>
      </c>
      <c r="C50" s="189" t="s">
        <v>58</v>
      </c>
      <c r="D50" s="189"/>
      <c r="E50" s="189" t="s">
        <v>88</v>
      </c>
      <c r="F50" s="189" t="s">
        <v>106</v>
      </c>
      <c r="G50" s="189" t="s">
        <v>89</v>
      </c>
      <c r="H50" s="89" t="s">
        <v>66</v>
      </c>
      <c r="I50" s="89" t="s">
        <v>84</v>
      </c>
      <c r="J50" s="89" t="s">
        <v>79</v>
      </c>
      <c r="K50" s="181">
        <v>150000</v>
      </c>
      <c r="L50" s="80">
        <v>0</v>
      </c>
      <c r="M50" s="80">
        <v>0</v>
      </c>
      <c r="N50" s="80">
        <v>25</v>
      </c>
      <c r="O50" s="91">
        <v>3</v>
      </c>
      <c r="P50" s="92">
        <v>0</v>
      </c>
      <c r="Q50" s="93">
        <f>O50+P50</f>
        <v>3</v>
      </c>
      <c r="R50" s="81">
        <f>IFERROR(Q50/N50,"-")</f>
        <v>0.12</v>
      </c>
      <c r="S50" s="80">
        <v>1</v>
      </c>
      <c r="T50" s="80">
        <v>1</v>
      </c>
      <c r="U50" s="81">
        <f>IFERROR(T50/(Q50),"-")</f>
        <v>0.33333333333333</v>
      </c>
      <c r="V50" s="82">
        <f>IFERROR(K50/SUM(Q50:Q51),"-")</f>
        <v>16666.666666667</v>
      </c>
      <c r="W50" s="83">
        <v>0</v>
      </c>
      <c r="X50" s="81">
        <f>IF(Q50=0,"-",W50/Q50)</f>
        <v>0</v>
      </c>
      <c r="Y50" s="186">
        <v>0</v>
      </c>
      <c r="Z50" s="187">
        <f>IFERROR(Y50/Q50,"-")</f>
        <v>0</v>
      </c>
      <c r="AA50" s="187" t="str">
        <f>IFERROR(Y50/W50,"-")</f>
        <v>-</v>
      </c>
      <c r="AB50" s="181">
        <f>SUM(Y50:Y51)-SUM(K50:K51)</f>
        <v>78000</v>
      </c>
      <c r="AC50" s="85">
        <f>SUM(Y50:Y51)/SUM(K50:K51)</f>
        <v>1.52</v>
      </c>
      <c r="AD50" s="78"/>
      <c r="AE50" s="94"/>
      <c r="AF50" s="95">
        <f>IF(Q50=0,"",IF(AE50=0,"",(AE50/Q50)))</f>
        <v>0</v>
      </c>
      <c r="AG50" s="94"/>
      <c r="AH50" s="96" t="str">
        <f>IFERROR(AG50/AE50,"-")</f>
        <v>-</v>
      </c>
      <c r="AI50" s="97"/>
      <c r="AJ50" s="98" t="str">
        <f>IFERROR(AI50/AE50,"-")</f>
        <v>-</v>
      </c>
      <c r="AK50" s="99"/>
      <c r="AL50" s="99"/>
      <c r="AM50" s="99"/>
      <c r="AN50" s="100">
        <v>1</v>
      </c>
      <c r="AO50" s="101">
        <f>IF(Q50=0,"",IF(AN50=0,"",(AN50/Q50)))</f>
        <v>0.33333333333333</v>
      </c>
      <c r="AP50" s="100"/>
      <c r="AQ50" s="102">
        <f>IFERROR(AP50/AN50,"-")</f>
        <v>0</v>
      </c>
      <c r="AR50" s="103"/>
      <c r="AS50" s="104">
        <f>IFERROR(AR50/AN50,"-")</f>
        <v>0</v>
      </c>
      <c r="AT50" s="105"/>
      <c r="AU50" s="105"/>
      <c r="AV50" s="105"/>
      <c r="AW50" s="106"/>
      <c r="AX50" s="107">
        <f>IF(Q50=0,"",IF(AW50=0,"",(AW50/Q50)))</f>
        <v>0</v>
      </c>
      <c r="AY50" s="106"/>
      <c r="AZ50" s="108" t="str">
        <f>IFERROR(AY50/AW50,"-")</f>
        <v>-</v>
      </c>
      <c r="BA50" s="109"/>
      <c r="BB50" s="110" t="str">
        <f>IFERROR(BA50/AW50,"-")</f>
        <v>-</v>
      </c>
      <c r="BC50" s="111"/>
      <c r="BD50" s="111"/>
      <c r="BE50" s="111"/>
      <c r="BF50" s="112"/>
      <c r="BG50" s="113">
        <f>IF(Q50=0,"",IF(BF50=0,"",(BF50/Q50)))</f>
        <v>0</v>
      </c>
      <c r="BH50" s="112"/>
      <c r="BI50" s="114" t="str">
        <f>IFERROR(BH50/BF50,"-")</f>
        <v>-</v>
      </c>
      <c r="BJ50" s="115"/>
      <c r="BK50" s="116" t="str">
        <f>IFERROR(BJ50/BF50,"-")</f>
        <v>-</v>
      </c>
      <c r="BL50" s="117"/>
      <c r="BM50" s="117"/>
      <c r="BN50" s="117"/>
      <c r="BO50" s="119"/>
      <c r="BP50" s="120">
        <f>IF(Q50=0,"",IF(BO50=0,"",(BO50/Q50)))</f>
        <v>0</v>
      </c>
      <c r="BQ50" s="121"/>
      <c r="BR50" s="122" t="str">
        <f>IFERROR(BQ50/BO50,"-")</f>
        <v>-</v>
      </c>
      <c r="BS50" s="123"/>
      <c r="BT50" s="124" t="str">
        <f>IFERROR(BS50/BO50,"-")</f>
        <v>-</v>
      </c>
      <c r="BU50" s="125"/>
      <c r="BV50" s="125"/>
      <c r="BW50" s="125"/>
      <c r="BX50" s="126">
        <v>1</v>
      </c>
      <c r="BY50" s="127">
        <f>IF(Q50=0,"",IF(BX50=0,"",(BX50/Q50)))</f>
        <v>0.33333333333333</v>
      </c>
      <c r="BZ50" s="128"/>
      <c r="CA50" s="129">
        <f>IFERROR(BZ50/BX50,"-")</f>
        <v>0</v>
      </c>
      <c r="CB50" s="130"/>
      <c r="CC50" s="131">
        <f>IFERROR(CB50/BX50,"-")</f>
        <v>0</v>
      </c>
      <c r="CD50" s="132"/>
      <c r="CE50" s="132"/>
      <c r="CF50" s="132"/>
      <c r="CG50" s="133">
        <v>1</v>
      </c>
      <c r="CH50" s="134">
        <f>IF(Q50=0,"",IF(CG50=0,"",(CG50/Q50)))</f>
        <v>0.33333333333333</v>
      </c>
      <c r="CI50" s="135"/>
      <c r="CJ50" s="136">
        <f>IFERROR(CI50/CG50,"-")</f>
        <v>0</v>
      </c>
      <c r="CK50" s="137"/>
      <c r="CL50" s="138">
        <f>IFERROR(CK50/CG50,"-")</f>
        <v>0</v>
      </c>
      <c r="CM50" s="139"/>
      <c r="CN50" s="139"/>
      <c r="CO50" s="139"/>
      <c r="CP50" s="140">
        <v>0</v>
      </c>
      <c r="CQ50" s="141">
        <v>0</v>
      </c>
      <c r="CR50" s="141"/>
      <c r="CS50" s="141"/>
      <c r="CT50" s="142" t="str">
        <f>IF(AND(CR50=0,CS50=0),"",IF(AND(CR50&lt;=100000,CS50&lt;=100000),"",IF(CR50/CQ50&gt;0.7,"男高",IF(CS50/CQ50&gt;0.7,"女高",""))))</f>
        <v/>
      </c>
    </row>
    <row r="51" spans="1:99">
      <c r="A51" s="79"/>
      <c r="B51" s="189" t="s">
        <v>160</v>
      </c>
      <c r="C51" s="189" t="s">
        <v>58</v>
      </c>
      <c r="D51" s="189"/>
      <c r="E51" s="189" t="s">
        <v>88</v>
      </c>
      <c r="F51" s="189" t="s">
        <v>106</v>
      </c>
      <c r="G51" s="189" t="s">
        <v>73</v>
      </c>
      <c r="H51" s="89"/>
      <c r="I51" s="89"/>
      <c r="J51" s="89"/>
      <c r="K51" s="181"/>
      <c r="L51" s="80">
        <v>0</v>
      </c>
      <c r="M51" s="80">
        <v>0</v>
      </c>
      <c r="N51" s="80">
        <v>17</v>
      </c>
      <c r="O51" s="91">
        <v>6</v>
      </c>
      <c r="P51" s="92">
        <v>0</v>
      </c>
      <c r="Q51" s="93">
        <f>O51+P51</f>
        <v>6</v>
      </c>
      <c r="R51" s="81">
        <f>IFERROR(Q51/N51,"-")</f>
        <v>0.35294117647059</v>
      </c>
      <c r="S51" s="80">
        <v>1</v>
      </c>
      <c r="T51" s="80">
        <v>0</v>
      </c>
      <c r="U51" s="81">
        <f>IFERROR(T51/(Q51),"-")</f>
        <v>0</v>
      </c>
      <c r="V51" s="82"/>
      <c r="W51" s="83">
        <v>1</v>
      </c>
      <c r="X51" s="81">
        <f>IF(Q51=0,"-",W51/Q51)</f>
        <v>0.16666666666667</v>
      </c>
      <c r="Y51" s="186">
        <v>228000</v>
      </c>
      <c r="Z51" s="187">
        <f>IFERROR(Y51/Q51,"-")</f>
        <v>38000</v>
      </c>
      <c r="AA51" s="187">
        <f>IFERROR(Y51/W51,"-")</f>
        <v>228000</v>
      </c>
      <c r="AB51" s="181"/>
      <c r="AC51" s="85"/>
      <c r="AD51" s="78"/>
      <c r="AE51" s="94"/>
      <c r="AF51" s="95">
        <f>IF(Q51=0,"",IF(AE51=0,"",(AE51/Q51)))</f>
        <v>0</v>
      </c>
      <c r="AG51" s="94"/>
      <c r="AH51" s="96" t="str">
        <f>IFERROR(AG51/AE51,"-")</f>
        <v>-</v>
      </c>
      <c r="AI51" s="97"/>
      <c r="AJ51" s="98" t="str">
        <f>IFERROR(AI51/AE51,"-")</f>
        <v>-</v>
      </c>
      <c r="AK51" s="99"/>
      <c r="AL51" s="99"/>
      <c r="AM51" s="99"/>
      <c r="AN51" s="100"/>
      <c r="AO51" s="101">
        <f>IF(Q51=0,"",IF(AN51=0,"",(AN51/Q51)))</f>
        <v>0</v>
      </c>
      <c r="AP51" s="100"/>
      <c r="AQ51" s="102" t="str">
        <f>IFERROR(AP51/AN51,"-")</f>
        <v>-</v>
      </c>
      <c r="AR51" s="103"/>
      <c r="AS51" s="104" t="str">
        <f>IFERROR(AR51/AN51,"-")</f>
        <v>-</v>
      </c>
      <c r="AT51" s="105"/>
      <c r="AU51" s="105"/>
      <c r="AV51" s="105"/>
      <c r="AW51" s="106"/>
      <c r="AX51" s="107">
        <f>IF(Q51=0,"",IF(AW51=0,"",(AW51/Q51)))</f>
        <v>0</v>
      </c>
      <c r="AY51" s="106"/>
      <c r="AZ51" s="108" t="str">
        <f>IFERROR(AY51/AW51,"-")</f>
        <v>-</v>
      </c>
      <c r="BA51" s="109"/>
      <c r="BB51" s="110" t="str">
        <f>IFERROR(BA51/AW51,"-")</f>
        <v>-</v>
      </c>
      <c r="BC51" s="111"/>
      <c r="BD51" s="111"/>
      <c r="BE51" s="111"/>
      <c r="BF51" s="112">
        <v>2</v>
      </c>
      <c r="BG51" s="113">
        <f>IF(Q51=0,"",IF(BF51=0,"",(BF51/Q51)))</f>
        <v>0.33333333333333</v>
      </c>
      <c r="BH51" s="112"/>
      <c r="BI51" s="114">
        <f>IFERROR(BH51/BF51,"-")</f>
        <v>0</v>
      </c>
      <c r="BJ51" s="115"/>
      <c r="BK51" s="116">
        <f>IFERROR(BJ51/BF51,"-")</f>
        <v>0</v>
      </c>
      <c r="BL51" s="117"/>
      <c r="BM51" s="117"/>
      <c r="BN51" s="117"/>
      <c r="BO51" s="119">
        <v>2</v>
      </c>
      <c r="BP51" s="120">
        <f>IF(Q51=0,"",IF(BO51=0,"",(BO51/Q51)))</f>
        <v>0.33333333333333</v>
      </c>
      <c r="BQ51" s="121"/>
      <c r="BR51" s="122">
        <f>IFERROR(BQ51/BO51,"-")</f>
        <v>0</v>
      </c>
      <c r="BS51" s="123"/>
      <c r="BT51" s="124">
        <f>IFERROR(BS51/BO51,"-")</f>
        <v>0</v>
      </c>
      <c r="BU51" s="125"/>
      <c r="BV51" s="125"/>
      <c r="BW51" s="125"/>
      <c r="BX51" s="126">
        <v>2</v>
      </c>
      <c r="BY51" s="127">
        <f>IF(Q51=0,"",IF(BX51=0,"",(BX51/Q51)))</f>
        <v>0.33333333333333</v>
      </c>
      <c r="BZ51" s="128">
        <v>1</v>
      </c>
      <c r="CA51" s="129">
        <f>IFERROR(BZ51/BX51,"-")</f>
        <v>0.5</v>
      </c>
      <c r="CB51" s="130">
        <v>228000</v>
      </c>
      <c r="CC51" s="131">
        <f>IFERROR(CB51/BX51,"-")</f>
        <v>114000</v>
      </c>
      <c r="CD51" s="132"/>
      <c r="CE51" s="132"/>
      <c r="CF51" s="132">
        <v>1</v>
      </c>
      <c r="CG51" s="133"/>
      <c r="CH51" s="134">
        <f>IF(Q51=0,"",IF(CG51=0,"",(CG51/Q51)))</f>
        <v>0</v>
      </c>
      <c r="CI51" s="135"/>
      <c r="CJ51" s="136" t="str">
        <f>IFERROR(CI51/CG51,"-")</f>
        <v>-</v>
      </c>
      <c r="CK51" s="137"/>
      <c r="CL51" s="138" t="str">
        <f>IFERROR(CK51/CG51,"-")</f>
        <v>-</v>
      </c>
      <c r="CM51" s="139"/>
      <c r="CN51" s="139"/>
      <c r="CO51" s="139"/>
      <c r="CP51" s="140">
        <v>1</v>
      </c>
      <c r="CQ51" s="141">
        <v>228000</v>
      </c>
      <c r="CR51" s="141">
        <v>228000</v>
      </c>
      <c r="CS51" s="141"/>
      <c r="CT51" s="142" t="str">
        <f>IF(AND(CR51=0,CS51=0),"",IF(AND(CR51&lt;=100000,CS51&lt;=100000),"",IF(CR51/CQ51&gt;0.7,"男高",IF(CS51/CQ51&gt;0.7,"女高",""))))</f>
        <v>男高</v>
      </c>
    </row>
    <row r="52" spans="1:99">
      <c r="A52" s="79">
        <f>AC52</f>
        <v>0.10666666666667</v>
      </c>
      <c r="B52" s="189" t="s">
        <v>161</v>
      </c>
      <c r="C52" s="189" t="s">
        <v>58</v>
      </c>
      <c r="D52" s="189"/>
      <c r="E52" s="189" t="s">
        <v>101</v>
      </c>
      <c r="F52" s="189" t="s">
        <v>112</v>
      </c>
      <c r="G52" s="189" t="s">
        <v>82</v>
      </c>
      <c r="H52" s="89" t="s">
        <v>66</v>
      </c>
      <c r="I52" s="89" t="s">
        <v>84</v>
      </c>
      <c r="J52" s="191" t="s">
        <v>162</v>
      </c>
      <c r="K52" s="181">
        <v>150000</v>
      </c>
      <c r="L52" s="80">
        <v>0</v>
      </c>
      <c r="M52" s="80">
        <v>0</v>
      </c>
      <c r="N52" s="80">
        <v>47</v>
      </c>
      <c r="O52" s="91">
        <v>2</v>
      </c>
      <c r="P52" s="92">
        <v>0</v>
      </c>
      <c r="Q52" s="93">
        <f>O52+P52</f>
        <v>2</v>
      </c>
      <c r="R52" s="81">
        <f>IFERROR(Q52/N52,"-")</f>
        <v>0.042553191489362</v>
      </c>
      <c r="S52" s="80">
        <v>0</v>
      </c>
      <c r="T52" s="80">
        <v>2</v>
      </c>
      <c r="U52" s="81">
        <f>IFERROR(T52/(Q52),"-")</f>
        <v>1</v>
      </c>
      <c r="V52" s="82">
        <f>IFERROR(K52/SUM(Q52:Q53),"-")</f>
        <v>25000</v>
      </c>
      <c r="W52" s="83">
        <v>2</v>
      </c>
      <c r="X52" s="81">
        <f>IF(Q52=0,"-",W52/Q52)</f>
        <v>1</v>
      </c>
      <c r="Y52" s="186">
        <v>16000</v>
      </c>
      <c r="Z52" s="187">
        <f>IFERROR(Y52/Q52,"-")</f>
        <v>8000</v>
      </c>
      <c r="AA52" s="187">
        <f>IFERROR(Y52/W52,"-")</f>
        <v>8000</v>
      </c>
      <c r="AB52" s="181">
        <f>SUM(Y52:Y53)-SUM(K52:K53)</f>
        <v>-134000</v>
      </c>
      <c r="AC52" s="85">
        <f>SUM(Y52:Y53)/SUM(K52:K53)</f>
        <v>0.10666666666667</v>
      </c>
      <c r="AD52" s="78"/>
      <c r="AE52" s="94"/>
      <c r="AF52" s="95">
        <f>IF(Q52=0,"",IF(AE52=0,"",(AE52/Q52)))</f>
        <v>0</v>
      </c>
      <c r="AG52" s="94"/>
      <c r="AH52" s="96" t="str">
        <f>IFERROR(AG52/AE52,"-")</f>
        <v>-</v>
      </c>
      <c r="AI52" s="97"/>
      <c r="AJ52" s="98" t="str">
        <f>IFERROR(AI52/AE52,"-")</f>
        <v>-</v>
      </c>
      <c r="AK52" s="99"/>
      <c r="AL52" s="99"/>
      <c r="AM52" s="99"/>
      <c r="AN52" s="100"/>
      <c r="AO52" s="101">
        <f>IF(Q52=0,"",IF(AN52=0,"",(AN52/Q52)))</f>
        <v>0</v>
      </c>
      <c r="AP52" s="100"/>
      <c r="AQ52" s="102" t="str">
        <f>IFERROR(AP52/AN52,"-")</f>
        <v>-</v>
      </c>
      <c r="AR52" s="103"/>
      <c r="AS52" s="104" t="str">
        <f>IFERROR(AR52/AN52,"-")</f>
        <v>-</v>
      </c>
      <c r="AT52" s="105"/>
      <c r="AU52" s="105"/>
      <c r="AV52" s="105"/>
      <c r="AW52" s="106"/>
      <c r="AX52" s="107">
        <f>IF(Q52=0,"",IF(AW52=0,"",(AW52/Q52)))</f>
        <v>0</v>
      </c>
      <c r="AY52" s="106"/>
      <c r="AZ52" s="108" t="str">
        <f>IFERROR(AY52/AW52,"-")</f>
        <v>-</v>
      </c>
      <c r="BA52" s="109"/>
      <c r="BB52" s="110" t="str">
        <f>IFERROR(BA52/AW52,"-")</f>
        <v>-</v>
      </c>
      <c r="BC52" s="111"/>
      <c r="BD52" s="111"/>
      <c r="BE52" s="111"/>
      <c r="BF52" s="112"/>
      <c r="BG52" s="113">
        <f>IF(Q52=0,"",IF(BF52=0,"",(BF52/Q52)))</f>
        <v>0</v>
      </c>
      <c r="BH52" s="112"/>
      <c r="BI52" s="114" t="str">
        <f>IFERROR(BH52/BF52,"-")</f>
        <v>-</v>
      </c>
      <c r="BJ52" s="115"/>
      <c r="BK52" s="116" t="str">
        <f>IFERROR(BJ52/BF52,"-")</f>
        <v>-</v>
      </c>
      <c r="BL52" s="117"/>
      <c r="BM52" s="117"/>
      <c r="BN52" s="117"/>
      <c r="BO52" s="119">
        <v>1</v>
      </c>
      <c r="BP52" s="120">
        <f>IF(Q52=0,"",IF(BO52=0,"",(BO52/Q52)))</f>
        <v>0.5</v>
      </c>
      <c r="BQ52" s="121">
        <v>1</v>
      </c>
      <c r="BR52" s="122">
        <f>IFERROR(BQ52/BO52,"-")</f>
        <v>1</v>
      </c>
      <c r="BS52" s="123">
        <v>5000</v>
      </c>
      <c r="BT52" s="124">
        <f>IFERROR(BS52/BO52,"-")</f>
        <v>5000</v>
      </c>
      <c r="BU52" s="125">
        <v>1</v>
      </c>
      <c r="BV52" s="125"/>
      <c r="BW52" s="125"/>
      <c r="BX52" s="126">
        <v>1</v>
      </c>
      <c r="BY52" s="127">
        <f>IF(Q52=0,"",IF(BX52=0,"",(BX52/Q52)))</f>
        <v>0.5</v>
      </c>
      <c r="BZ52" s="128">
        <v>1</v>
      </c>
      <c r="CA52" s="129">
        <f>IFERROR(BZ52/BX52,"-")</f>
        <v>1</v>
      </c>
      <c r="CB52" s="130">
        <v>11000</v>
      </c>
      <c r="CC52" s="131">
        <f>IFERROR(CB52/BX52,"-")</f>
        <v>11000</v>
      </c>
      <c r="CD52" s="132"/>
      <c r="CE52" s="132"/>
      <c r="CF52" s="132">
        <v>1</v>
      </c>
      <c r="CG52" s="133"/>
      <c r="CH52" s="134">
        <f>IF(Q52=0,"",IF(CG52=0,"",(CG52/Q52)))</f>
        <v>0</v>
      </c>
      <c r="CI52" s="135"/>
      <c r="CJ52" s="136" t="str">
        <f>IFERROR(CI52/CG52,"-")</f>
        <v>-</v>
      </c>
      <c r="CK52" s="137"/>
      <c r="CL52" s="138" t="str">
        <f>IFERROR(CK52/CG52,"-")</f>
        <v>-</v>
      </c>
      <c r="CM52" s="139"/>
      <c r="CN52" s="139"/>
      <c r="CO52" s="139"/>
      <c r="CP52" s="140">
        <v>2</v>
      </c>
      <c r="CQ52" s="141">
        <v>16000</v>
      </c>
      <c r="CR52" s="141">
        <v>11000</v>
      </c>
      <c r="CS52" s="141"/>
      <c r="CT52" s="142" t="str">
        <f>IF(AND(CR52=0,CS52=0),"",IF(AND(CR52&lt;=100000,CS52&lt;=100000),"",IF(CR52/CQ52&gt;0.7,"男高",IF(CS52/CQ52&gt;0.7,"女高",""))))</f>
        <v/>
      </c>
    </row>
    <row r="53" spans="1:99">
      <c r="A53" s="79"/>
      <c r="B53" s="189" t="s">
        <v>163</v>
      </c>
      <c r="C53" s="189" t="s">
        <v>58</v>
      </c>
      <c r="D53" s="189"/>
      <c r="E53" s="189" t="s">
        <v>101</v>
      </c>
      <c r="F53" s="189" t="s">
        <v>112</v>
      </c>
      <c r="G53" s="189" t="s">
        <v>73</v>
      </c>
      <c r="H53" s="89"/>
      <c r="I53" s="89"/>
      <c r="J53" s="89"/>
      <c r="K53" s="181"/>
      <c r="L53" s="80">
        <v>0</v>
      </c>
      <c r="M53" s="80">
        <v>0</v>
      </c>
      <c r="N53" s="80">
        <v>8</v>
      </c>
      <c r="O53" s="91">
        <v>4</v>
      </c>
      <c r="P53" s="92">
        <v>0</v>
      </c>
      <c r="Q53" s="93">
        <f>O53+P53</f>
        <v>4</v>
      </c>
      <c r="R53" s="81">
        <f>IFERROR(Q53/N53,"-")</f>
        <v>0.5</v>
      </c>
      <c r="S53" s="80">
        <v>0</v>
      </c>
      <c r="T53" s="80">
        <v>1</v>
      </c>
      <c r="U53" s="81">
        <f>IFERROR(T53/(Q53),"-")</f>
        <v>0.25</v>
      </c>
      <c r="V53" s="82"/>
      <c r="W53" s="83">
        <v>0</v>
      </c>
      <c r="X53" s="81">
        <f>IF(Q53=0,"-",W53/Q53)</f>
        <v>0</v>
      </c>
      <c r="Y53" s="186">
        <v>0</v>
      </c>
      <c r="Z53" s="187">
        <f>IFERROR(Y53/Q53,"-")</f>
        <v>0</v>
      </c>
      <c r="AA53" s="187" t="str">
        <f>IFERROR(Y53/W53,"-")</f>
        <v>-</v>
      </c>
      <c r="AB53" s="181"/>
      <c r="AC53" s="85"/>
      <c r="AD53" s="78"/>
      <c r="AE53" s="94"/>
      <c r="AF53" s="95">
        <f>IF(Q53=0,"",IF(AE53=0,"",(AE53/Q53)))</f>
        <v>0</v>
      </c>
      <c r="AG53" s="94"/>
      <c r="AH53" s="96" t="str">
        <f>IFERROR(AG53/AE53,"-")</f>
        <v>-</v>
      </c>
      <c r="AI53" s="97"/>
      <c r="AJ53" s="98" t="str">
        <f>IFERROR(AI53/AE53,"-")</f>
        <v>-</v>
      </c>
      <c r="AK53" s="99"/>
      <c r="AL53" s="99"/>
      <c r="AM53" s="99"/>
      <c r="AN53" s="100"/>
      <c r="AO53" s="101">
        <f>IF(Q53=0,"",IF(AN53=0,"",(AN53/Q53)))</f>
        <v>0</v>
      </c>
      <c r="AP53" s="100"/>
      <c r="AQ53" s="102" t="str">
        <f>IFERROR(AP53/AN53,"-")</f>
        <v>-</v>
      </c>
      <c r="AR53" s="103"/>
      <c r="AS53" s="104" t="str">
        <f>IFERROR(AR53/AN53,"-")</f>
        <v>-</v>
      </c>
      <c r="AT53" s="105"/>
      <c r="AU53" s="105"/>
      <c r="AV53" s="105"/>
      <c r="AW53" s="106"/>
      <c r="AX53" s="107">
        <f>IF(Q53=0,"",IF(AW53=0,"",(AW53/Q53)))</f>
        <v>0</v>
      </c>
      <c r="AY53" s="106"/>
      <c r="AZ53" s="108" t="str">
        <f>IFERROR(AY53/AW53,"-")</f>
        <v>-</v>
      </c>
      <c r="BA53" s="109"/>
      <c r="BB53" s="110" t="str">
        <f>IFERROR(BA53/AW53,"-")</f>
        <v>-</v>
      </c>
      <c r="BC53" s="111"/>
      <c r="BD53" s="111"/>
      <c r="BE53" s="111"/>
      <c r="BF53" s="112">
        <v>1</v>
      </c>
      <c r="BG53" s="113">
        <f>IF(Q53=0,"",IF(BF53=0,"",(BF53/Q53)))</f>
        <v>0.25</v>
      </c>
      <c r="BH53" s="112"/>
      <c r="BI53" s="114">
        <f>IFERROR(BH53/BF53,"-")</f>
        <v>0</v>
      </c>
      <c r="BJ53" s="115"/>
      <c r="BK53" s="116">
        <f>IFERROR(BJ53/BF53,"-")</f>
        <v>0</v>
      </c>
      <c r="BL53" s="117"/>
      <c r="BM53" s="117"/>
      <c r="BN53" s="117"/>
      <c r="BO53" s="119">
        <v>2</v>
      </c>
      <c r="BP53" s="120">
        <f>IF(Q53=0,"",IF(BO53=0,"",(BO53/Q53)))</f>
        <v>0.5</v>
      </c>
      <c r="BQ53" s="121"/>
      <c r="BR53" s="122">
        <f>IFERROR(BQ53/BO53,"-")</f>
        <v>0</v>
      </c>
      <c r="BS53" s="123"/>
      <c r="BT53" s="124">
        <f>IFERROR(BS53/BO53,"-")</f>
        <v>0</v>
      </c>
      <c r="BU53" s="125"/>
      <c r="BV53" s="125"/>
      <c r="BW53" s="125"/>
      <c r="BX53" s="126">
        <v>1</v>
      </c>
      <c r="BY53" s="127">
        <f>IF(Q53=0,"",IF(BX53=0,"",(BX53/Q53)))</f>
        <v>0.25</v>
      </c>
      <c r="BZ53" s="128"/>
      <c r="CA53" s="129">
        <f>IFERROR(BZ53/BX53,"-")</f>
        <v>0</v>
      </c>
      <c r="CB53" s="130"/>
      <c r="CC53" s="131">
        <f>IFERROR(CB53/BX53,"-")</f>
        <v>0</v>
      </c>
      <c r="CD53" s="132"/>
      <c r="CE53" s="132"/>
      <c r="CF53" s="132"/>
      <c r="CG53" s="133"/>
      <c r="CH53" s="134">
        <f>IF(Q53=0,"",IF(CG53=0,"",(CG53/Q53)))</f>
        <v>0</v>
      </c>
      <c r="CI53" s="135"/>
      <c r="CJ53" s="136" t="str">
        <f>IFERROR(CI53/CG53,"-")</f>
        <v>-</v>
      </c>
      <c r="CK53" s="137"/>
      <c r="CL53" s="138" t="str">
        <f>IFERROR(CK53/CG53,"-")</f>
        <v>-</v>
      </c>
      <c r="CM53" s="139"/>
      <c r="CN53" s="139"/>
      <c r="CO53" s="139"/>
      <c r="CP53" s="140">
        <v>0</v>
      </c>
      <c r="CQ53" s="141">
        <v>0</v>
      </c>
      <c r="CR53" s="141"/>
      <c r="CS53" s="141"/>
      <c r="CT53" s="142" t="str">
        <f>IF(AND(CR53=0,CS53=0),"",IF(AND(CR53&lt;=100000,CS53&lt;=100000),"",IF(CR53/CQ53&gt;0.7,"男高",IF(CS53/CQ53&gt;0.7,"女高",""))))</f>
        <v/>
      </c>
    </row>
    <row r="54" spans="1:99">
      <c r="A54" s="79">
        <f>AC54</f>
        <v>0.038461538461538</v>
      </c>
      <c r="B54" s="189" t="s">
        <v>164</v>
      </c>
      <c r="C54" s="189" t="s">
        <v>58</v>
      </c>
      <c r="D54" s="189"/>
      <c r="E54" s="189" t="s">
        <v>88</v>
      </c>
      <c r="F54" s="189" t="s">
        <v>60</v>
      </c>
      <c r="G54" s="189" t="s">
        <v>89</v>
      </c>
      <c r="H54" s="89" t="s">
        <v>78</v>
      </c>
      <c r="I54" s="89" t="s">
        <v>84</v>
      </c>
      <c r="J54" s="89" t="s">
        <v>165</v>
      </c>
      <c r="K54" s="181">
        <v>130000</v>
      </c>
      <c r="L54" s="80">
        <v>0</v>
      </c>
      <c r="M54" s="80">
        <v>0</v>
      </c>
      <c r="N54" s="80">
        <v>22</v>
      </c>
      <c r="O54" s="91">
        <v>4</v>
      </c>
      <c r="P54" s="92">
        <v>0</v>
      </c>
      <c r="Q54" s="93">
        <f>O54+P54</f>
        <v>4</v>
      </c>
      <c r="R54" s="81">
        <f>IFERROR(Q54/N54,"-")</f>
        <v>0.18181818181818</v>
      </c>
      <c r="S54" s="80">
        <v>1</v>
      </c>
      <c r="T54" s="80">
        <v>1</v>
      </c>
      <c r="U54" s="81">
        <f>IFERROR(T54/(Q54),"-")</f>
        <v>0.25</v>
      </c>
      <c r="V54" s="82">
        <f>IFERROR(K54/SUM(Q54:Q55),"-")</f>
        <v>21666.666666667</v>
      </c>
      <c r="W54" s="83">
        <v>1</v>
      </c>
      <c r="X54" s="81">
        <f>IF(Q54=0,"-",W54/Q54)</f>
        <v>0.25</v>
      </c>
      <c r="Y54" s="186">
        <v>5000</v>
      </c>
      <c r="Z54" s="187">
        <f>IFERROR(Y54/Q54,"-")</f>
        <v>1250</v>
      </c>
      <c r="AA54" s="187">
        <f>IFERROR(Y54/W54,"-")</f>
        <v>5000</v>
      </c>
      <c r="AB54" s="181">
        <f>SUM(Y54:Y55)-SUM(K54:K55)</f>
        <v>-125000</v>
      </c>
      <c r="AC54" s="85">
        <f>SUM(Y54:Y55)/SUM(K54:K55)</f>
        <v>0.038461538461538</v>
      </c>
      <c r="AD54" s="78"/>
      <c r="AE54" s="94"/>
      <c r="AF54" s="95">
        <f>IF(Q54=0,"",IF(AE54=0,"",(AE54/Q54)))</f>
        <v>0</v>
      </c>
      <c r="AG54" s="94"/>
      <c r="AH54" s="96" t="str">
        <f>IFERROR(AG54/AE54,"-")</f>
        <v>-</v>
      </c>
      <c r="AI54" s="97"/>
      <c r="AJ54" s="98" t="str">
        <f>IFERROR(AI54/AE54,"-")</f>
        <v>-</v>
      </c>
      <c r="AK54" s="99"/>
      <c r="AL54" s="99"/>
      <c r="AM54" s="99"/>
      <c r="AN54" s="100">
        <v>1</v>
      </c>
      <c r="AO54" s="101">
        <f>IF(Q54=0,"",IF(AN54=0,"",(AN54/Q54)))</f>
        <v>0.25</v>
      </c>
      <c r="AP54" s="100"/>
      <c r="AQ54" s="102">
        <f>IFERROR(AP54/AN54,"-")</f>
        <v>0</v>
      </c>
      <c r="AR54" s="103"/>
      <c r="AS54" s="104">
        <f>IFERROR(AR54/AN54,"-")</f>
        <v>0</v>
      </c>
      <c r="AT54" s="105"/>
      <c r="AU54" s="105"/>
      <c r="AV54" s="105"/>
      <c r="AW54" s="106"/>
      <c r="AX54" s="107">
        <f>IF(Q54=0,"",IF(AW54=0,"",(AW54/Q54)))</f>
        <v>0</v>
      </c>
      <c r="AY54" s="106"/>
      <c r="AZ54" s="108" t="str">
        <f>IFERROR(AY54/AW54,"-")</f>
        <v>-</v>
      </c>
      <c r="BA54" s="109"/>
      <c r="BB54" s="110" t="str">
        <f>IFERROR(BA54/AW54,"-")</f>
        <v>-</v>
      </c>
      <c r="BC54" s="111"/>
      <c r="BD54" s="111"/>
      <c r="BE54" s="111"/>
      <c r="BF54" s="112">
        <v>1</v>
      </c>
      <c r="BG54" s="113">
        <f>IF(Q54=0,"",IF(BF54=0,"",(BF54/Q54)))</f>
        <v>0.25</v>
      </c>
      <c r="BH54" s="112">
        <v>1</v>
      </c>
      <c r="BI54" s="114">
        <f>IFERROR(BH54/BF54,"-")</f>
        <v>1</v>
      </c>
      <c r="BJ54" s="115">
        <v>5000</v>
      </c>
      <c r="BK54" s="116">
        <f>IFERROR(BJ54/BF54,"-")</f>
        <v>5000</v>
      </c>
      <c r="BL54" s="117">
        <v>1</v>
      </c>
      <c r="BM54" s="117"/>
      <c r="BN54" s="117"/>
      <c r="BO54" s="119">
        <v>2</v>
      </c>
      <c r="BP54" s="120">
        <f>IF(Q54=0,"",IF(BO54=0,"",(BO54/Q54)))</f>
        <v>0.5</v>
      </c>
      <c r="BQ54" s="121"/>
      <c r="BR54" s="122">
        <f>IFERROR(BQ54/BO54,"-")</f>
        <v>0</v>
      </c>
      <c r="BS54" s="123"/>
      <c r="BT54" s="124">
        <f>IFERROR(BS54/BO54,"-")</f>
        <v>0</v>
      </c>
      <c r="BU54" s="125"/>
      <c r="BV54" s="125"/>
      <c r="BW54" s="125"/>
      <c r="BX54" s="126"/>
      <c r="BY54" s="127">
        <f>IF(Q54=0,"",IF(BX54=0,"",(BX54/Q54)))</f>
        <v>0</v>
      </c>
      <c r="BZ54" s="128"/>
      <c r="CA54" s="129" t="str">
        <f>IFERROR(BZ54/BX54,"-")</f>
        <v>-</v>
      </c>
      <c r="CB54" s="130"/>
      <c r="CC54" s="131" t="str">
        <f>IFERROR(CB54/BX54,"-")</f>
        <v>-</v>
      </c>
      <c r="CD54" s="132"/>
      <c r="CE54" s="132"/>
      <c r="CF54" s="132"/>
      <c r="CG54" s="133"/>
      <c r="CH54" s="134">
        <f>IF(Q54=0,"",IF(CG54=0,"",(CG54/Q54)))</f>
        <v>0</v>
      </c>
      <c r="CI54" s="135"/>
      <c r="CJ54" s="136" t="str">
        <f>IFERROR(CI54/CG54,"-")</f>
        <v>-</v>
      </c>
      <c r="CK54" s="137"/>
      <c r="CL54" s="138" t="str">
        <f>IFERROR(CK54/CG54,"-")</f>
        <v>-</v>
      </c>
      <c r="CM54" s="139"/>
      <c r="CN54" s="139"/>
      <c r="CO54" s="139"/>
      <c r="CP54" s="140">
        <v>1</v>
      </c>
      <c r="CQ54" s="141">
        <v>5000</v>
      </c>
      <c r="CR54" s="141">
        <v>5000</v>
      </c>
      <c r="CS54" s="141"/>
      <c r="CT54" s="142" t="str">
        <f>IF(AND(CR54=0,CS54=0),"",IF(AND(CR54&lt;=100000,CS54&lt;=100000),"",IF(CR54/CQ54&gt;0.7,"男高",IF(CS54/CQ54&gt;0.7,"女高",""))))</f>
        <v/>
      </c>
    </row>
    <row r="55" spans="1:99">
      <c r="A55" s="79"/>
      <c r="B55" s="189" t="s">
        <v>166</v>
      </c>
      <c r="C55" s="189" t="s">
        <v>58</v>
      </c>
      <c r="D55" s="189"/>
      <c r="E55" s="189" t="s">
        <v>88</v>
      </c>
      <c r="F55" s="189" t="s">
        <v>60</v>
      </c>
      <c r="G55" s="189" t="s">
        <v>73</v>
      </c>
      <c r="H55" s="89"/>
      <c r="I55" s="89"/>
      <c r="J55" s="89"/>
      <c r="K55" s="181"/>
      <c r="L55" s="80">
        <v>0</v>
      </c>
      <c r="M55" s="80">
        <v>0</v>
      </c>
      <c r="N55" s="80">
        <v>5</v>
      </c>
      <c r="O55" s="91">
        <v>2</v>
      </c>
      <c r="P55" s="92">
        <v>0</v>
      </c>
      <c r="Q55" s="93">
        <f>O55+P55</f>
        <v>2</v>
      </c>
      <c r="R55" s="81">
        <f>IFERROR(Q55/N55,"-")</f>
        <v>0.4</v>
      </c>
      <c r="S55" s="80">
        <v>0</v>
      </c>
      <c r="T55" s="80">
        <v>1</v>
      </c>
      <c r="U55" s="81">
        <f>IFERROR(T55/(Q55),"-")</f>
        <v>0.5</v>
      </c>
      <c r="V55" s="82"/>
      <c r="W55" s="83">
        <v>0</v>
      </c>
      <c r="X55" s="81">
        <f>IF(Q55=0,"-",W55/Q55)</f>
        <v>0</v>
      </c>
      <c r="Y55" s="186">
        <v>0</v>
      </c>
      <c r="Z55" s="187">
        <f>IFERROR(Y55/Q55,"-")</f>
        <v>0</v>
      </c>
      <c r="AA55" s="187" t="str">
        <f>IFERROR(Y55/W55,"-")</f>
        <v>-</v>
      </c>
      <c r="AB55" s="181"/>
      <c r="AC55" s="85"/>
      <c r="AD55" s="78"/>
      <c r="AE55" s="94"/>
      <c r="AF55" s="95">
        <f>IF(Q55=0,"",IF(AE55=0,"",(AE55/Q55)))</f>
        <v>0</v>
      </c>
      <c r="AG55" s="94"/>
      <c r="AH55" s="96" t="str">
        <f>IFERROR(AG55/AE55,"-")</f>
        <v>-</v>
      </c>
      <c r="AI55" s="97"/>
      <c r="AJ55" s="98" t="str">
        <f>IFERROR(AI55/AE55,"-")</f>
        <v>-</v>
      </c>
      <c r="AK55" s="99"/>
      <c r="AL55" s="99"/>
      <c r="AM55" s="99"/>
      <c r="AN55" s="100"/>
      <c r="AO55" s="101">
        <f>IF(Q55=0,"",IF(AN55=0,"",(AN55/Q55)))</f>
        <v>0</v>
      </c>
      <c r="AP55" s="100"/>
      <c r="AQ55" s="102" t="str">
        <f>IFERROR(AP55/AN55,"-")</f>
        <v>-</v>
      </c>
      <c r="AR55" s="103"/>
      <c r="AS55" s="104" t="str">
        <f>IFERROR(AR55/AN55,"-")</f>
        <v>-</v>
      </c>
      <c r="AT55" s="105"/>
      <c r="AU55" s="105"/>
      <c r="AV55" s="105"/>
      <c r="AW55" s="106"/>
      <c r="AX55" s="107">
        <f>IF(Q55=0,"",IF(AW55=0,"",(AW55/Q55)))</f>
        <v>0</v>
      </c>
      <c r="AY55" s="106"/>
      <c r="AZ55" s="108" t="str">
        <f>IFERROR(AY55/AW55,"-")</f>
        <v>-</v>
      </c>
      <c r="BA55" s="109"/>
      <c r="BB55" s="110" t="str">
        <f>IFERROR(BA55/AW55,"-")</f>
        <v>-</v>
      </c>
      <c r="BC55" s="111"/>
      <c r="BD55" s="111"/>
      <c r="BE55" s="111"/>
      <c r="BF55" s="112">
        <v>1</v>
      </c>
      <c r="BG55" s="113">
        <f>IF(Q55=0,"",IF(BF55=0,"",(BF55/Q55)))</f>
        <v>0.5</v>
      </c>
      <c r="BH55" s="112"/>
      <c r="BI55" s="114">
        <f>IFERROR(BH55/BF55,"-")</f>
        <v>0</v>
      </c>
      <c r="BJ55" s="115"/>
      <c r="BK55" s="116">
        <f>IFERROR(BJ55/BF55,"-")</f>
        <v>0</v>
      </c>
      <c r="BL55" s="117"/>
      <c r="BM55" s="117"/>
      <c r="BN55" s="117"/>
      <c r="BO55" s="119">
        <v>1</v>
      </c>
      <c r="BP55" s="120">
        <f>IF(Q55=0,"",IF(BO55=0,"",(BO55/Q55)))</f>
        <v>0.5</v>
      </c>
      <c r="BQ55" s="121"/>
      <c r="BR55" s="122">
        <f>IFERROR(BQ55/BO55,"-")</f>
        <v>0</v>
      </c>
      <c r="BS55" s="123"/>
      <c r="BT55" s="124">
        <f>IFERROR(BS55/BO55,"-")</f>
        <v>0</v>
      </c>
      <c r="BU55" s="125"/>
      <c r="BV55" s="125"/>
      <c r="BW55" s="125"/>
      <c r="BX55" s="126"/>
      <c r="BY55" s="127">
        <f>IF(Q55=0,"",IF(BX55=0,"",(BX55/Q55)))</f>
        <v>0</v>
      </c>
      <c r="BZ55" s="128"/>
      <c r="CA55" s="129" t="str">
        <f>IFERROR(BZ55/BX55,"-")</f>
        <v>-</v>
      </c>
      <c r="CB55" s="130"/>
      <c r="CC55" s="131" t="str">
        <f>IFERROR(CB55/BX55,"-")</f>
        <v>-</v>
      </c>
      <c r="CD55" s="132"/>
      <c r="CE55" s="132"/>
      <c r="CF55" s="132"/>
      <c r="CG55" s="133"/>
      <c r="CH55" s="134">
        <f>IF(Q55=0,"",IF(CG55=0,"",(CG55/Q55)))</f>
        <v>0</v>
      </c>
      <c r="CI55" s="135"/>
      <c r="CJ55" s="136" t="str">
        <f>IFERROR(CI55/CG55,"-")</f>
        <v>-</v>
      </c>
      <c r="CK55" s="137"/>
      <c r="CL55" s="138" t="str">
        <f>IFERROR(CK55/CG55,"-")</f>
        <v>-</v>
      </c>
      <c r="CM55" s="139"/>
      <c r="CN55" s="139"/>
      <c r="CO55" s="139"/>
      <c r="CP55" s="140">
        <v>0</v>
      </c>
      <c r="CQ55" s="141">
        <v>0</v>
      </c>
      <c r="CR55" s="141"/>
      <c r="CS55" s="141"/>
      <c r="CT55" s="142" t="str">
        <f>IF(AND(CR55=0,CS55=0),"",IF(AND(CR55&lt;=100000,CS55&lt;=100000),"",IF(CR55/CQ55&gt;0.7,"男高",IF(CS55/CQ55&gt;0.7,"女高",""))))</f>
        <v/>
      </c>
    </row>
    <row r="56" spans="1:99">
      <c r="A56" s="79">
        <f>AC56</f>
        <v>1.5307692307692</v>
      </c>
      <c r="B56" s="189" t="s">
        <v>167</v>
      </c>
      <c r="C56" s="189" t="s">
        <v>58</v>
      </c>
      <c r="D56" s="189"/>
      <c r="E56" s="189" t="s">
        <v>59</v>
      </c>
      <c r="F56" s="189" t="s">
        <v>112</v>
      </c>
      <c r="G56" s="189" t="s">
        <v>82</v>
      </c>
      <c r="H56" s="89" t="s">
        <v>78</v>
      </c>
      <c r="I56" s="89" t="s">
        <v>84</v>
      </c>
      <c r="J56" s="191" t="s">
        <v>85</v>
      </c>
      <c r="K56" s="181">
        <v>130000</v>
      </c>
      <c r="L56" s="80">
        <v>0</v>
      </c>
      <c r="M56" s="80">
        <v>0</v>
      </c>
      <c r="N56" s="80">
        <v>49</v>
      </c>
      <c r="O56" s="91">
        <v>3</v>
      </c>
      <c r="P56" s="92">
        <v>0</v>
      </c>
      <c r="Q56" s="93">
        <f>O56+P56</f>
        <v>3</v>
      </c>
      <c r="R56" s="81">
        <f>IFERROR(Q56/N56,"-")</f>
        <v>0.061224489795918</v>
      </c>
      <c r="S56" s="80">
        <v>0</v>
      </c>
      <c r="T56" s="80">
        <v>0</v>
      </c>
      <c r="U56" s="81">
        <f>IFERROR(T56/(Q56),"-")</f>
        <v>0</v>
      </c>
      <c r="V56" s="82">
        <f>IFERROR(K56/SUM(Q56:Q57),"-")</f>
        <v>18571.428571429</v>
      </c>
      <c r="W56" s="83">
        <v>1</v>
      </c>
      <c r="X56" s="81">
        <f>IF(Q56=0,"-",W56/Q56)</f>
        <v>0.33333333333333</v>
      </c>
      <c r="Y56" s="186">
        <v>8000</v>
      </c>
      <c r="Z56" s="187">
        <f>IFERROR(Y56/Q56,"-")</f>
        <v>2666.6666666667</v>
      </c>
      <c r="AA56" s="187">
        <f>IFERROR(Y56/W56,"-")</f>
        <v>8000</v>
      </c>
      <c r="AB56" s="181">
        <f>SUM(Y56:Y57)-SUM(K56:K57)</f>
        <v>69000</v>
      </c>
      <c r="AC56" s="85">
        <f>SUM(Y56:Y57)/SUM(K56:K57)</f>
        <v>1.5307692307692</v>
      </c>
      <c r="AD56" s="78"/>
      <c r="AE56" s="94"/>
      <c r="AF56" s="95">
        <f>IF(Q56=0,"",IF(AE56=0,"",(AE56/Q56)))</f>
        <v>0</v>
      </c>
      <c r="AG56" s="94"/>
      <c r="AH56" s="96" t="str">
        <f>IFERROR(AG56/AE56,"-")</f>
        <v>-</v>
      </c>
      <c r="AI56" s="97"/>
      <c r="AJ56" s="98" t="str">
        <f>IFERROR(AI56/AE56,"-")</f>
        <v>-</v>
      </c>
      <c r="AK56" s="99"/>
      <c r="AL56" s="99"/>
      <c r="AM56" s="99"/>
      <c r="AN56" s="100"/>
      <c r="AO56" s="101">
        <f>IF(Q56=0,"",IF(AN56=0,"",(AN56/Q56)))</f>
        <v>0</v>
      </c>
      <c r="AP56" s="100"/>
      <c r="AQ56" s="102" t="str">
        <f>IFERROR(AP56/AN56,"-")</f>
        <v>-</v>
      </c>
      <c r="AR56" s="103"/>
      <c r="AS56" s="104" t="str">
        <f>IFERROR(AR56/AN56,"-")</f>
        <v>-</v>
      </c>
      <c r="AT56" s="105"/>
      <c r="AU56" s="105"/>
      <c r="AV56" s="105"/>
      <c r="AW56" s="106"/>
      <c r="AX56" s="107">
        <f>IF(Q56=0,"",IF(AW56=0,"",(AW56/Q56)))</f>
        <v>0</v>
      </c>
      <c r="AY56" s="106"/>
      <c r="AZ56" s="108" t="str">
        <f>IFERROR(AY56/AW56,"-")</f>
        <v>-</v>
      </c>
      <c r="BA56" s="109"/>
      <c r="BB56" s="110" t="str">
        <f>IFERROR(BA56/AW56,"-")</f>
        <v>-</v>
      </c>
      <c r="BC56" s="111"/>
      <c r="BD56" s="111"/>
      <c r="BE56" s="111"/>
      <c r="BF56" s="112"/>
      <c r="BG56" s="113">
        <f>IF(Q56=0,"",IF(BF56=0,"",(BF56/Q56)))</f>
        <v>0</v>
      </c>
      <c r="BH56" s="112"/>
      <c r="BI56" s="114" t="str">
        <f>IFERROR(BH56/BF56,"-")</f>
        <v>-</v>
      </c>
      <c r="BJ56" s="115"/>
      <c r="BK56" s="116" t="str">
        <f>IFERROR(BJ56/BF56,"-")</f>
        <v>-</v>
      </c>
      <c r="BL56" s="117"/>
      <c r="BM56" s="117"/>
      <c r="BN56" s="117"/>
      <c r="BO56" s="119">
        <v>2</v>
      </c>
      <c r="BP56" s="120">
        <f>IF(Q56=0,"",IF(BO56=0,"",(BO56/Q56)))</f>
        <v>0.66666666666667</v>
      </c>
      <c r="BQ56" s="121"/>
      <c r="BR56" s="122">
        <f>IFERROR(BQ56/BO56,"-")</f>
        <v>0</v>
      </c>
      <c r="BS56" s="123"/>
      <c r="BT56" s="124">
        <f>IFERROR(BS56/BO56,"-")</f>
        <v>0</v>
      </c>
      <c r="BU56" s="125"/>
      <c r="BV56" s="125"/>
      <c r="BW56" s="125"/>
      <c r="BX56" s="126">
        <v>1</v>
      </c>
      <c r="BY56" s="127">
        <f>IF(Q56=0,"",IF(BX56=0,"",(BX56/Q56)))</f>
        <v>0.33333333333333</v>
      </c>
      <c r="BZ56" s="128">
        <v>1</v>
      </c>
      <c r="CA56" s="129">
        <f>IFERROR(BZ56/BX56,"-")</f>
        <v>1</v>
      </c>
      <c r="CB56" s="130">
        <v>8000</v>
      </c>
      <c r="CC56" s="131">
        <f>IFERROR(CB56/BX56,"-")</f>
        <v>8000</v>
      </c>
      <c r="CD56" s="132"/>
      <c r="CE56" s="132">
        <v>1</v>
      </c>
      <c r="CF56" s="132"/>
      <c r="CG56" s="133"/>
      <c r="CH56" s="134">
        <f>IF(Q56=0,"",IF(CG56=0,"",(CG56/Q56)))</f>
        <v>0</v>
      </c>
      <c r="CI56" s="135"/>
      <c r="CJ56" s="136" t="str">
        <f>IFERROR(CI56/CG56,"-")</f>
        <v>-</v>
      </c>
      <c r="CK56" s="137"/>
      <c r="CL56" s="138" t="str">
        <f>IFERROR(CK56/CG56,"-")</f>
        <v>-</v>
      </c>
      <c r="CM56" s="139"/>
      <c r="CN56" s="139"/>
      <c r="CO56" s="139"/>
      <c r="CP56" s="140">
        <v>1</v>
      </c>
      <c r="CQ56" s="141">
        <v>8000</v>
      </c>
      <c r="CR56" s="141">
        <v>8000</v>
      </c>
      <c r="CS56" s="141"/>
      <c r="CT56" s="142" t="str">
        <f>IF(AND(CR56=0,CS56=0),"",IF(AND(CR56&lt;=100000,CS56&lt;=100000),"",IF(CR56/CQ56&gt;0.7,"男高",IF(CS56/CQ56&gt;0.7,"女高",""))))</f>
        <v/>
      </c>
    </row>
    <row r="57" spans="1:99">
      <c r="A57" s="79"/>
      <c r="B57" s="189" t="s">
        <v>168</v>
      </c>
      <c r="C57" s="189" t="s">
        <v>58</v>
      </c>
      <c r="D57" s="189"/>
      <c r="E57" s="189" t="s">
        <v>59</v>
      </c>
      <c r="F57" s="189" t="s">
        <v>112</v>
      </c>
      <c r="G57" s="189" t="s">
        <v>73</v>
      </c>
      <c r="H57" s="89"/>
      <c r="I57" s="89"/>
      <c r="J57" s="89"/>
      <c r="K57" s="181"/>
      <c r="L57" s="80">
        <v>0</v>
      </c>
      <c r="M57" s="80">
        <v>0</v>
      </c>
      <c r="N57" s="80">
        <v>8</v>
      </c>
      <c r="O57" s="91">
        <v>4</v>
      </c>
      <c r="P57" s="92">
        <v>0</v>
      </c>
      <c r="Q57" s="93">
        <f>O57+P57</f>
        <v>4</v>
      </c>
      <c r="R57" s="81">
        <f>IFERROR(Q57/N57,"-")</f>
        <v>0.5</v>
      </c>
      <c r="S57" s="80">
        <v>0</v>
      </c>
      <c r="T57" s="80">
        <v>2</v>
      </c>
      <c r="U57" s="81">
        <f>IFERROR(T57/(Q57),"-")</f>
        <v>0.5</v>
      </c>
      <c r="V57" s="82"/>
      <c r="W57" s="83">
        <v>2</v>
      </c>
      <c r="X57" s="81">
        <f>IF(Q57=0,"-",W57/Q57)</f>
        <v>0.5</v>
      </c>
      <c r="Y57" s="186">
        <v>191000</v>
      </c>
      <c r="Z57" s="187">
        <f>IFERROR(Y57/Q57,"-")</f>
        <v>47750</v>
      </c>
      <c r="AA57" s="187">
        <f>IFERROR(Y57/W57,"-")</f>
        <v>95500</v>
      </c>
      <c r="AB57" s="181"/>
      <c r="AC57" s="85"/>
      <c r="AD57" s="78"/>
      <c r="AE57" s="94"/>
      <c r="AF57" s="95">
        <f>IF(Q57=0,"",IF(AE57=0,"",(AE57/Q57)))</f>
        <v>0</v>
      </c>
      <c r="AG57" s="94"/>
      <c r="AH57" s="96" t="str">
        <f>IFERROR(AG57/AE57,"-")</f>
        <v>-</v>
      </c>
      <c r="AI57" s="97"/>
      <c r="AJ57" s="98" t="str">
        <f>IFERROR(AI57/AE57,"-")</f>
        <v>-</v>
      </c>
      <c r="AK57" s="99"/>
      <c r="AL57" s="99"/>
      <c r="AM57" s="99"/>
      <c r="AN57" s="100"/>
      <c r="AO57" s="101">
        <f>IF(Q57=0,"",IF(AN57=0,"",(AN57/Q57)))</f>
        <v>0</v>
      </c>
      <c r="AP57" s="100"/>
      <c r="AQ57" s="102" t="str">
        <f>IFERROR(AP57/AN57,"-")</f>
        <v>-</v>
      </c>
      <c r="AR57" s="103"/>
      <c r="AS57" s="104" t="str">
        <f>IFERROR(AR57/AN57,"-")</f>
        <v>-</v>
      </c>
      <c r="AT57" s="105"/>
      <c r="AU57" s="105"/>
      <c r="AV57" s="105"/>
      <c r="AW57" s="106"/>
      <c r="AX57" s="107">
        <f>IF(Q57=0,"",IF(AW57=0,"",(AW57/Q57)))</f>
        <v>0</v>
      </c>
      <c r="AY57" s="106"/>
      <c r="AZ57" s="108" t="str">
        <f>IFERROR(AY57/AW57,"-")</f>
        <v>-</v>
      </c>
      <c r="BA57" s="109"/>
      <c r="BB57" s="110" t="str">
        <f>IFERROR(BA57/AW57,"-")</f>
        <v>-</v>
      </c>
      <c r="BC57" s="111"/>
      <c r="BD57" s="111"/>
      <c r="BE57" s="111"/>
      <c r="BF57" s="112"/>
      <c r="BG57" s="113">
        <f>IF(Q57=0,"",IF(BF57=0,"",(BF57/Q57)))</f>
        <v>0</v>
      </c>
      <c r="BH57" s="112"/>
      <c r="BI57" s="114" t="str">
        <f>IFERROR(BH57/BF57,"-")</f>
        <v>-</v>
      </c>
      <c r="BJ57" s="115"/>
      <c r="BK57" s="116" t="str">
        <f>IFERROR(BJ57/BF57,"-")</f>
        <v>-</v>
      </c>
      <c r="BL57" s="117"/>
      <c r="BM57" s="117"/>
      <c r="BN57" s="117"/>
      <c r="BO57" s="119">
        <v>2</v>
      </c>
      <c r="BP57" s="120">
        <f>IF(Q57=0,"",IF(BO57=0,"",(BO57/Q57)))</f>
        <v>0.5</v>
      </c>
      <c r="BQ57" s="121">
        <v>1</v>
      </c>
      <c r="BR57" s="122">
        <f>IFERROR(BQ57/BO57,"-")</f>
        <v>0.5</v>
      </c>
      <c r="BS57" s="123">
        <v>8000</v>
      </c>
      <c r="BT57" s="124">
        <f>IFERROR(BS57/BO57,"-")</f>
        <v>4000</v>
      </c>
      <c r="BU57" s="125"/>
      <c r="BV57" s="125">
        <v>1</v>
      </c>
      <c r="BW57" s="125"/>
      <c r="BX57" s="126">
        <v>1</v>
      </c>
      <c r="BY57" s="127">
        <f>IF(Q57=0,"",IF(BX57=0,"",(BX57/Q57)))</f>
        <v>0.25</v>
      </c>
      <c r="BZ57" s="128"/>
      <c r="CA57" s="129">
        <f>IFERROR(BZ57/BX57,"-")</f>
        <v>0</v>
      </c>
      <c r="CB57" s="130"/>
      <c r="CC57" s="131">
        <f>IFERROR(CB57/BX57,"-")</f>
        <v>0</v>
      </c>
      <c r="CD57" s="132"/>
      <c r="CE57" s="132"/>
      <c r="CF57" s="132"/>
      <c r="CG57" s="133">
        <v>1</v>
      </c>
      <c r="CH57" s="134">
        <f>IF(Q57=0,"",IF(CG57=0,"",(CG57/Q57)))</f>
        <v>0.25</v>
      </c>
      <c r="CI57" s="135">
        <v>1</v>
      </c>
      <c r="CJ57" s="136">
        <f>IFERROR(CI57/CG57,"-")</f>
        <v>1</v>
      </c>
      <c r="CK57" s="137">
        <v>183000</v>
      </c>
      <c r="CL57" s="138">
        <f>IFERROR(CK57/CG57,"-")</f>
        <v>183000</v>
      </c>
      <c r="CM57" s="139"/>
      <c r="CN57" s="139"/>
      <c r="CO57" s="139">
        <v>1</v>
      </c>
      <c r="CP57" s="140">
        <v>2</v>
      </c>
      <c r="CQ57" s="141">
        <v>191000</v>
      </c>
      <c r="CR57" s="141">
        <v>183000</v>
      </c>
      <c r="CS57" s="141"/>
      <c r="CT57" s="142" t="str">
        <f>IF(AND(CR57=0,CS57=0),"",IF(AND(CR57&lt;=100000,CS57&lt;=100000),"",IF(CR57/CQ57&gt;0.7,"男高",IF(CS57/CQ57&gt;0.7,"女高",""))))</f>
        <v>男高</v>
      </c>
    </row>
    <row r="58" spans="1:99">
      <c r="A58" s="79">
        <f>AC58</f>
        <v>3.0615384615385</v>
      </c>
      <c r="B58" s="189" t="s">
        <v>169</v>
      </c>
      <c r="C58" s="189" t="s">
        <v>58</v>
      </c>
      <c r="D58" s="189"/>
      <c r="E58" s="189" t="s">
        <v>59</v>
      </c>
      <c r="F58" s="189" t="s">
        <v>112</v>
      </c>
      <c r="G58" s="189" t="s">
        <v>89</v>
      </c>
      <c r="H58" s="89" t="s">
        <v>83</v>
      </c>
      <c r="I58" s="89" t="s">
        <v>84</v>
      </c>
      <c r="J58" s="89" t="s">
        <v>79</v>
      </c>
      <c r="K58" s="181">
        <v>130000</v>
      </c>
      <c r="L58" s="80">
        <v>0</v>
      </c>
      <c r="M58" s="80">
        <v>0</v>
      </c>
      <c r="N58" s="80">
        <v>28</v>
      </c>
      <c r="O58" s="91">
        <v>5</v>
      </c>
      <c r="P58" s="92">
        <v>0</v>
      </c>
      <c r="Q58" s="93">
        <f>O58+P58</f>
        <v>5</v>
      </c>
      <c r="R58" s="81">
        <f>IFERROR(Q58/N58,"-")</f>
        <v>0.17857142857143</v>
      </c>
      <c r="S58" s="80">
        <v>1</v>
      </c>
      <c r="T58" s="80">
        <v>1</v>
      </c>
      <c r="U58" s="81">
        <f>IFERROR(T58/(Q58),"-")</f>
        <v>0.2</v>
      </c>
      <c r="V58" s="82">
        <f>IFERROR(K58/SUM(Q58:Q59),"-")</f>
        <v>21666.666666667</v>
      </c>
      <c r="W58" s="83">
        <v>2</v>
      </c>
      <c r="X58" s="81">
        <f>IF(Q58=0,"-",W58/Q58)</f>
        <v>0.4</v>
      </c>
      <c r="Y58" s="186">
        <v>398000</v>
      </c>
      <c r="Z58" s="187">
        <f>IFERROR(Y58/Q58,"-")</f>
        <v>79600</v>
      </c>
      <c r="AA58" s="187">
        <f>IFERROR(Y58/W58,"-")</f>
        <v>199000</v>
      </c>
      <c r="AB58" s="181">
        <f>SUM(Y58:Y59)-SUM(K58:K59)</f>
        <v>268000</v>
      </c>
      <c r="AC58" s="85">
        <f>SUM(Y58:Y59)/SUM(K58:K59)</f>
        <v>3.0615384615385</v>
      </c>
      <c r="AD58" s="78"/>
      <c r="AE58" s="94"/>
      <c r="AF58" s="95">
        <f>IF(Q58=0,"",IF(AE58=0,"",(AE58/Q58)))</f>
        <v>0</v>
      </c>
      <c r="AG58" s="94"/>
      <c r="AH58" s="96" t="str">
        <f>IFERROR(AG58/AE58,"-")</f>
        <v>-</v>
      </c>
      <c r="AI58" s="97"/>
      <c r="AJ58" s="98" t="str">
        <f>IFERROR(AI58/AE58,"-")</f>
        <v>-</v>
      </c>
      <c r="AK58" s="99"/>
      <c r="AL58" s="99"/>
      <c r="AM58" s="99"/>
      <c r="AN58" s="100"/>
      <c r="AO58" s="101">
        <f>IF(Q58=0,"",IF(AN58=0,"",(AN58/Q58)))</f>
        <v>0</v>
      </c>
      <c r="AP58" s="100"/>
      <c r="AQ58" s="102" t="str">
        <f>IFERROR(AP58/AN58,"-")</f>
        <v>-</v>
      </c>
      <c r="AR58" s="103"/>
      <c r="AS58" s="104" t="str">
        <f>IFERROR(AR58/AN58,"-")</f>
        <v>-</v>
      </c>
      <c r="AT58" s="105"/>
      <c r="AU58" s="105"/>
      <c r="AV58" s="105"/>
      <c r="AW58" s="106"/>
      <c r="AX58" s="107">
        <f>IF(Q58=0,"",IF(AW58=0,"",(AW58/Q58)))</f>
        <v>0</v>
      </c>
      <c r="AY58" s="106"/>
      <c r="AZ58" s="108" t="str">
        <f>IFERROR(AY58/AW58,"-")</f>
        <v>-</v>
      </c>
      <c r="BA58" s="109"/>
      <c r="BB58" s="110" t="str">
        <f>IFERROR(BA58/AW58,"-")</f>
        <v>-</v>
      </c>
      <c r="BC58" s="111"/>
      <c r="BD58" s="111"/>
      <c r="BE58" s="111"/>
      <c r="BF58" s="112">
        <v>2</v>
      </c>
      <c r="BG58" s="113">
        <f>IF(Q58=0,"",IF(BF58=0,"",(BF58/Q58)))</f>
        <v>0.4</v>
      </c>
      <c r="BH58" s="112">
        <v>1</v>
      </c>
      <c r="BI58" s="114">
        <f>IFERROR(BH58/BF58,"-")</f>
        <v>0.5</v>
      </c>
      <c r="BJ58" s="115">
        <v>22000</v>
      </c>
      <c r="BK58" s="116">
        <f>IFERROR(BJ58/BF58,"-")</f>
        <v>11000</v>
      </c>
      <c r="BL58" s="117"/>
      <c r="BM58" s="117"/>
      <c r="BN58" s="117">
        <v>1</v>
      </c>
      <c r="BO58" s="119">
        <v>2</v>
      </c>
      <c r="BP58" s="120">
        <f>IF(Q58=0,"",IF(BO58=0,"",(BO58/Q58)))</f>
        <v>0.4</v>
      </c>
      <c r="BQ58" s="121"/>
      <c r="BR58" s="122">
        <f>IFERROR(BQ58/BO58,"-")</f>
        <v>0</v>
      </c>
      <c r="BS58" s="123"/>
      <c r="BT58" s="124">
        <f>IFERROR(BS58/BO58,"-")</f>
        <v>0</v>
      </c>
      <c r="BU58" s="125"/>
      <c r="BV58" s="125"/>
      <c r="BW58" s="125"/>
      <c r="BX58" s="126">
        <v>1</v>
      </c>
      <c r="BY58" s="127">
        <f>IF(Q58=0,"",IF(BX58=0,"",(BX58/Q58)))</f>
        <v>0.2</v>
      </c>
      <c r="BZ58" s="128">
        <v>1</v>
      </c>
      <c r="CA58" s="129">
        <f>IFERROR(BZ58/BX58,"-")</f>
        <v>1</v>
      </c>
      <c r="CB58" s="130">
        <v>376000</v>
      </c>
      <c r="CC58" s="131">
        <f>IFERROR(CB58/BX58,"-")</f>
        <v>376000</v>
      </c>
      <c r="CD58" s="132"/>
      <c r="CE58" s="132"/>
      <c r="CF58" s="132">
        <v>1</v>
      </c>
      <c r="CG58" s="133"/>
      <c r="CH58" s="134">
        <f>IF(Q58=0,"",IF(CG58=0,"",(CG58/Q58)))</f>
        <v>0</v>
      </c>
      <c r="CI58" s="135"/>
      <c r="CJ58" s="136" t="str">
        <f>IFERROR(CI58/CG58,"-")</f>
        <v>-</v>
      </c>
      <c r="CK58" s="137"/>
      <c r="CL58" s="138" t="str">
        <f>IFERROR(CK58/CG58,"-")</f>
        <v>-</v>
      </c>
      <c r="CM58" s="139"/>
      <c r="CN58" s="139"/>
      <c r="CO58" s="139"/>
      <c r="CP58" s="140">
        <v>2</v>
      </c>
      <c r="CQ58" s="141">
        <v>398000</v>
      </c>
      <c r="CR58" s="141">
        <v>376000</v>
      </c>
      <c r="CS58" s="141"/>
      <c r="CT58" s="142" t="str">
        <f>IF(AND(CR58=0,CS58=0),"",IF(AND(CR58&lt;=100000,CS58&lt;=100000),"",IF(CR58/CQ58&gt;0.7,"男高",IF(CS58/CQ58&gt;0.7,"女高",""))))</f>
        <v>男高</v>
      </c>
    </row>
    <row r="59" spans="1:99">
      <c r="A59" s="79"/>
      <c r="B59" s="189" t="s">
        <v>170</v>
      </c>
      <c r="C59" s="189" t="s">
        <v>58</v>
      </c>
      <c r="D59" s="189"/>
      <c r="E59" s="189" t="s">
        <v>59</v>
      </c>
      <c r="F59" s="189" t="s">
        <v>112</v>
      </c>
      <c r="G59" s="189" t="s">
        <v>73</v>
      </c>
      <c r="H59" s="89"/>
      <c r="I59" s="89"/>
      <c r="J59" s="89"/>
      <c r="K59" s="181"/>
      <c r="L59" s="80">
        <v>0</v>
      </c>
      <c r="M59" s="80">
        <v>0</v>
      </c>
      <c r="N59" s="80">
        <v>10</v>
      </c>
      <c r="O59" s="91">
        <v>1</v>
      </c>
      <c r="P59" s="92">
        <v>0</v>
      </c>
      <c r="Q59" s="93">
        <f>O59+P59</f>
        <v>1</v>
      </c>
      <c r="R59" s="81">
        <f>IFERROR(Q59/N59,"-")</f>
        <v>0.1</v>
      </c>
      <c r="S59" s="80">
        <v>0</v>
      </c>
      <c r="T59" s="80">
        <v>0</v>
      </c>
      <c r="U59" s="81">
        <f>IFERROR(T59/(Q59),"-")</f>
        <v>0</v>
      </c>
      <c r="V59" s="82"/>
      <c r="W59" s="83">
        <v>0</v>
      </c>
      <c r="X59" s="81">
        <f>IF(Q59=0,"-",W59/Q59)</f>
        <v>0</v>
      </c>
      <c r="Y59" s="186">
        <v>0</v>
      </c>
      <c r="Z59" s="187">
        <f>IFERROR(Y59/Q59,"-")</f>
        <v>0</v>
      </c>
      <c r="AA59" s="187" t="str">
        <f>IFERROR(Y59/W59,"-")</f>
        <v>-</v>
      </c>
      <c r="AB59" s="181"/>
      <c r="AC59" s="85"/>
      <c r="AD59" s="78"/>
      <c r="AE59" s="94"/>
      <c r="AF59" s="95">
        <f>IF(Q59=0,"",IF(AE59=0,"",(AE59/Q59)))</f>
        <v>0</v>
      </c>
      <c r="AG59" s="94"/>
      <c r="AH59" s="96" t="str">
        <f>IFERROR(AG59/AE59,"-")</f>
        <v>-</v>
      </c>
      <c r="AI59" s="97"/>
      <c r="AJ59" s="98" t="str">
        <f>IFERROR(AI59/AE59,"-")</f>
        <v>-</v>
      </c>
      <c r="AK59" s="99"/>
      <c r="AL59" s="99"/>
      <c r="AM59" s="99"/>
      <c r="AN59" s="100"/>
      <c r="AO59" s="101">
        <f>IF(Q59=0,"",IF(AN59=0,"",(AN59/Q59)))</f>
        <v>0</v>
      </c>
      <c r="AP59" s="100"/>
      <c r="AQ59" s="102" t="str">
        <f>IFERROR(AP59/AN59,"-")</f>
        <v>-</v>
      </c>
      <c r="AR59" s="103"/>
      <c r="AS59" s="104" t="str">
        <f>IFERROR(AR59/AN59,"-")</f>
        <v>-</v>
      </c>
      <c r="AT59" s="105"/>
      <c r="AU59" s="105"/>
      <c r="AV59" s="105"/>
      <c r="AW59" s="106"/>
      <c r="AX59" s="107">
        <f>IF(Q59=0,"",IF(AW59=0,"",(AW59/Q59)))</f>
        <v>0</v>
      </c>
      <c r="AY59" s="106"/>
      <c r="AZ59" s="108" t="str">
        <f>IFERROR(AY59/AW59,"-")</f>
        <v>-</v>
      </c>
      <c r="BA59" s="109"/>
      <c r="BB59" s="110" t="str">
        <f>IFERROR(BA59/AW59,"-")</f>
        <v>-</v>
      </c>
      <c r="BC59" s="111"/>
      <c r="BD59" s="111"/>
      <c r="BE59" s="111"/>
      <c r="BF59" s="112"/>
      <c r="BG59" s="113">
        <f>IF(Q59=0,"",IF(BF59=0,"",(BF59/Q59)))</f>
        <v>0</v>
      </c>
      <c r="BH59" s="112"/>
      <c r="BI59" s="114" t="str">
        <f>IFERROR(BH59/BF59,"-")</f>
        <v>-</v>
      </c>
      <c r="BJ59" s="115"/>
      <c r="BK59" s="116" t="str">
        <f>IFERROR(BJ59/BF59,"-")</f>
        <v>-</v>
      </c>
      <c r="BL59" s="117"/>
      <c r="BM59" s="117"/>
      <c r="BN59" s="117"/>
      <c r="BO59" s="119"/>
      <c r="BP59" s="120">
        <f>IF(Q59=0,"",IF(BO59=0,"",(BO59/Q59)))</f>
        <v>0</v>
      </c>
      <c r="BQ59" s="121"/>
      <c r="BR59" s="122" t="str">
        <f>IFERROR(BQ59/BO59,"-")</f>
        <v>-</v>
      </c>
      <c r="BS59" s="123"/>
      <c r="BT59" s="124" t="str">
        <f>IFERROR(BS59/BO59,"-")</f>
        <v>-</v>
      </c>
      <c r="BU59" s="125"/>
      <c r="BV59" s="125"/>
      <c r="BW59" s="125"/>
      <c r="BX59" s="126">
        <v>1</v>
      </c>
      <c r="BY59" s="127">
        <f>IF(Q59=0,"",IF(BX59=0,"",(BX59/Q59)))</f>
        <v>1</v>
      </c>
      <c r="BZ59" s="128"/>
      <c r="CA59" s="129">
        <f>IFERROR(BZ59/BX59,"-")</f>
        <v>0</v>
      </c>
      <c r="CB59" s="130"/>
      <c r="CC59" s="131">
        <f>IFERROR(CB59/BX59,"-")</f>
        <v>0</v>
      </c>
      <c r="CD59" s="132"/>
      <c r="CE59" s="132"/>
      <c r="CF59" s="132"/>
      <c r="CG59" s="133"/>
      <c r="CH59" s="134">
        <f>IF(Q59=0,"",IF(CG59=0,"",(CG59/Q59)))</f>
        <v>0</v>
      </c>
      <c r="CI59" s="135"/>
      <c r="CJ59" s="136" t="str">
        <f>IFERROR(CI59/CG59,"-")</f>
        <v>-</v>
      </c>
      <c r="CK59" s="137"/>
      <c r="CL59" s="138" t="str">
        <f>IFERROR(CK59/CG59,"-")</f>
        <v>-</v>
      </c>
      <c r="CM59" s="139"/>
      <c r="CN59" s="139"/>
      <c r="CO59" s="139"/>
      <c r="CP59" s="140">
        <v>0</v>
      </c>
      <c r="CQ59" s="141">
        <v>0</v>
      </c>
      <c r="CR59" s="141"/>
      <c r="CS59" s="141"/>
      <c r="CT59" s="142" t="str">
        <f>IF(AND(CR59=0,CS59=0),"",IF(AND(CR59&lt;=100000,CS59&lt;=100000),"",IF(CR59/CQ59&gt;0.7,"男高",IF(CS59/CQ59&gt;0.7,"女高",""))))</f>
        <v/>
      </c>
    </row>
    <row r="60" spans="1:99">
      <c r="A60" s="79">
        <f>AC60</f>
        <v>1.475</v>
      </c>
      <c r="B60" s="189" t="s">
        <v>171</v>
      </c>
      <c r="C60" s="189" t="s">
        <v>58</v>
      </c>
      <c r="D60" s="189"/>
      <c r="E60" s="189" t="s">
        <v>59</v>
      </c>
      <c r="F60" s="189" t="s">
        <v>106</v>
      </c>
      <c r="G60" s="189" t="s">
        <v>61</v>
      </c>
      <c r="H60" s="89" t="s">
        <v>107</v>
      </c>
      <c r="I60" s="89" t="s">
        <v>63</v>
      </c>
      <c r="J60" s="190" t="s">
        <v>64</v>
      </c>
      <c r="K60" s="181">
        <v>120000</v>
      </c>
      <c r="L60" s="80">
        <v>0</v>
      </c>
      <c r="M60" s="80">
        <v>0</v>
      </c>
      <c r="N60" s="80">
        <v>48</v>
      </c>
      <c r="O60" s="91">
        <v>6</v>
      </c>
      <c r="P60" s="92">
        <v>0</v>
      </c>
      <c r="Q60" s="93">
        <f>O60+P60</f>
        <v>6</v>
      </c>
      <c r="R60" s="81">
        <f>IFERROR(Q60/N60,"-")</f>
        <v>0.125</v>
      </c>
      <c r="S60" s="80">
        <v>0</v>
      </c>
      <c r="T60" s="80">
        <v>1</v>
      </c>
      <c r="U60" s="81">
        <f>IFERROR(T60/(Q60),"-")</f>
        <v>0.16666666666667</v>
      </c>
      <c r="V60" s="82">
        <f>IFERROR(K60/SUM(Q60:Q61),"-")</f>
        <v>7500</v>
      </c>
      <c r="W60" s="83">
        <v>0</v>
      </c>
      <c r="X60" s="81">
        <f>IF(Q60=0,"-",W60/Q60)</f>
        <v>0</v>
      </c>
      <c r="Y60" s="186">
        <v>0</v>
      </c>
      <c r="Z60" s="187">
        <f>IFERROR(Y60/Q60,"-")</f>
        <v>0</v>
      </c>
      <c r="AA60" s="187" t="str">
        <f>IFERROR(Y60/W60,"-")</f>
        <v>-</v>
      </c>
      <c r="AB60" s="181">
        <f>SUM(Y60:Y61)-SUM(K60:K61)</f>
        <v>57000</v>
      </c>
      <c r="AC60" s="85">
        <f>SUM(Y60:Y61)/SUM(K60:K61)</f>
        <v>1.475</v>
      </c>
      <c r="AD60" s="78"/>
      <c r="AE60" s="94"/>
      <c r="AF60" s="95">
        <f>IF(Q60=0,"",IF(AE60=0,"",(AE60/Q60)))</f>
        <v>0</v>
      </c>
      <c r="AG60" s="94"/>
      <c r="AH60" s="96" t="str">
        <f>IFERROR(AG60/AE60,"-")</f>
        <v>-</v>
      </c>
      <c r="AI60" s="97"/>
      <c r="AJ60" s="98" t="str">
        <f>IFERROR(AI60/AE60,"-")</f>
        <v>-</v>
      </c>
      <c r="AK60" s="99"/>
      <c r="AL60" s="99"/>
      <c r="AM60" s="99"/>
      <c r="AN60" s="100">
        <v>1</v>
      </c>
      <c r="AO60" s="101">
        <f>IF(Q60=0,"",IF(AN60=0,"",(AN60/Q60)))</f>
        <v>0.16666666666667</v>
      </c>
      <c r="AP60" s="100"/>
      <c r="AQ60" s="102">
        <f>IFERROR(AP60/AN60,"-")</f>
        <v>0</v>
      </c>
      <c r="AR60" s="103"/>
      <c r="AS60" s="104">
        <f>IFERROR(AR60/AN60,"-")</f>
        <v>0</v>
      </c>
      <c r="AT60" s="105"/>
      <c r="AU60" s="105"/>
      <c r="AV60" s="105"/>
      <c r="AW60" s="106">
        <v>1</v>
      </c>
      <c r="AX60" s="107">
        <f>IF(Q60=0,"",IF(AW60=0,"",(AW60/Q60)))</f>
        <v>0.16666666666667</v>
      </c>
      <c r="AY60" s="106"/>
      <c r="AZ60" s="108">
        <f>IFERROR(AY60/AW60,"-")</f>
        <v>0</v>
      </c>
      <c r="BA60" s="109"/>
      <c r="BB60" s="110">
        <f>IFERROR(BA60/AW60,"-")</f>
        <v>0</v>
      </c>
      <c r="BC60" s="111"/>
      <c r="BD60" s="111"/>
      <c r="BE60" s="111"/>
      <c r="BF60" s="112">
        <v>2</v>
      </c>
      <c r="BG60" s="113">
        <f>IF(Q60=0,"",IF(BF60=0,"",(BF60/Q60)))</f>
        <v>0.33333333333333</v>
      </c>
      <c r="BH60" s="112"/>
      <c r="BI60" s="114">
        <f>IFERROR(BH60/BF60,"-")</f>
        <v>0</v>
      </c>
      <c r="BJ60" s="115"/>
      <c r="BK60" s="116">
        <f>IFERROR(BJ60/BF60,"-")</f>
        <v>0</v>
      </c>
      <c r="BL60" s="117"/>
      <c r="BM60" s="117"/>
      <c r="BN60" s="117"/>
      <c r="BO60" s="119">
        <v>2</v>
      </c>
      <c r="BP60" s="120">
        <f>IF(Q60=0,"",IF(BO60=0,"",(BO60/Q60)))</f>
        <v>0.33333333333333</v>
      </c>
      <c r="BQ60" s="121"/>
      <c r="BR60" s="122">
        <f>IFERROR(BQ60/BO60,"-")</f>
        <v>0</v>
      </c>
      <c r="BS60" s="123"/>
      <c r="BT60" s="124">
        <f>IFERROR(BS60/BO60,"-")</f>
        <v>0</v>
      </c>
      <c r="BU60" s="125"/>
      <c r="BV60" s="125"/>
      <c r="BW60" s="125"/>
      <c r="BX60" s="126"/>
      <c r="BY60" s="127">
        <f>IF(Q60=0,"",IF(BX60=0,"",(BX60/Q60)))</f>
        <v>0</v>
      </c>
      <c r="BZ60" s="128"/>
      <c r="CA60" s="129" t="str">
        <f>IFERROR(BZ60/BX60,"-")</f>
        <v>-</v>
      </c>
      <c r="CB60" s="130"/>
      <c r="CC60" s="131" t="str">
        <f>IFERROR(CB60/BX60,"-")</f>
        <v>-</v>
      </c>
      <c r="CD60" s="132"/>
      <c r="CE60" s="132"/>
      <c r="CF60" s="132"/>
      <c r="CG60" s="133"/>
      <c r="CH60" s="134">
        <f>IF(Q60=0,"",IF(CG60=0,"",(CG60/Q60)))</f>
        <v>0</v>
      </c>
      <c r="CI60" s="135"/>
      <c r="CJ60" s="136" t="str">
        <f>IFERROR(CI60/CG60,"-")</f>
        <v>-</v>
      </c>
      <c r="CK60" s="137"/>
      <c r="CL60" s="138" t="str">
        <f>IFERROR(CK60/CG60,"-")</f>
        <v>-</v>
      </c>
      <c r="CM60" s="139"/>
      <c r="CN60" s="139"/>
      <c r="CO60" s="139"/>
      <c r="CP60" s="140">
        <v>0</v>
      </c>
      <c r="CQ60" s="141">
        <v>0</v>
      </c>
      <c r="CR60" s="141"/>
      <c r="CS60" s="141"/>
      <c r="CT60" s="142" t="str">
        <f>IF(AND(CR60=0,CS60=0),"",IF(AND(CR60&lt;=100000,CS60&lt;=100000),"",IF(CR60/CQ60&gt;0.7,"男高",IF(CS60/CQ60&gt;0.7,"女高",""))))</f>
        <v/>
      </c>
    </row>
    <row r="61" spans="1:99">
      <c r="A61" s="79"/>
      <c r="B61" s="189" t="s">
        <v>172</v>
      </c>
      <c r="C61" s="189" t="s">
        <v>58</v>
      </c>
      <c r="D61" s="189"/>
      <c r="E61" s="189" t="s">
        <v>59</v>
      </c>
      <c r="F61" s="189" t="s">
        <v>106</v>
      </c>
      <c r="G61" s="189" t="s">
        <v>73</v>
      </c>
      <c r="H61" s="89"/>
      <c r="I61" s="89"/>
      <c r="J61" s="89"/>
      <c r="K61" s="181"/>
      <c r="L61" s="80">
        <v>0</v>
      </c>
      <c r="M61" s="80">
        <v>0</v>
      </c>
      <c r="N61" s="80">
        <v>37</v>
      </c>
      <c r="O61" s="91">
        <v>10</v>
      </c>
      <c r="P61" s="92">
        <v>0</v>
      </c>
      <c r="Q61" s="93">
        <f>O61+P61</f>
        <v>10</v>
      </c>
      <c r="R61" s="81">
        <f>IFERROR(Q61/N61,"-")</f>
        <v>0.27027027027027</v>
      </c>
      <c r="S61" s="80">
        <v>0</v>
      </c>
      <c r="T61" s="80">
        <v>0</v>
      </c>
      <c r="U61" s="81">
        <f>IFERROR(T61/(Q61),"-")</f>
        <v>0</v>
      </c>
      <c r="V61" s="82"/>
      <c r="W61" s="83">
        <v>1</v>
      </c>
      <c r="X61" s="81">
        <f>IF(Q61=0,"-",W61/Q61)</f>
        <v>0.1</v>
      </c>
      <c r="Y61" s="186">
        <v>177000</v>
      </c>
      <c r="Z61" s="187">
        <f>IFERROR(Y61/Q61,"-")</f>
        <v>17700</v>
      </c>
      <c r="AA61" s="187">
        <f>IFERROR(Y61/W61,"-")</f>
        <v>177000</v>
      </c>
      <c r="AB61" s="181"/>
      <c r="AC61" s="85"/>
      <c r="AD61" s="78"/>
      <c r="AE61" s="94"/>
      <c r="AF61" s="95">
        <f>IF(Q61=0,"",IF(AE61=0,"",(AE61/Q61)))</f>
        <v>0</v>
      </c>
      <c r="AG61" s="94"/>
      <c r="AH61" s="96" t="str">
        <f>IFERROR(AG61/AE61,"-")</f>
        <v>-</v>
      </c>
      <c r="AI61" s="97"/>
      <c r="AJ61" s="98" t="str">
        <f>IFERROR(AI61/AE61,"-")</f>
        <v>-</v>
      </c>
      <c r="AK61" s="99"/>
      <c r="AL61" s="99"/>
      <c r="AM61" s="99"/>
      <c r="AN61" s="100"/>
      <c r="AO61" s="101">
        <f>IF(Q61=0,"",IF(AN61=0,"",(AN61/Q61)))</f>
        <v>0</v>
      </c>
      <c r="AP61" s="100"/>
      <c r="AQ61" s="102" t="str">
        <f>IFERROR(AP61/AN61,"-")</f>
        <v>-</v>
      </c>
      <c r="AR61" s="103"/>
      <c r="AS61" s="104" t="str">
        <f>IFERROR(AR61/AN61,"-")</f>
        <v>-</v>
      </c>
      <c r="AT61" s="105"/>
      <c r="AU61" s="105"/>
      <c r="AV61" s="105"/>
      <c r="AW61" s="106">
        <v>1</v>
      </c>
      <c r="AX61" s="107">
        <f>IF(Q61=0,"",IF(AW61=0,"",(AW61/Q61)))</f>
        <v>0.1</v>
      </c>
      <c r="AY61" s="106"/>
      <c r="AZ61" s="108">
        <f>IFERROR(AY61/AW61,"-")</f>
        <v>0</v>
      </c>
      <c r="BA61" s="109"/>
      <c r="BB61" s="110">
        <f>IFERROR(BA61/AW61,"-")</f>
        <v>0</v>
      </c>
      <c r="BC61" s="111"/>
      <c r="BD61" s="111"/>
      <c r="BE61" s="111"/>
      <c r="BF61" s="112">
        <v>1</v>
      </c>
      <c r="BG61" s="113">
        <f>IF(Q61=0,"",IF(BF61=0,"",(BF61/Q61)))</f>
        <v>0.1</v>
      </c>
      <c r="BH61" s="112"/>
      <c r="BI61" s="114">
        <f>IFERROR(BH61/BF61,"-")</f>
        <v>0</v>
      </c>
      <c r="BJ61" s="115"/>
      <c r="BK61" s="116">
        <f>IFERROR(BJ61/BF61,"-")</f>
        <v>0</v>
      </c>
      <c r="BL61" s="117"/>
      <c r="BM61" s="117"/>
      <c r="BN61" s="117"/>
      <c r="BO61" s="119">
        <v>4</v>
      </c>
      <c r="BP61" s="120">
        <f>IF(Q61=0,"",IF(BO61=0,"",(BO61/Q61)))</f>
        <v>0.4</v>
      </c>
      <c r="BQ61" s="121"/>
      <c r="BR61" s="122">
        <f>IFERROR(BQ61/BO61,"-")</f>
        <v>0</v>
      </c>
      <c r="BS61" s="123"/>
      <c r="BT61" s="124">
        <f>IFERROR(BS61/BO61,"-")</f>
        <v>0</v>
      </c>
      <c r="BU61" s="125"/>
      <c r="BV61" s="125"/>
      <c r="BW61" s="125"/>
      <c r="BX61" s="126">
        <v>3</v>
      </c>
      <c r="BY61" s="127">
        <f>IF(Q61=0,"",IF(BX61=0,"",(BX61/Q61)))</f>
        <v>0.3</v>
      </c>
      <c r="BZ61" s="128">
        <v>1</v>
      </c>
      <c r="CA61" s="129">
        <f>IFERROR(BZ61/BX61,"-")</f>
        <v>0.33333333333333</v>
      </c>
      <c r="CB61" s="130">
        <v>177000</v>
      </c>
      <c r="CC61" s="131">
        <f>IFERROR(CB61/BX61,"-")</f>
        <v>59000</v>
      </c>
      <c r="CD61" s="132"/>
      <c r="CE61" s="132"/>
      <c r="CF61" s="132">
        <v>1</v>
      </c>
      <c r="CG61" s="133">
        <v>1</v>
      </c>
      <c r="CH61" s="134">
        <f>IF(Q61=0,"",IF(CG61=0,"",(CG61/Q61)))</f>
        <v>0.1</v>
      </c>
      <c r="CI61" s="135"/>
      <c r="CJ61" s="136">
        <f>IFERROR(CI61/CG61,"-")</f>
        <v>0</v>
      </c>
      <c r="CK61" s="137"/>
      <c r="CL61" s="138">
        <f>IFERROR(CK61/CG61,"-")</f>
        <v>0</v>
      </c>
      <c r="CM61" s="139"/>
      <c r="CN61" s="139"/>
      <c r="CO61" s="139"/>
      <c r="CP61" s="140">
        <v>1</v>
      </c>
      <c r="CQ61" s="141">
        <v>177000</v>
      </c>
      <c r="CR61" s="141">
        <v>177000</v>
      </c>
      <c r="CS61" s="141"/>
      <c r="CT61" s="142" t="str">
        <f>IF(AND(CR61=0,CS61=0),"",IF(AND(CR61&lt;=100000,CS61&lt;=100000),"",IF(CR61/CQ61&gt;0.7,"男高",IF(CS61/CQ61&gt;0.7,"女高",""))))</f>
        <v>男高</v>
      </c>
    </row>
    <row r="62" spans="1:99">
      <c r="A62" s="79">
        <f>AC62</f>
        <v>0</v>
      </c>
      <c r="B62" s="189" t="s">
        <v>173</v>
      </c>
      <c r="C62" s="189" t="s">
        <v>58</v>
      </c>
      <c r="D62" s="189"/>
      <c r="E62" s="189" t="s">
        <v>101</v>
      </c>
      <c r="F62" s="189" t="s">
        <v>60</v>
      </c>
      <c r="G62" s="189" t="s">
        <v>82</v>
      </c>
      <c r="H62" s="89" t="s">
        <v>107</v>
      </c>
      <c r="I62" s="89" t="s">
        <v>63</v>
      </c>
      <c r="J62" s="89" t="s">
        <v>135</v>
      </c>
      <c r="K62" s="181">
        <v>120000</v>
      </c>
      <c r="L62" s="80">
        <v>0</v>
      </c>
      <c r="M62" s="80">
        <v>0</v>
      </c>
      <c r="N62" s="80">
        <v>19</v>
      </c>
      <c r="O62" s="91">
        <v>2</v>
      </c>
      <c r="P62" s="92">
        <v>0</v>
      </c>
      <c r="Q62" s="93">
        <f>O62+P62</f>
        <v>2</v>
      </c>
      <c r="R62" s="81">
        <f>IFERROR(Q62/N62,"-")</f>
        <v>0.10526315789474</v>
      </c>
      <c r="S62" s="80">
        <v>0</v>
      </c>
      <c r="T62" s="80">
        <v>1</v>
      </c>
      <c r="U62" s="81">
        <f>IFERROR(T62/(Q62),"-")</f>
        <v>0.5</v>
      </c>
      <c r="V62" s="82">
        <f>IFERROR(K62/SUM(Q62:Q63),"-")</f>
        <v>20000</v>
      </c>
      <c r="W62" s="83">
        <v>0</v>
      </c>
      <c r="X62" s="81">
        <f>IF(Q62=0,"-",W62/Q62)</f>
        <v>0</v>
      </c>
      <c r="Y62" s="186">
        <v>0</v>
      </c>
      <c r="Z62" s="187">
        <f>IFERROR(Y62/Q62,"-")</f>
        <v>0</v>
      </c>
      <c r="AA62" s="187" t="str">
        <f>IFERROR(Y62/W62,"-")</f>
        <v>-</v>
      </c>
      <c r="AB62" s="181">
        <f>SUM(Y62:Y63)-SUM(K62:K63)</f>
        <v>-120000</v>
      </c>
      <c r="AC62" s="85">
        <f>SUM(Y62:Y63)/SUM(K62:K63)</f>
        <v>0</v>
      </c>
      <c r="AD62" s="78"/>
      <c r="AE62" s="94"/>
      <c r="AF62" s="95">
        <f>IF(Q62=0,"",IF(AE62=0,"",(AE62/Q62)))</f>
        <v>0</v>
      </c>
      <c r="AG62" s="94"/>
      <c r="AH62" s="96" t="str">
        <f>IFERROR(AG62/AE62,"-")</f>
        <v>-</v>
      </c>
      <c r="AI62" s="97"/>
      <c r="AJ62" s="98" t="str">
        <f>IFERROR(AI62/AE62,"-")</f>
        <v>-</v>
      </c>
      <c r="AK62" s="99"/>
      <c r="AL62" s="99"/>
      <c r="AM62" s="99"/>
      <c r="AN62" s="100"/>
      <c r="AO62" s="101">
        <f>IF(Q62=0,"",IF(AN62=0,"",(AN62/Q62)))</f>
        <v>0</v>
      </c>
      <c r="AP62" s="100"/>
      <c r="AQ62" s="102" t="str">
        <f>IFERROR(AP62/AN62,"-")</f>
        <v>-</v>
      </c>
      <c r="AR62" s="103"/>
      <c r="AS62" s="104" t="str">
        <f>IFERROR(AR62/AN62,"-")</f>
        <v>-</v>
      </c>
      <c r="AT62" s="105"/>
      <c r="AU62" s="105"/>
      <c r="AV62" s="105"/>
      <c r="AW62" s="106"/>
      <c r="AX62" s="107">
        <f>IF(Q62=0,"",IF(AW62=0,"",(AW62/Q62)))</f>
        <v>0</v>
      </c>
      <c r="AY62" s="106"/>
      <c r="AZ62" s="108" t="str">
        <f>IFERROR(AY62/AW62,"-")</f>
        <v>-</v>
      </c>
      <c r="BA62" s="109"/>
      <c r="BB62" s="110" t="str">
        <f>IFERROR(BA62/AW62,"-")</f>
        <v>-</v>
      </c>
      <c r="BC62" s="111"/>
      <c r="BD62" s="111"/>
      <c r="BE62" s="111"/>
      <c r="BF62" s="112"/>
      <c r="BG62" s="113">
        <f>IF(Q62=0,"",IF(BF62=0,"",(BF62/Q62)))</f>
        <v>0</v>
      </c>
      <c r="BH62" s="112"/>
      <c r="BI62" s="114" t="str">
        <f>IFERROR(BH62/BF62,"-")</f>
        <v>-</v>
      </c>
      <c r="BJ62" s="115"/>
      <c r="BK62" s="116" t="str">
        <f>IFERROR(BJ62/BF62,"-")</f>
        <v>-</v>
      </c>
      <c r="BL62" s="117"/>
      <c r="BM62" s="117"/>
      <c r="BN62" s="117"/>
      <c r="BO62" s="119"/>
      <c r="BP62" s="120">
        <f>IF(Q62=0,"",IF(BO62=0,"",(BO62/Q62)))</f>
        <v>0</v>
      </c>
      <c r="BQ62" s="121"/>
      <c r="BR62" s="122" t="str">
        <f>IFERROR(BQ62/BO62,"-")</f>
        <v>-</v>
      </c>
      <c r="BS62" s="123"/>
      <c r="BT62" s="124" t="str">
        <f>IFERROR(BS62/BO62,"-")</f>
        <v>-</v>
      </c>
      <c r="BU62" s="125"/>
      <c r="BV62" s="125"/>
      <c r="BW62" s="125"/>
      <c r="BX62" s="126">
        <v>2</v>
      </c>
      <c r="BY62" s="127">
        <f>IF(Q62=0,"",IF(BX62=0,"",(BX62/Q62)))</f>
        <v>1</v>
      </c>
      <c r="BZ62" s="128"/>
      <c r="CA62" s="129">
        <f>IFERROR(BZ62/BX62,"-")</f>
        <v>0</v>
      </c>
      <c r="CB62" s="130"/>
      <c r="CC62" s="131">
        <f>IFERROR(CB62/BX62,"-")</f>
        <v>0</v>
      </c>
      <c r="CD62" s="132"/>
      <c r="CE62" s="132"/>
      <c r="CF62" s="132"/>
      <c r="CG62" s="133"/>
      <c r="CH62" s="134">
        <f>IF(Q62=0,"",IF(CG62=0,"",(CG62/Q62)))</f>
        <v>0</v>
      </c>
      <c r="CI62" s="135"/>
      <c r="CJ62" s="136" t="str">
        <f>IFERROR(CI62/CG62,"-")</f>
        <v>-</v>
      </c>
      <c r="CK62" s="137"/>
      <c r="CL62" s="138" t="str">
        <f>IFERROR(CK62/CG62,"-")</f>
        <v>-</v>
      </c>
      <c r="CM62" s="139"/>
      <c r="CN62" s="139"/>
      <c r="CO62" s="139"/>
      <c r="CP62" s="140">
        <v>0</v>
      </c>
      <c r="CQ62" s="141">
        <v>0</v>
      </c>
      <c r="CR62" s="141"/>
      <c r="CS62" s="141"/>
      <c r="CT62" s="142" t="str">
        <f>IF(AND(CR62=0,CS62=0),"",IF(AND(CR62&lt;=100000,CS62&lt;=100000),"",IF(CR62/CQ62&gt;0.7,"男高",IF(CS62/CQ62&gt;0.7,"女高",""))))</f>
        <v/>
      </c>
    </row>
    <row r="63" spans="1:99">
      <c r="A63" s="79"/>
      <c r="B63" s="189" t="s">
        <v>174</v>
      </c>
      <c r="C63" s="189" t="s">
        <v>58</v>
      </c>
      <c r="D63" s="189"/>
      <c r="E63" s="189" t="s">
        <v>101</v>
      </c>
      <c r="F63" s="189" t="s">
        <v>60</v>
      </c>
      <c r="G63" s="189" t="s">
        <v>73</v>
      </c>
      <c r="H63" s="89"/>
      <c r="I63" s="89"/>
      <c r="J63" s="89"/>
      <c r="K63" s="181"/>
      <c r="L63" s="80">
        <v>0</v>
      </c>
      <c r="M63" s="80">
        <v>0</v>
      </c>
      <c r="N63" s="80">
        <v>11</v>
      </c>
      <c r="O63" s="91">
        <v>4</v>
      </c>
      <c r="P63" s="92">
        <v>0</v>
      </c>
      <c r="Q63" s="93">
        <f>O63+P63</f>
        <v>4</v>
      </c>
      <c r="R63" s="81">
        <f>IFERROR(Q63/N63,"-")</f>
        <v>0.36363636363636</v>
      </c>
      <c r="S63" s="80">
        <v>0</v>
      </c>
      <c r="T63" s="80">
        <v>0</v>
      </c>
      <c r="U63" s="81">
        <f>IFERROR(T63/(Q63),"-")</f>
        <v>0</v>
      </c>
      <c r="V63" s="82"/>
      <c r="W63" s="83">
        <v>0</v>
      </c>
      <c r="X63" s="81">
        <f>IF(Q63=0,"-",W63/Q63)</f>
        <v>0</v>
      </c>
      <c r="Y63" s="186">
        <v>0</v>
      </c>
      <c r="Z63" s="187">
        <f>IFERROR(Y63/Q63,"-")</f>
        <v>0</v>
      </c>
      <c r="AA63" s="187" t="str">
        <f>IFERROR(Y63/W63,"-")</f>
        <v>-</v>
      </c>
      <c r="AB63" s="181"/>
      <c r="AC63" s="85"/>
      <c r="AD63" s="78"/>
      <c r="AE63" s="94"/>
      <c r="AF63" s="95">
        <f>IF(Q63=0,"",IF(AE63=0,"",(AE63/Q63)))</f>
        <v>0</v>
      </c>
      <c r="AG63" s="94"/>
      <c r="AH63" s="96" t="str">
        <f>IFERROR(AG63/AE63,"-")</f>
        <v>-</v>
      </c>
      <c r="AI63" s="97"/>
      <c r="AJ63" s="98" t="str">
        <f>IFERROR(AI63/AE63,"-")</f>
        <v>-</v>
      </c>
      <c r="AK63" s="99"/>
      <c r="AL63" s="99"/>
      <c r="AM63" s="99"/>
      <c r="AN63" s="100"/>
      <c r="AO63" s="101">
        <f>IF(Q63=0,"",IF(AN63=0,"",(AN63/Q63)))</f>
        <v>0</v>
      </c>
      <c r="AP63" s="100"/>
      <c r="AQ63" s="102" t="str">
        <f>IFERROR(AP63/AN63,"-")</f>
        <v>-</v>
      </c>
      <c r="AR63" s="103"/>
      <c r="AS63" s="104" t="str">
        <f>IFERROR(AR63/AN63,"-")</f>
        <v>-</v>
      </c>
      <c r="AT63" s="105"/>
      <c r="AU63" s="105"/>
      <c r="AV63" s="105"/>
      <c r="AW63" s="106"/>
      <c r="AX63" s="107">
        <f>IF(Q63=0,"",IF(AW63=0,"",(AW63/Q63)))</f>
        <v>0</v>
      </c>
      <c r="AY63" s="106"/>
      <c r="AZ63" s="108" t="str">
        <f>IFERROR(AY63/AW63,"-")</f>
        <v>-</v>
      </c>
      <c r="BA63" s="109"/>
      <c r="BB63" s="110" t="str">
        <f>IFERROR(BA63/AW63,"-")</f>
        <v>-</v>
      </c>
      <c r="BC63" s="111"/>
      <c r="BD63" s="111"/>
      <c r="BE63" s="111"/>
      <c r="BF63" s="112"/>
      <c r="BG63" s="113">
        <f>IF(Q63=0,"",IF(BF63=0,"",(BF63/Q63)))</f>
        <v>0</v>
      </c>
      <c r="BH63" s="112"/>
      <c r="BI63" s="114" t="str">
        <f>IFERROR(BH63/BF63,"-")</f>
        <v>-</v>
      </c>
      <c r="BJ63" s="115"/>
      <c r="BK63" s="116" t="str">
        <f>IFERROR(BJ63/BF63,"-")</f>
        <v>-</v>
      </c>
      <c r="BL63" s="117"/>
      <c r="BM63" s="117"/>
      <c r="BN63" s="117"/>
      <c r="BO63" s="119">
        <v>1</v>
      </c>
      <c r="BP63" s="120">
        <f>IF(Q63=0,"",IF(BO63=0,"",(BO63/Q63)))</f>
        <v>0.25</v>
      </c>
      <c r="BQ63" s="121"/>
      <c r="BR63" s="122">
        <f>IFERROR(BQ63/BO63,"-")</f>
        <v>0</v>
      </c>
      <c r="BS63" s="123"/>
      <c r="BT63" s="124">
        <f>IFERROR(BS63/BO63,"-")</f>
        <v>0</v>
      </c>
      <c r="BU63" s="125"/>
      <c r="BV63" s="125"/>
      <c r="BW63" s="125"/>
      <c r="BX63" s="126">
        <v>2</v>
      </c>
      <c r="BY63" s="127">
        <f>IF(Q63=0,"",IF(BX63=0,"",(BX63/Q63)))</f>
        <v>0.5</v>
      </c>
      <c r="BZ63" s="128"/>
      <c r="CA63" s="129">
        <f>IFERROR(BZ63/BX63,"-")</f>
        <v>0</v>
      </c>
      <c r="CB63" s="130"/>
      <c r="CC63" s="131">
        <f>IFERROR(CB63/BX63,"-")</f>
        <v>0</v>
      </c>
      <c r="CD63" s="132"/>
      <c r="CE63" s="132"/>
      <c r="CF63" s="132"/>
      <c r="CG63" s="133">
        <v>1</v>
      </c>
      <c r="CH63" s="134">
        <f>IF(Q63=0,"",IF(CG63=0,"",(CG63/Q63)))</f>
        <v>0.25</v>
      </c>
      <c r="CI63" s="135"/>
      <c r="CJ63" s="136">
        <f>IFERROR(CI63/CG63,"-")</f>
        <v>0</v>
      </c>
      <c r="CK63" s="137"/>
      <c r="CL63" s="138">
        <f>IFERROR(CK63/CG63,"-")</f>
        <v>0</v>
      </c>
      <c r="CM63" s="139"/>
      <c r="CN63" s="139"/>
      <c r="CO63" s="139"/>
      <c r="CP63" s="140">
        <v>0</v>
      </c>
      <c r="CQ63" s="141">
        <v>0</v>
      </c>
      <c r="CR63" s="141"/>
      <c r="CS63" s="141"/>
      <c r="CT63" s="142" t="str">
        <f>IF(AND(CR63=0,CS63=0),"",IF(AND(CR63&lt;=100000,CS63&lt;=100000),"",IF(CR63/CQ63&gt;0.7,"男高",IF(CS63/CQ63&gt;0.7,"女高",""))))</f>
        <v/>
      </c>
    </row>
    <row r="64" spans="1:99">
      <c r="A64" s="79">
        <f>AC64</f>
        <v>0</v>
      </c>
      <c r="B64" s="189" t="s">
        <v>175</v>
      </c>
      <c r="C64" s="189" t="s">
        <v>58</v>
      </c>
      <c r="D64" s="189"/>
      <c r="E64" s="189" t="s">
        <v>59</v>
      </c>
      <c r="F64" s="189" t="s">
        <v>60</v>
      </c>
      <c r="G64" s="189" t="s">
        <v>82</v>
      </c>
      <c r="H64" s="89" t="s">
        <v>176</v>
      </c>
      <c r="I64" s="89" t="s">
        <v>84</v>
      </c>
      <c r="J64" s="191" t="s">
        <v>177</v>
      </c>
      <c r="K64" s="181">
        <v>80000</v>
      </c>
      <c r="L64" s="80">
        <v>0</v>
      </c>
      <c r="M64" s="80">
        <v>0</v>
      </c>
      <c r="N64" s="80">
        <v>39</v>
      </c>
      <c r="O64" s="91">
        <v>1</v>
      </c>
      <c r="P64" s="92">
        <v>0</v>
      </c>
      <c r="Q64" s="93">
        <f>O64+P64</f>
        <v>1</v>
      </c>
      <c r="R64" s="81">
        <f>IFERROR(Q64/N64,"-")</f>
        <v>0.025641025641026</v>
      </c>
      <c r="S64" s="80">
        <v>1</v>
      </c>
      <c r="T64" s="80">
        <v>0</v>
      </c>
      <c r="U64" s="81">
        <f>IFERROR(T64/(Q64),"-")</f>
        <v>0</v>
      </c>
      <c r="V64" s="82">
        <f>IFERROR(K64/SUM(Q64:Q65),"-")</f>
        <v>20000</v>
      </c>
      <c r="W64" s="83">
        <v>0</v>
      </c>
      <c r="X64" s="81">
        <f>IF(Q64=0,"-",W64/Q64)</f>
        <v>0</v>
      </c>
      <c r="Y64" s="186">
        <v>0</v>
      </c>
      <c r="Z64" s="187">
        <f>IFERROR(Y64/Q64,"-")</f>
        <v>0</v>
      </c>
      <c r="AA64" s="187" t="str">
        <f>IFERROR(Y64/W64,"-")</f>
        <v>-</v>
      </c>
      <c r="AB64" s="181">
        <f>SUM(Y64:Y65)-SUM(K64:K65)</f>
        <v>-80000</v>
      </c>
      <c r="AC64" s="85">
        <f>SUM(Y64:Y65)/SUM(K64:K65)</f>
        <v>0</v>
      </c>
      <c r="AD64" s="78"/>
      <c r="AE64" s="94"/>
      <c r="AF64" s="95">
        <f>IF(Q64=0,"",IF(AE64=0,"",(AE64/Q64)))</f>
        <v>0</v>
      </c>
      <c r="AG64" s="94"/>
      <c r="AH64" s="96" t="str">
        <f>IFERROR(AG64/AE64,"-")</f>
        <v>-</v>
      </c>
      <c r="AI64" s="97"/>
      <c r="AJ64" s="98" t="str">
        <f>IFERROR(AI64/AE64,"-")</f>
        <v>-</v>
      </c>
      <c r="AK64" s="99"/>
      <c r="AL64" s="99"/>
      <c r="AM64" s="99"/>
      <c r="AN64" s="100"/>
      <c r="AO64" s="101">
        <f>IF(Q64=0,"",IF(AN64=0,"",(AN64/Q64)))</f>
        <v>0</v>
      </c>
      <c r="AP64" s="100"/>
      <c r="AQ64" s="102" t="str">
        <f>IFERROR(AP64/AN64,"-")</f>
        <v>-</v>
      </c>
      <c r="AR64" s="103"/>
      <c r="AS64" s="104" t="str">
        <f>IFERROR(AR64/AN64,"-")</f>
        <v>-</v>
      </c>
      <c r="AT64" s="105"/>
      <c r="AU64" s="105"/>
      <c r="AV64" s="105"/>
      <c r="AW64" s="106"/>
      <c r="AX64" s="107">
        <f>IF(Q64=0,"",IF(AW64=0,"",(AW64/Q64)))</f>
        <v>0</v>
      </c>
      <c r="AY64" s="106"/>
      <c r="AZ64" s="108" t="str">
        <f>IFERROR(AY64/AW64,"-")</f>
        <v>-</v>
      </c>
      <c r="BA64" s="109"/>
      <c r="BB64" s="110" t="str">
        <f>IFERROR(BA64/AW64,"-")</f>
        <v>-</v>
      </c>
      <c r="BC64" s="111"/>
      <c r="BD64" s="111"/>
      <c r="BE64" s="111"/>
      <c r="BF64" s="112"/>
      <c r="BG64" s="113">
        <f>IF(Q64=0,"",IF(BF64=0,"",(BF64/Q64)))</f>
        <v>0</v>
      </c>
      <c r="BH64" s="112"/>
      <c r="BI64" s="114" t="str">
        <f>IFERROR(BH64/BF64,"-")</f>
        <v>-</v>
      </c>
      <c r="BJ64" s="115"/>
      <c r="BK64" s="116" t="str">
        <f>IFERROR(BJ64/BF64,"-")</f>
        <v>-</v>
      </c>
      <c r="BL64" s="117"/>
      <c r="BM64" s="117"/>
      <c r="BN64" s="117"/>
      <c r="BO64" s="119">
        <v>1</v>
      </c>
      <c r="BP64" s="120">
        <f>IF(Q64=0,"",IF(BO64=0,"",(BO64/Q64)))</f>
        <v>1</v>
      </c>
      <c r="BQ64" s="121"/>
      <c r="BR64" s="122">
        <f>IFERROR(BQ64/BO64,"-")</f>
        <v>0</v>
      </c>
      <c r="BS64" s="123"/>
      <c r="BT64" s="124">
        <f>IFERROR(BS64/BO64,"-")</f>
        <v>0</v>
      </c>
      <c r="BU64" s="125"/>
      <c r="BV64" s="125"/>
      <c r="BW64" s="125"/>
      <c r="BX64" s="126"/>
      <c r="BY64" s="127">
        <f>IF(Q64=0,"",IF(BX64=0,"",(BX64/Q64)))</f>
        <v>0</v>
      </c>
      <c r="BZ64" s="128"/>
      <c r="CA64" s="129" t="str">
        <f>IFERROR(BZ64/BX64,"-")</f>
        <v>-</v>
      </c>
      <c r="CB64" s="130"/>
      <c r="CC64" s="131" t="str">
        <f>IFERROR(CB64/BX64,"-")</f>
        <v>-</v>
      </c>
      <c r="CD64" s="132"/>
      <c r="CE64" s="132"/>
      <c r="CF64" s="132"/>
      <c r="CG64" s="133"/>
      <c r="CH64" s="134">
        <f>IF(Q64=0,"",IF(CG64=0,"",(CG64/Q64)))</f>
        <v>0</v>
      </c>
      <c r="CI64" s="135"/>
      <c r="CJ64" s="136" t="str">
        <f>IFERROR(CI64/CG64,"-")</f>
        <v>-</v>
      </c>
      <c r="CK64" s="137"/>
      <c r="CL64" s="138" t="str">
        <f>IFERROR(CK64/CG64,"-")</f>
        <v>-</v>
      </c>
      <c r="CM64" s="139"/>
      <c r="CN64" s="139"/>
      <c r="CO64" s="139"/>
      <c r="CP64" s="140">
        <v>0</v>
      </c>
      <c r="CQ64" s="141">
        <v>0</v>
      </c>
      <c r="CR64" s="141"/>
      <c r="CS64" s="141"/>
      <c r="CT64" s="142" t="str">
        <f>IF(AND(CR64=0,CS64=0),"",IF(AND(CR64&lt;=100000,CS64&lt;=100000),"",IF(CR64/CQ64&gt;0.7,"男高",IF(CS64/CQ64&gt;0.7,"女高",""))))</f>
        <v/>
      </c>
    </row>
    <row r="65" spans="1:99">
      <c r="A65" s="79"/>
      <c r="B65" s="189" t="s">
        <v>178</v>
      </c>
      <c r="C65" s="189" t="s">
        <v>58</v>
      </c>
      <c r="D65" s="189"/>
      <c r="E65" s="189" t="s">
        <v>59</v>
      </c>
      <c r="F65" s="189" t="s">
        <v>60</v>
      </c>
      <c r="G65" s="189" t="s">
        <v>73</v>
      </c>
      <c r="H65" s="89"/>
      <c r="I65" s="89"/>
      <c r="J65" s="89"/>
      <c r="K65" s="181"/>
      <c r="L65" s="80">
        <v>0</v>
      </c>
      <c r="M65" s="80">
        <v>0</v>
      </c>
      <c r="N65" s="80">
        <v>3</v>
      </c>
      <c r="O65" s="91">
        <v>3</v>
      </c>
      <c r="P65" s="92">
        <v>0</v>
      </c>
      <c r="Q65" s="93">
        <f>O65+P65</f>
        <v>3</v>
      </c>
      <c r="R65" s="81">
        <f>IFERROR(Q65/N65,"-")</f>
        <v>1</v>
      </c>
      <c r="S65" s="80">
        <v>0</v>
      </c>
      <c r="T65" s="80">
        <v>0</v>
      </c>
      <c r="U65" s="81">
        <f>IFERROR(T65/(Q65),"-")</f>
        <v>0</v>
      </c>
      <c r="V65" s="82"/>
      <c r="W65" s="83">
        <v>0</v>
      </c>
      <c r="X65" s="81">
        <f>IF(Q65=0,"-",W65/Q65)</f>
        <v>0</v>
      </c>
      <c r="Y65" s="186">
        <v>0</v>
      </c>
      <c r="Z65" s="187">
        <f>IFERROR(Y65/Q65,"-")</f>
        <v>0</v>
      </c>
      <c r="AA65" s="187" t="str">
        <f>IFERROR(Y65/W65,"-")</f>
        <v>-</v>
      </c>
      <c r="AB65" s="181"/>
      <c r="AC65" s="85"/>
      <c r="AD65" s="78"/>
      <c r="AE65" s="94"/>
      <c r="AF65" s="95">
        <f>IF(Q65=0,"",IF(AE65=0,"",(AE65/Q65)))</f>
        <v>0</v>
      </c>
      <c r="AG65" s="94"/>
      <c r="AH65" s="96" t="str">
        <f>IFERROR(AG65/AE65,"-")</f>
        <v>-</v>
      </c>
      <c r="AI65" s="97"/>
      <c r="AJ65" s="98" t="str">
        <f>IFERROR(AI65/AE65,"-")</f>
        <v>-</v>
      </c>
      <c r="AK65" s="99"/>
      <c r="AL65" s="99"/>
      <c r="AM65" s="99"/>
      <c r="AN65" s="100"/>
      <c r="AO65" s="101">
        <f>IF(Q65=0,"",IF(AN65=0,"",(AN65/Q65)))</f>
        <v>0</v>
      </c>
      <c r="AP65" s="100"/>
      <c r="AQ65" s="102" t="str">
        <f>IFERROR(AP65/AN65,"-")</f>
        <v>-</v>
      </c>
      <c r="AR65" s="103"/>
      <c r="AS65" s="104" t="str">
        <f>IFERROR(AR65/AN65,"-")</f>
        <v>-</v>
      </c>
      <c r="AT65" s="105"/>
      <c r="AU65" s="105"/>
      <c r="AV65" s="105"/>
      <c r="AW65" s="106"/>
      <c r="AX65" s="107">
        <f>IF(Q65=0,"",IF(AW65=0,"",(AW65/Q65)))</f>
        <v>0</v>
      </c>
      <c r="AY65" s="106"/>
      <c r="AZ65" s="108" t="str">
        <f>IFERROR(AY65/AW65,"-")</f>
        <v>-</v>
      </c>
      <c r="BA65" s="109"/>
      <c r="BB65" s="110" t="str">
        <f>IFERROR(BA65/AW65,"-")</f>
        <v>-</v>
      </c>
      <c r="BC65" s="111"/>
      <c r="BD65" s="111"/>
      <c r="BE65" s="111"/>
      <c r="BF65" s="112"/>
      <c r="BG65" s="113">
        <f>IF(Q65=0,"",IF(BF65=0,"",(BF65/Q65)))</f>
        <v>0</v>
      </c>
      <c r="BH65" s="112"/>
      <c r="BI65" s="114" t="str">
        <f>IFERROR(BH65/BF65,"-")</f>
        <v>-</v>
      </c>
      <c r="BJ65" s="115"/>
      <c r="BK65" s="116" t="str">
        <f>IFERROR(BJ65/BF65,"-")</f>
        <v>-</v>
      </c>
      <c r="BL65" s="117"/>
      <c r="BM65" s="117"/>
      <c r="BN65" s="117"/>
      <c r="BO65" s="119">
        <v>1</v>
      </c>
      <c r="BP65" s="120">
        <f>IF(Q65=0,"",IF(BO65=0,"",(BO65/Q65)))</f>
        <v>0.33333333333333</v>
      </c>
      <c r="BQ65" s="121"/>
      <c r="BR65" s="122">
        <f>IFERROR(BQ65/BO65,"-")</f>
        <v>0</v>
      </c>
      <c r="BS65" s="123"/>
      <c r="BT65" s="124">
        <f>IFERROR(BS65/BO65,"-")</f>
        <v>0</v>
      </c>
      <c r="BU65" s="125"/>
      <c r="BV65" s="125"/>
      <c r="BW65" s="125"/>
      <c r="BX65" s="126">
        <v>1</v>
      </c>
      <c r="BY65" s="127">
        <f>IF(Q65=0,"",IF(BX65=0,"",(BX65/Q65)))</f>
        <v>0.33333333333333</v>
      </c>
      <c r="BZ65" s="128"/>
      <c r="CA65" s="129">
        <f>IFERROR(BZ65/BX65,"-")</f>
        <v>0</v>
      </c>
      <c r="CB65" s="130"/>
      <c r="CC65" s="131">
        <f>IFERROR(CB65/BX65,"-")</f>
        <v>0</v>
      </c>
      <c r="CD65" s="132"/>
      <c r="CE65" s="132"/>
      <c r="CF65" s="132"/>
      <c r="CG65" s="133">
        <v>1</v>
      </c>
      <c r="CH65" s="134">
        <f>IF(Q65=0,"",IF(CG65=0,"",(CG65/Q65)))</f>
        <v>0.33333333333333</v>
      </c>
      <c r="CI65" s="135"/>
      <c r="CJ65" s="136">
        <f>IFERROR(CI65/CG65,"-")</f>
        <v>0</v>
      </c>
      <c r="CK65" s="137"/>
      <c r="CL65" s="138">
        <f>IFERROR(CK65/CG65,"-")</f>
        <v>0</v>
      </c>
      <c r="CM65" s="139"/>
      <c r="CN65" s="139"/>
      <c r="CO65" s="139"/>
      <c r="CP65" s="140">
        <v>0</v>
      </c>
      <c r="CQ65" s="141">
        <v>0</v>
      </c>
      <c r="CR65" s="141"/>
      <c r="CS65" s="141"/>
      <c r="CT65" s="142" t="str">
        <f>IF(AND(CR65=0,CS65=0),"",IF(AND(CR65&lt;=100000,CS65&lt;=100000),"",IF(CR65/CQ65&gt;0.7,"男高",IF(CS65/CQ65&gt;0.7,"女高",""))))</f>
        <v/>
      </c>
    </row>
    <row r="66" spans="1:99">
      <c r="A66" s="79">
        <f>AC66</f>
        <v>1.375</v>
      </c>
      <c r="B66" s="189" t="s">
        <v>179</v>
      </c>
      <c r="C66" s="189" t="s">
        <v>58</v>
      </c>
      <c r="D66" s="189"/>
      <c r="E66" s="189" t="s">
        <v>101</v>
      </c>
      <c r="F66" s="189" t="s">
        <v>112</v>
      </c>
      <c r="G66" s="189" t="s">
        <v>61</v>
      </c>
      <c r="H66" s="89" t="s">
        <v>176</v>
      </c>
      <c r="I66" s="89" t="s">
        <v>84</v>
      </c>
      <c r="J66" s="190" t="s">
        <v>180</v>
      </c>
      <c r="K66" s="181">
        <v>80000</v>
      </c>
      <c r="L66" s="80">
        <v>0</v>
      </c>
      <c r="M66" s="80">
        <v>0</v>
      </c>
      <c r="N66" s="80">
        <v>30</v>
      </c>
      <c r="O66" s="91">
        <v>2</v>
      </c>
      <c r="P66" s="92">
        <v>0</v>
      </c>
      <c r="Q66" s="93">
        <f>O66+P66</f>
        <v>2</v>
      </c>
      <c r="R66" s="81">
        <f>IFERROR(Q66/N66,"-")</f>
        <v>0.066666666666667</v>
      </c>
      <c r="S66" s="80">
        <v>1</v>
      </c>
      <c r="T66" s="80">
        <v>1</v>
      </c>
      <c r="U66" s="81">
        <f>IFERROR(T66/(Q66),"-")</f>
        <v>0.5</v>
      </c>
      <c r="V66" s="82">
        <f>IFERROR(K66/SUM(Q66:Q67),"-")</f>
        <v>20000</v>
      </c>
      <c r="W66" s="83">
        <v>1</v>
      </c>
      <c r="X66" s="81">
        <f>IF(Q66=0,"-",W66/Q66)</f>
        <v>0.5</v>
      </c>
      <c r="Y66" s="186">
        <v>95000</v>
      </c>
      <c r="Z66" s="187">
        <f>IFERROR(Y66/Q66,"-")</f>
        <v>47500</v>
      </c>
      <c r="AA66" s="187">
        <f>IFERROR(Y66/W66,"-")</f>
        <v>95000</v>
      </c>
      <c r="AB66" s="181">
        <f>SUM(Y66:Y67)-SUM(K66:K67)</f>
        <v>30000</v>
      </c>
      <c r="AC66" s="85">
        <f>SUM(Y66:Y67)/SUM(K66:K67)</f>
        <v>1.375</v>
      </c>
      <c r="AD66" s="78"/>
      <c r="AE66" s="94"/>
      <c r="AF66" s="95">
        <f>IF(Q66=0,"",IF(AE66=0,"",(AE66/Q66)))</f>
        <v>0</v>
      </c>
      <c r="AG66" s="94"/>
      <c r="AH66" s="96" t="str">
        <f>IFERROR(AG66/AE66,"-")</f>
        <v>-</v>
      </c>
      <c r="AI66" s="97"/>
      <c r="AJ66" s="98" t="str">
        <f>IFERROR(AI66/AE66,"-")</f>
        <v>-</v>
      </c>
      <c r="AK66" s="99"/>
      <c r="AL66" s="99"/>
      <c r="AM66" s="99"/>
      <c r="AN66" s="100"/>
      <c r="AO66" s="101">
        <f>IF(Q66=0,"",IF(AN66=0,"",(AN66/Q66)))</f>
        <v>0</v>
      </c>
      <c r="AP66" s="100"/>
      <c r="AQ66" s="102" t="str">
        <f>IFERROR(AP66/AN66,"-")</f>
        <v>-</v>
      </c>
      <c r="AR66" s="103"/>
      <c r="AS66" s="104" t="str">
        <f>IFERROR(AR66/AN66,"-")</f>
        <v>-</v>
      </c>
      <c r="AT66" s="105"/>
      <c r="AU66" s="105"/>
      <c r="AV66" s="105"/>
      <c r="AW66" s="106"/>
      <c r="AX66" s="107">
        <f>IF(Q66=0,"",IF(AW66=0,"",(AW66/Q66)))</f>
        <v>0</v>
      </c>
      <c r="AY66" s="106"/>
      <c r="AZ66" s="108" t="str">
        <f>IFERROR(AY66/AW66,"-")</f>
        <v>-</v>
      </c>
      <c r="BA66" s="109"/>
      <c r="BB66" s="110" t="str">
        <f>IFERROR(BA66/AW66,"-")</f>
        <v>-</v>
      </c>
      <c r="BC66" s="111"/>
      <c r="BD66" s="111"/>
      <c r="BE66" s="111"/>
      <c r="BF66" s="112"/>
      <c r="BG66" s="113">
        <f>IF(Q66=0,"",IF(BF66=0,"",(BF66/Q66)))</f>
        <v>0</v>
      </c>
      <c r="BH66" s="112"/>
      <c r="BI66" s="114" t="str">
        <f>IFERROR(BH66/BF66,"-")</f>
        <v>-</v>
      </c>
      <c r="BJ66" s="115"/>
      <c r="BK66" s="116" t="str">
        <f>IFERROR(BJ66/BF66,"-")</f>
        <v>-</v>
      </c>
      <c r="BL66" s="117"/>
      <c r="BM66" s="117"/>
      <c r="BN66" s="117"/>
      <c r="BO66" s="119">
        <v>2</v>
      </c>
      <c r="BP66" s="120">
        <f>IF(Q66=0,"",IF(BO66=0,"",(BO66/Q66)))</f>
        <v>1</v>
      </c>
      <c r="BQ66" s="121">
        <v>1</v>
      </c>
      <c r="BR66" s="122">
        <f>IFERROR(BQ66/BO66,"-")</f>
        <v>0.5</v>
      </c>
      <c r="BS66" s="123">
        <v>95000</v>
      </c>
      <c r="BT66" s="124">
        <f>IFERROR(BS66/BO66,"-")</f>
        <v>47500</v>
      </c>
      <c r="BU66" s="125"/>
      <c r="BV66" s="125"/>
      <c r="BW66" s="125">
        <v>1</v>
      </c>
      <c r="BX66" s="126"/>
      <c r="BY66" s="127">
        <f>IF(Q66=0,"",IF(BX66=0,"",(BX66/Q66)))</f>
        <v>0</v>
      </c>
      <c r="BZ66" s="128"/>
      <c r="CA66" s="129" t="str">
        <f>IFERROR(BZ66/BX66,"-")</f>
        <v>-</v>
      </c>
      <c r="CB66" s="130"/>
      <c r="CC66" s="131" t="str">
        <f>IFERROR(CB66/BX66,"-")</f>
        <v>-</v>
      </c>
      <c r="CD66" s="132"/>
      <c r="CE66" s="132"/>
      <c r="CF66" s="132"/>
      <c r="CG66" s="133"/>
      <c r="CH66" s="134">
        <f>IF(Q66=0,"",IF(CG66=0,"",(CG66/Q66)))</f>
        <v>0</v>
      </c>
      <c r="CI66" s="135"/>
      <c r="CJ66" s="136" t="str">
        <f>IFERROR(CI66/CG66,"-")</f>
        <v>-</v>
      </c>
      <c r="CK66" s="137"/>
      <c r="CL66" s="138" t="str">
        <f>IFERROR(CK66/CG66,"-")</f>
        <v>-</v>
      </c>
      <c r="CM66" s="139"/>
      <c r="CN66" s="139"/>
      <c r="CO66" s="139"/>
      <c r="CP66" s="140">
        <v>1</v>
      </c>
      <c r="CQ66" s="141">
        <v>95000</v>
      </c>
      <c r="CR66" s="141">
        <v>95000</v>
      </c>
      <c r="CS66" s="141"/>
      <c r="CT66" s="142" t="str">
        <f>IF(AND(CR66=0,CS66=0),"",IF(AND(CR66&lt;=100000,CS66&lt;=100000),"",IF(CR66/CQ66&gt;0.7,"男高",IF(CS66/CQ66&gt;0.7,"女高",""))))</f>
        <v/>
      </c>
    </row>
    <row r="67" spans="1:99">
      <c r="A67" s="79"/>
      <c r="B67" s="189" t="s">
        <v>181</v>
      </c>
      <c r="C67" s="189" t="s">
        <v>58</v>
      </c>
      <c r="D67" s="189"/>
      <c r="E67" s="189" t="s">
        <v>101</v>
      </c>
      <c r="F67" s="189" t="s">
        <v>112</v>
      </c>
      <c r="G67" s="189" t="s">
        <v>73</v>
      </c>
      <c r="H67" s="89"/>
      <c r="I67" s="89"/>
      <c r="J67" s="89"/>
      <c r="K67" s="181"/>
      <c r="L67" s="80">
        <v>0</v>
      </c>
      <c r="M67" s="80">
        <v>0</v>
      </c>
      <c r="N67" s="80">
        <v>3</v>
      </c>
      <c r="O67" s="91">
        <v>2</v>
      </c>
      <c r="P67" s="92">
        <v>0</v>
      </c>
      <c r="Q67" s="93">
        <f>O67+P67</f>
        <v>2</v>
      </c>
      <c r="R67" s="81">
        <f>IFERROR(Q67/N67,"-")</f>
        <v>0.66666666666667</v>
      </c>
      <c r="S67" s="80">
        <v>1</v>
      </c>
      <c r="T67" s="80">
        <v>1</v>
      </c>
      <c r="U67" s="81">
        <f>IFERROR(T67/(Q67),"-")</f>
        <v>0.5</v>
      </c>
      <c r="V67" s="82"/>
      <c r="W67" s="83">
        <v>1</v>
      </c>
      <c r="X67" s="81">
        <f>IF(Q67=0,"-",W67/Q67)</f>
        <v>0.5</v>
      </c>
      <c r="Y67" s="186">
        <v>15000</v>
      </c>
      <c r="Z67" s="187">
        <f>IFERROR(Y67/Q67,"-")</f>
        <v>7500</v>
      </c>
      <c r="AA67" s="187">
        <f>IFERROR(Y67/W67,"-")</f>
        <v>15000</v>
      </c>
      <c r="AB67" s="181"/>
      <c r="AC67" s="85"/>
      <c r="AD67" s="78"/>
      <c r="AE67" s="94"/>
      <c r="AF67" s="95">
        <f>IF(Q67=0,"",IF(AE67=0,"",(AE67/Q67)))</f>
        <v>0</v>
      </c>
      <c r="AG67" s="94"/>
      <c r="AH67" s="96" t="str">
        <f>IFERROR(AG67/AE67,"-")</f>
        <v>-</v>
      </c>
      <c r="AI67" s="97"/>
      <c r="AJ67" s="98" t="str">
        <f>IFERROR(AI67/AE67,"-")</f>
        <v>-</v>
      </c>
      <c r="AK67" s="99"/>
      <c r="AL67" s="99"/>
      <c r="AM67" s="99"/>
      <c r="AN67" s="100"/>
      <c r="AO67" s="101">
        <f>IF(Q67=0,"",IF(AN67=0,"",(AN67/Q67)))</f>
        <v>0</v>
      </c>
      <c r="AP67" s="100"/>
      <c r="AQ67" s="102" t="str">
        <f>IFERROR(AP67/AN67,"-")</f>
        <v>-</v>
      </c>
      <c r="AR67" s="103"/>
      <c r="AS67" s="104" t="str">
        <f>IFERROR(AR67/AN67,"-")</f>
        <v>-</v>
      </c>
      <c r="AT67" s="105"/>
      <c r="AU67" s="105"/>
      <c r="AV67" s="105"/>
      <c r="AW67" s="106"/>
      <c r="AX67" s="107">
        <f>IF(Q67=0,"",IF(AW67=0,"",(AW67/Q67)))</f>
        <v>0</v>
      </c>
      <c r="AY67" s="106"/>
      <c r="AZ67" s="108" t="str">
        <f>IFERROR(AY67/AW67,"-")</f>
        <v>-</v>
      </c>
      <c r="BA67" s="109"/>
      <c r="BB67" s="110" t="str">
        <f>IFERROR(BA67/AW67,"-")</f>
        <v>-</v>
      </c>
      <c r="BC67" s="111"/>
      <c r="BD67" s="111"/>
      <c r="BE67" s="111"/>
      <c r="BF67" s="112"/>
      <c r="BG67" s="113">
        <f>IF(Q67=0,"",IF(BF67=0,"",(BF67/Q67)))</f>
        <v>0</v>
      </c>
      <c r="BH67" s="112"/>
      <c r="BI67" s="114" t="str">
        <f>IFERROR(BH67/BF67,"-")</f>
        <v>-</v>
      </c>
      <c r="BJ67" s="115"/>
      <c r="BK67" s="116" t="str">
        <f>IFERROR(BJ67/BF67,"-")</f>
        <v>-</v>
      </c>
      <c r="BL67" s="117"/>
      <c r="BM67" s="117"/>
      <c r="BN67" s="117"/>
      <c r="BO67" s="119"/>
      <c r="BP67" s="120">
        <f>IF(Q67=0,"",IF(BO67=0,"",(BO67/Q67)))</f>
        <v>0</v>
      </c>
      <c r="BQ67" s="121"/>
      <c r="BR67" s="122" t="str">
        <f>IFERROR(BQ67/BO67,"-")</f>
        <v>-</v>
      </c>
      <c r="BS67" s="123"/>
      <c r="BT67" s="124" t="str">
        <f>IFERROR(BS67/BO67,"-")</f>
        <v>-</v>
      </c>
      <c r="BU67" s="125"/>
      <c r="BV67" s="125"/>
      <c r="BW67" s="125"/>
      <c r="BX67" s="126">
        <v>1</v>
      </c>
      <c r="BY67" s="127">
        <f>IF(Q67=0,"",IF(BX67=0,"",(BX67/Q67)))</f>
        <v>0.5</v>
      </c>
      <c r="BZ67" s="128">
        <v>1</v>
      </c>
      <c r="CA67" s="129">
        <f>IFERROR(BZ67/BX67,"-")</f>
        <v>1</v>
      </c>
      <c r="CB67" s="130">
        <v>15000</v>
      </c>
      <c r="CC67" s="131">
        <f>IFERROR(CB67/BX67,"-")</f>
        <v>15000</v>
      </c>
      <c r="CD67" s="132"/>
      <c r="CE67" s="132">
        <v>1</v>
      </c>
      <c r="CF67" s="132"/>
      <c r="CG67" s="133">
        <v>1</v>
      </c>
      <c r="CH67" s="134">
        <f>IF(Q67=0,"",IF(CG67=0,"",(CG67/Q67)))</f>
        <v>0.5</v>
      </c>
      <c r="CI67" s="135"/>
      <c r="CJ67" s="136">
        <f>IFERROR(CI67/CG67,"-")</f>
        <v>0</v>
      </c>
      <c r="CK67" s="137"/>
      <c r="CL67" s="138">
        <f>IFERROR(CK67/CG67,"-")</f>
        <v>0</v>
      </c>
      <c r="CM67" s="139"/>
      <c r="CN67" s="139"/>
      <c r="CO67" s="139"/>
      <c r="CP67" s="140">
        <v>1</v>
      </c>
      <c r="CQ67" s="141">
        <v>15000</v>
      </c>
      <c r="CR67" s="141">
        <v>15000</v>
      </c>
      <c r="CS67" s="141"/>
      <c r="CT67" s="142" t="str">
        <f>IF(AND(CR67=0,CS67=0),"",IF(AND(CR67&lt;=100000,CS67&lt;=100000),"",IF(CR67/CQ67&gt;0.7,"男高",IF(CS67/CQ67&gt;0.7,"女高",""))))</f>
        <v/>
      </c>
    </row>
    <row r="68" spans="1:99">
      <c r="A68" s="79">
        <f>AC68</f>
        <v>4.8</v>
      </c>
      <c r="B68" s="189" t="s">
        <v>182</v>
      </c>
      <c r="C68" s="189" t="s">
        <v>58</v>
      </c>
      <c r="D68" s="189"/>
      <c r="E68" s="189" t="s">
        <v>73</v>
      </c>
      <c r="F68" s="189" t="s">
        <v>60</v>
      </c>
      <c r="G68" s="189" t="s">
        <v>61</v>
      </c>
      <c r="H68" s="89" t="s">
        <v>183</v>
      </c>
      <c r="I68" s="89" t="s">
        <v>122</v>
      </c>
      <c r="J68" s="89" t="s">
        <v>165</v>
      </c>
      <c r="K68" s="181">
        <v>50000</v>
      </c>
      <c r="L68" s="80">
        <v>0</v>
      </c>
      <c r="M68" s="80">
        <v>0</v>
      </c>
      <c r="N68" s="80">
        <v>12</v>
      </c>
      <c r="O68" s="91">
        <v>2</v>
      </c>
      <c r="P68" s="92">
        <v>0</v>
      </c>
      <c r="Q68" s="93">
        <f>O68+P68</f>
        <v>2</v>
      </c>
      <c r="R68" s="81">
        <f>IFERROR(Q68/N68,"-")</f>
        <v>0.16666666666667</v>
      </c>
      <c r="S68" s="80">
        <v>1</v>
      </c>
      <c r="T68" s="80">
        <v>1</v>
      </c>
      <c r="U68" s="81">
        <f>IFERROR(T68/(Q68),"-")</f>
        <v>0.5</v>
      </c>
      <c r="V68" s="82">
        <f>IFERROR(K68/SUM(Q68:Q69),"-")</f>
        <v>25000</v>
      </c>
      <c r="W68" s="83">
        <v>1</v>
      </c>
      <c r="X68" s="81">
        <f>IF(Q68=0,"-",W68/Q68)</f>
        <v>0.5</v>
      </c>
      <c r="Y68" s="186">
        <v>240000</v>
      </c>
      <c r="Z68" s="187">
        <f>IFERROR(Y68/Q68,"-")</f>
        <v>120000</v>
      </c>
      <c r="AA68" s="187">
        <f>IFERROR(Y68/W68,"-")</f>
        <v>240000</v>
      </c>
      <c r="AB68" s="181">
        <f>SUM(Y68:Y69)-SUM(K68:K69)</f>
        <v>190000</v>
      </c>
      <c r="AC68" s="85">
        <f>SUM(Y68:Y69)/SUM(K68:K69)</f>
        <v>4.8</v>
      </c>
      <c r="AD68" s="78"/>
      <c r="AE68" s="94"/>
      <c r="AF68" s="95">
        <f>IF(Q68=0,"",IF(AE68=0,"",(AE68/Q68)))</f>
        <v>0</v>
      </c>
      <c r="AG68" s="94"/>
      <c r="AH68" s="96" t="str">
        <f>IFERROR(AG68/AE68,"-")</f>
        <v>-</v>
      </c>
      <c r="AI68" s="97"/>
      <c r="AJ68" s="98" t="str">
        <f>IFERROR(AI68/AE68,"-")</f>
        <v>-</v>
      </c>
      <c r="AK68" s="99"/>
      <c r="AL68" s="99"/>
      <c r="AM68" s="99"/>
      <c r="AN68" s="100"/>
      <c r="AO68" s="101">
        <f>IF(Q68=0,"",IF(AN68=0,"",(AN68/Q68)))</f>
        <v>0</v>
      </c>
      <c r="AP68" s="100"/>
      <c r="AQ68" s="102" t="str">
        <f>IFERROR(AP68/AN68,"-")</f>
        <v>-</v>
      </c>
      <c r="AR68" s="103"/>
      <c r="AS68" s="104" t="str">
        <f>IFERROR(AR68/AN68,"-")</f>
        <v>-</v>
      </c>
      <c r="AT68" s="105"/>
      <c r="AU68" s="105"/>
      <c r="AV68" s="105"/>
      <c r="AW68" s="106"/>
      <c r="AX68" s="107">
        <f>IF(Q68=0,"",IF(AW68=0,"",(AW68/Q68)))</f>
        <v>0</v>
      </c>
      <c r="AY68" s="106"/>
      <c r="AZ68" s="108" t="str">
        <f>IFERROR(AY68/AW68,"-")</f>
        <v>-</v>
      </c>
      <c r="BA68" s="109"/>
      <c r="BB68" s="110" t="str">
        <f>IFERROR(BA68/AW68,"-")</f>
        <v>-</v>
      </c>
      <c r="BC68" s="111"/>
      <c r="BD68" s="111"/>
      <c r="BE68" s="111"/>
      <c r="BF68" s="112"/>
      <c r="BG68" s="113">
        <f>IF(Q68=0,"",IF(BF68=0,"",(BF68/Q68)))</f>
        <v>0</v>
      </c>
      <c r="BH68" s="112"/>
      <c r="BI68" s="114" t="str">
        <f>IFERROR(BH68/BF68,"-")</f>
        <v>-</v>
      </c>
      <c r="BJ68" s="115"/>
      <c r="BK68" s="116" t="str">
        <f>IFERROR(BJ68/BF68,"-")</f>
        <v>-</v>
      </c>
      <c r="BL68" s="117"/>
      <c r="BM68" s="117"/>
      <c r="BN68" s="117"/>
      <c r="BO68" s="119">
        <v>2</v>
      </c>
      <c r="BP68" s="120">
        <f>IF(Q68=0,"",IF(BO68=0,"",(BO68/Q68)))</f>
        <v>1</v>
      </c>
      <c r="BQ68" s="121">
        <v>1</v>
      </c>
      <c r="BR68" s="122">
        <f>IFERROR(BQ68/BO68,"-")</f>
        <v>0.5</v>
      </c>
      <c r="BS68" s="123">
        <v>240000</v>
      </c>
      <c r="BT68" s="124">
        <f>IFERROR(BS68/BO68,"-")</f>
        <v>120000</v>
      </c>
      <c r="BU68" s="125"/>
      <c r="BV68" s="125"/>
      <c r="BW68" s="125">
        <v>1</v>
      </c>
      <c r="BX68" s="126"/>
      <c r="BY68" s="127">
        <f>IF(Q68=0,"",IF(BX68=0,"",(BX68/Q68)))</f>
        <v>0</v>
      </c>
      <c r="BZ68" s="128"/>
      <c r="CA68" s="129" t="str">
        <f>IFERROR(BZ68/BX68,"-")</f>
        <v>-</v>
      </c>
      <c r="CB68" s="130"/>
      <c r="CC68" s="131" t="str">
        <f>IFERROR(CB68/BX68,"-")</f>
        <v>-</v>
      </c>
      <c r="CD68" s="132"/>
      <c r="CE68" s="132"/>
      <c r="CF68" s="132"/>
      <c r="CG68" s="133"/>
      <c r="CH68" s="134">
        <f>IF(Q68=0,"",IF(CG68=0,"",(CG68/Q68)))</f>
        <v>0</v>
      </c>
      <c r="CI68" s="135"/>
      <c r="CJ68" s="136" t="str">
        <f>IFERROR(CI68/CG68,"-")</f>
        <v>-</v>
      </c>
      <c r="CK68" s="137"/>
      <c r="CL68" s="138" t="str">
        <f>IFERROR(CK68/CG68,"-")</f>
        <v>-</v>
      </c>
      <c r="CM68" s="139"/>
      <c r="CN68" s="139"/>
      <c r="CO68" s="139"/>
      <c r="CP68" s="140">
        <v>1</v>
      </c>
      <c r="CQ68" s="141">
        <v>240000</v>
      </c>
      <c r="CR68" s="141">
        <v>240000</v>
      </c>
      <c r="CS68" s="141"/>
      <c r="CT68" s="142" t="str">
        <f>IF(AND(CR68=0,CS68=0),"",IF(AND(CR68&lt;=100000,CS68&lt;=100000),"",IF(CR68/CQ68&gt;0.7,"男高",IF(CS68/CQ68&gt;0.7,"女高",""))))</f>
        <v>男高</v>
      </c>
    </row>
    <row r="69" spans="1:99">
      <c r="A69" s="79"/>
      <c r="B69" s="189" t="s">
        <v>184</v>
      </c>
      <c r="C69" s="189" t="s">
        <v>58</v>
      </c>
      <c r="D69" s="189"/>
      <c r="E69" s="189" t="s">
        <v>73</v>
      </c>
      <c r="F69" s="189" t="s">
        <v>60</v>
      </c>
      <c r="G69" s="189" t="s">
        <v>73</v>
      </c>
      <c r="H69" s="89"/>
      <c r="I69" s="89"/>
      <c r="J69" s="89"/>
      <c r="K69" s="181"/>
      <c r="L69" s="80">
        <v>0</v>
      </c>
      <c r="M69" s="80">
        <v>0</v>
      </c>
      <c r="N69" s="80">
        <v>3</v>
      </c>
      <c r="O69" s="91">
        <v>0</v>
      </c>
      <c r="P69" s="92">
        <v>0</v>
      </c>
      <c r="Q69" s="93">
        <f>O69+P69</f>
        <v>0</v>
      </c>
      <c r="R69" s="81">
        <f>IFERROR(Q69/N69,"-")</f>
        <v>0</v>
      </c>
      <c r="S69" s="80">
        <v>0</v>
      </c>
      <c r="T69" s="80">
        <v>0</v>
      </c>
      <c r="U69" s="81" t="str">
        <f>IFERROR(T69/(Q69),"-")</f>
        <v>-</v>
      </c>
      <c r="V69" s="82"/>
      <c r="W69" s="83">
        <v>0</v>
      </c>
      <c r="X69" s="81" t="str">
        <f>IF(Q69=0,"-",W69/Q69)</f>
        <v>-</v>
      </c>
      <c r="Y69" s="186">
        <v>0</v>
      </c>
      <c r="Z69" s="187" t="str">
        <f>IFERROR(Y69/Q69,"-")</f>
        <v>-</v>
      </c>
      <c r="AA69" s="187" t="str">
        <f>IFERROR(Y69/W69,"-")</f>
        <v>-</v>
      </c>
      <c r="AB69" s="181"/>
      <c r="AC69" s="85"/>
      <c r="AD69" s="78"/>
      <c r="AE69" s="94"/>
      <c r="AF69" s="95" t="str">
        <f>IF(Q69=0,"",IF(AE69=0,"",(AE69/Q69)))</f>
        <v/>
      </c>
      <c r="AG69" s="94"/>
      <c r="AH69" s="96" t="str">
        <f>IFERROR(AG69/AE69,"-")</f>
        <v>-</v>
      </c>
      <c r="AI69" s="97"/>
      <c r="AJ69" s="98" t="str">
        <f>IFERROR(AI69/AE69,"-")</f>
        <v>-</v>
      </c>
      <c r="AK69" s="99"/>
      <c r="AL69" s="99"/>
      <c r="AM69" s="99"/>
      <c r="AN69" s="100"/>
      <c r="AO69" s="101" t="str">
        <f>IF(Q69=0,"",IF(AN69=0,"",(AN69/Q69)))</f>
        <v/>
      </c>
      <c r="AP69" s="100"/>
      <c r="AQ69" s="102" t="str">
        <f>IFERROR(AP69/AN69,"-")</f>
        <v>-</v>
      </c>
      <c r="AR69" s="103"/>
      <c r="AS69" s="104" t="str">
        <f>IFERROR(AR69/AN69,"-")</f>
        <v>-</v>
      </c>
      <c r="AT69" s="105"/>
      <c r="AU69" s="105"/>
      <c r="AV69" s="105"/>
      <c r="AW69" s="106"/>
      <c r="AX69" s="107" t="str">
        <f>IF(Q69=0,"",IF(AW69=0,"",(AW69/Q69)))</f>
        <v/>
      </c>
      <c r="AY69" s="106"/>
      <c r="AZ69" s="108" t="str">
        <f>IFERROR(AY69/AW69,"-")</f>
        <v>-</v>
      </c>
      <c r="BA69" s="109"/>
      <c r="BB69" s="110" t="str">
        <f>IFERROR(BA69/AW69,"-")</f>
        <v>-</v>
      </c>
      <c r="BC69" s="111"/>
      <c r="BD69" s="111"/>
      <c r="BE69" s="111"/>
      <c r="BF69" s="112"/>
      <c r="BG69" s="113" t="str">
        <f>IF(Q69=0,"",IF(BF69=0,"",(BF69/Q69)))</f>
        <v/>
      </c>
      <c r="BH69" s="112"/>
      <c r="BI69" s="114" t="str">
        <f>IFERROR(BH69/BF69,"-")</f>
        <v>-</v>
      </c>
      <c r="BJ69" s="115"/>
      <c r="BK69" s="116" t="str">
        <f>IFERROR(BJ69/BF69,"-")</f>
        <v>-</v>
      </c>
      <c r="BL69" s="117"/>
      <c r="BM69" s="117"/>
      <c r="BN69" s="117"/>
      <c r="BO69" s="119"/>
      <c r="BP69" s="120" t="str">
        <f>IF(Q69=0,"",IF(BO69=0,"",(BO69/Q69)))</f>
        <v/>
      </c>
      <c r="BQ69" s="121"/>
      <c r="BR69" s="122" t="str">
        <f>IFERROR(BQ69/BO69,"-")</f>
        <v>-</v>
      </c>
      <c r="BS69" s="123"/>
      <c r="BT69" s="124" t="str">
        <f>IFERROR(BS69/BO69,"-")</f>
        <v>-</v>
      </c>
      <c r="BU69" s="125"/>
      <c r="BV69" s="125"/>
      <c r="BW69" s="125"/>
      <c r="BX69" s="126"/>
      <c r="BY69" s="127" t="str">
        <f>IF(Q69=0,"",IF(BX69=0,"",(BX69/Q69)))</f>
        <v/>
      </c>
      <c r="BZ69" s="128"/>
      <c r="CA69" s="129" t="str">
        <f>IFERROR(BZ69/BX69,"-")</f>
        <v>-</v>
      </c>
      <c r="CB69" s="130"/>
      <c r="CC69" s="131" t="str">
        <f>IFERROR(CB69/BX69,"-")</f>
        <v>-</v>
      </c>
      <c r="CD69" s="132"/>
      <c r="CE69" s="132"/>
      <c r="CF69" s="132"/>
      <c r="CG69" s="133"/>
      <c r="CH69" s="134" t="str">
        <f>IF(Q69=0,"",IF(CG69=0,"",(CG69/Q69)))</f>
        <v/>
      </c>
      <c r="CI69" s="135"/>
      <c r="CJ69" s="136" t="str">
        <f>IFERROR(CI69/CG69,"-")</f>
        <v>-</v>
      </c>
      <c r="CK69" s="137"/>
      <c r="CL69" s="138" t="str">
        <f>IFERROR(CK69/CG69,"-")</f>
        <v>-</v>
      </c>
      <c r="CM69" s="139"/>
      <c r="CN69" s="139"/>
      <c r="CO69" s="139"/>
      <c r="CP69" s="140">
        <v>0</v>
      </c>
      <c r="CQ69" s="141">
        <v>0</v>
      </c>
      <c r="CR69" s="141"/>
      <c r="CS69" s="141"/>
      <c r="CT69" s="142" t="str">
        <f>IF(AND(CR69=0,CS69=0),"",IF(AND(CR69&lt;=100000,CS69&lt;=100000),"",IF(CR69/CQ69&gt;0.7,"男高",IF(CS69/CQ69&gt;0.7,"女高",""))))</f>
        <v/>
      </c>
    </row>
    <row r="70" spans="1:99">
      <c r="A70" s="79">
        <f>AC70</f>
        <v>0</v>
      </c>
      <c r="B70" s="189" t="s">
        <v>185</v>
      </c>
      <c r="C70" s="189" t="s">
        <v>58</v>
      </c>
      <c r="D70" s="189"/>
      <c r="E70" s="189" t="s">
        <v>73</v>
      </c>
      <c r="F70" s="189" t="s">
        <v>112</v>
      </c>
      <c r="G70" s="189" t="s">
        <v>82</v>
      </c>
      <c r="H70" s="89" t="s">
        <v>186</v>
      </c>
      <c r="I70" s="89" t="s">
        <v>122</v>
      </c>
      <c r="J70" s="89" t="s">
        <v>187</v>
      </c>
      <c r="K70" s="181">
        <v>50000</v>
      </c>
      <c r="L70" s="80">
        <v>0</v>
      </c>
      <c r="M70" s="80">
        <v>0</v>
      </c>
      <c r="N70" s="80">
        <v>59</v>
      </c>
      <c r="O70" s="91">
        <v>3</v>
      </c>
      <c r="P70" s="92">
        <v>0</v>
      </c>
      <c r="Q70" s="93">
        <f>O70+P70</f>
        <v>3</v>
      </c>
      <c r="R70" s="81">
        <f>IFERROR(Q70/N70,"-")</f>
        <v>0.050847457627119</v>
      </c>
      <c r="S70" s="80">
        <v>0</v>
      </c>
      <c r="T70" s="80">
        <v>0</v>
      </c>
      <c r="U70" s="81">
        <f>IFERROR(T70/(Q70),"-")</f>
        <v>0</v>
      </c>
      <c r="V70" s="82">
        <f>IFERROR(K70/SUM(Q70:Q71),"-")</f>
        <v>10000</v>
      </c>
      <c r="W70" s="83">
        <v>0</v>
      </c>
      <c r="X70" s="81">
        <f>IF(Q70=0,"-",W70/Q70)</f>
        <v>0</v>
      </c>
      <c r="Y70" s="186">
        <v>0</v>
      </c>
      <c r="Z70" s="187">
        <f>IFERROR(Y70/Q70,"-")</f>
        <v>0</v>
      </c>
      <c r="AA70" s="187" t="str">
        <f>IFERROR(Y70/W70,"-")</f>
        <v>-</v>
      </c>
      <c r="AB70" s="181">
        <f>SUM(Y70:Y71)-SUM(K70:K71)</f>
        <v>-50000</v>
      </c>
      <c r="AC70" s="85">
        <f>SUM(Y70:Y71)/SUM(K70:K71)</f>
        <v>0</v>
      </c>
      <c r="AD70" s="78"/>
      <c r="AE70" s="94"/>
      <c r="AF70" s="95">
        <f>IF(Q70=0,"",IF(AE70=0,"",(AE70/Q70)))</f>
        <v>0</v>
      </c>
      <c r="AG70" s="94"/>
      <c r="AH70" s="96" t="str">
        <f>IFERROR(AG70/AE70,"-")</f>
        <v>-</v>
      </c>
      <c r="AI70" s="97"/>
      <c r="AJ70" s="98" t="str">
        <f>IFERROR(AI70/AE70,"-")</f>
        <v>-</v>
      </c>
      <c r="AK70" s="99"/>
      <c r="AL70" s="99"/>
      <c r="AM70" s="99"/>
      <c r="AN70" s="100">
        <v>1</v>
      </c>
      <c r="AO70" s="101">
        <f>IF(Q70=0,"",IF(AN70=0,"",(AN70/Q70)))</f>
        <v>0.33333333333333</v>
      </c>
      <c r="AP70" s="100"/>
      <c r="AQ70" s="102">
        <f>IFERROR(AP70/AN70,"-")</f>
        <v>0</v>
      </c>
      <c r="AR70" s="103"/>
      <c r="AS70" s="104">
        <f>IFERROR(AR70/AN70,"-")</f>
        <v>0</v>
      </c>
      <c r="AT70" s="105"/>
      <c r="AU70" s="105"/>
      <c r="AV70" s="105"/>
      <c r="AW70" s="106"/>
      <c r="AX70" s="107">
        <f>IF(Q70=0,"",IF(AW70=0,"",(AW70/Q70)))</f>
        <v>0</v>
      </c>
      <c r="AY70" s="106"/>
      <c r="AZ70" s="108" t="str">
        <f>IFERROR(AY70/AW70,"-")</f>
        <v>-</v>
      </c>
      <c r="BA70" s="109"/>
      <c r="BB70" s="110" t="str">
        <f>IFERROR(BA70/AW70,"-")</f>
        <v>-</v>
      </c>
      <c r="BC70" s="111"/>
      <c r="BD70" s="111"/>
      <c r="BE70" s="111"/>
      <c r="BF70" s="112"/>
      <c r="BG70" s="113">
        <f>IF(Q70=0,"",IF(BF70=0,"",(BF70/Q70)))</f>
        <v>0</v>
      </c>
      <c r="BH70" s="112"/>
      <c r="BI70" s="114" t="str">
        <f>IFERROR(BH70/BF70,"-")</f>
        <v>-</v>
      </c>
      <c r="BJ70" s="115"/>
      <c r="BK70" s="116" t="str">
        <f>IFERROR(BJ70/BF70,"-")</f>
        <v>-</v>
      </c>
      <c r="BL70" s="117"/>
      <c r="BM70" s="117"/>
      <c r="BN70" s="117"/>
      <c r="BO70" s="119">
        <v>2</v>
      </c>
      <c r="BP70" s="120">
        <f>IF(Q70=0,"",IF(BO70=0,"",(BO70/Q70)))</f>
        <v>0.66666666666667</v>
      </c>
      <c r="BQ70" s="121"/>
      <c r="BR70" s="122">
        <f>IFERROR(BQ70/BO70,"-")</f>
        <v>0</v>
      </c>
      <c r="BS70" s="123"/>
      <c r="BT70" s="124">
        <f>IFERROR(BS70/BO70,"-")</f>
        <v>0</v>
      </c>
      <c r="BU70" s="125"/>
      <c r="BV70" s="125"/>
      <c r="BW70" s="125"/>
      <c r="BX70" s="126"/>
      <c r="BY70" s="127">
        <f>IF(Q70=0,"",IF(BX70=0,"",(BX70/Q70)))</f>
        <v>0</v>
      </c>
      <c r="BZ70" s="128"/>
      <c r="CA70" s="129" t="str">
        <f>IFERROR(BZ70/BX70,"-")</f>
        <v>-</v>
      </c>
      <c r="CB70" s="130"/>
      <c r="CC70" s="131" t="str">
        <f>IFERROR(CB70/BX70,"-")</f>
        <v>-</v>
      </c>
      <c r="CD70" s="132"/>
      <c r="CE70" s="132"/>
      <c r="CF70" s="132"/>
      <c r="CG70" s="133"/>
      <c r="CH70" s="134">
        <f>IF(Q70=0,"",IF(CG70=0,"",(CG70/Q70)))</f>
        <v>0</v>
      </c>
      <c r="CI70" s="135"/>
      <c r="CJ70" s="136" t="str">
        <f>IFERROR(CI70/CG70,"-")</f>
        <v>-</v>
      </c>
      <c r="CK70" s="137"/>
      <c r="CL70" s="138" t="str">
        <f>IFERROR(CK70/CG70,"-")</f>
        <v>-</v>
      </c>
      <c r="CM70" s="139"/>
      <c r="CN70" s="139"/>
      <c r="CO70" s="139"/>
      <c r="CP70" s="140">
        <v>0</v>
      </c>
      <c r="CQ70" s="141">
        <v>0</v>
      </c>
      <c r="CR70" s="141"/>
      <c r="CS70" s="141"/>
      <c r="CT70" s="142" t="str">
        <f>IF(AND(CR70=0,CS70=0),"",IF(AND(CR70&lt;=100000,CS70&lt;=100000),"",IF(CR70/CQ70&gt;0.7,"男高",IF(CS70/CQ70&gt;0.7,"女高",""))))</f>
        <v/>
      </c>
    </row>
    <row r="71" spans="1:99">
      <c r="A71" s="79"/>
      <c r="B71" s="189" t="s">
        <v>188</v>
      </c>
      <c r="C71" s="189" t="s">
        <v>58</v>
      </c>
      <c r="D71" s="189"/>
      <c r="E71" s="189" t="s">
        <v>73</v>
      </c>
      <c r="F71" s="189" t="s">
        <v>112</v>
      </c>
      <c r="G71" s="189" t="s">
        <v>73</v>
      </c>
      <c r="H71" s="89"/>
      <c r="I71" s="89"/>
      <c r="J71" s="89"/>
      <c r="K71" s="181"/>
      <c r="L71" s="80">
        <v>0</v>
      </c>
      <c r="M71" s="80">
        <v>0</v>
      </c>
      <c r="N71" s="80">
        <v>54</v>
      </c>
      <c r="O71" s="91">
        <v>2</v>
      </c>
      <c r="P71" s="92">
        <v>0</v>
      </c>
      <c r="Q71" s="93">
        <f>O71+P71</f>
        <v>2</v>
      </c>
      <c r="R71" s="81">
        <f>IFERROR(Q71/N71,"-")</f>
        <v>0.037037037037037</v>
      </c>
      <c r="S71" s="80">
        <v>0</v>
      </c>
      <c r="T71" s="80">
        <v>1</v>
      </c>
      <c r="U71" s="81">
        <f>IFERROR(T71/(Q71),"-")</f>
        <v>0.5</v>
      </c>
      <c r="V71" s="82"/>
      <c r="W71" s="83">
        <v>0</v>
      </c>
      <c r="X71" s="81">
        <f>IF(Q71=0,"-",W71/Q71)</f>
        <v>0</v>
      </c>
      <c r="Y71" s="186">
        <v>0</v>
      </c>
      <c r="Z71" s="187">
        <f>IFERROR(Y71/Q71,"-")</f>
        <v>0</v>
      </c>
      <c r="AA71" s="187" t="str">
        <f>IFERROR(Y71/W71,"-")</f>
        <v>-</v>
      </c>
      <c r="AB71" s="181"/>
      <c r="AC71" s="85"/>
      <c r="AD71" s="78"/>
      <c r="AE71" s="94"/>
      <c r="AF71" s="95">
        <f>IF(Q71=0,"",IF(AE71=0,"",(AE71/Q71)))</f>
        <v>0</v>
      </c>
      <c r="AG71" s="94"/>
      <c r="AH71" s="96" t="str">
        <f>IFERROR(AG71/AE71,"-")</f>
        <v>-</v>
      </c>
      <c r="AI71" s="97"/>
      <c r="AJ71" s="98" t="str">
        <f>IFERROR(AI71/AE71,"-")</f>
        <v>-</v>
      </c>
      <c r="AK71" s="99"/>
      <c r="AL71" s="99"/>
      <c r="AM71" s="99"/>
      <c r="AN71" s="100"/>
      <c r="AO71" s="101">
        <f>IF(Q71=0,"",IF(AN71=0,"",(AN71/Q71)))</f>
        <v>0</v>
      </c>
      <c r="AP71" s="100"/>
      <c r="AQ71" s="102" t="str">
        <f>IFERROR(AP71/AN71,"-")</f>
        <v>-</v>
      </c>
      <c r="AR71" s="103"/>
      <c r="AS71" s="104" t="str">
        <f>IFERROR(AR71/AN71,"-")</f>
        <v>-</v>
      </c>
      <c r="AT71" s="105"/>
      <c r="AU71" s="105"/>
      <c r="AV71" s="105"/>
      <c r="AW71" s="106"/>
      <c r="AX71" s="107">
        <f>IF(Q71=0,"",IF(AW71=0,"",(AW71/Q71)))</f>
        <v>0</v>
      </c>
      <c r="AY71" s="106"/>
      <c r="AZ71" s="108" t="str">
        <f>IFERROR(AY71/AW71,"-")</f>
        <v>-</v>
      </c>
      <c r="BA71" s="109"/>
      <c r="BB71" s="110" t="str">
        <f>IFERROR(BA71/AW71,"-")</f>
        <v>-</v>
      </c>
      <c r="BC71" s="111"/>
      <c r="BD71" s="111"/>
      <c r="BE71" s="111"/>
      <c r="BF71" s="112"/>
      <c r="BG71" s="113">
        <f>IF(Q71=0,"",IF(BF71=0,"",(BF71/Q71)))</f>
        <v>0</v>
      </c>
      <c r="BH71" s="112"/>
      <c r="BI71" s="114" t="str">
        <f>IFERROR(BH71/BF71,"-")</f>
        <v>-</v>
      </c>
      <c r="BJ71" s="115"/>
      <c r="BK71" s="116" t="str">
        <f>IFERROR(BJ71/BF71,"-")</f>
        <v>-</v>
      </c>
      <c r="BL71" s="117"/>
      <c r="BM71" s="117"/>
      <c r="BN71" s="117"/>
      <c r="BO71" s="119">
        <v>1</v>
      </c>
      <c r="BP71" s="120">
        <f>IF(Q71=0,"",IF(BO71=0,"",(BO71/Q71)))</f>
        <v>0.5</v>
      </c>
      <c r="BQ71" s="121"/>
      <c r="BR71" s="122">
        <f>IFERROR(BQ71/BO71,"-")</f>
        <v>0</v>
      </c>
      <c r="BS71" s="123"/>
      <c r="BT71" s="124">
        <f>IFERROR(BS71/BO71,"-")</f>
        <v>0</v>
      </c>
      <c r="BU71" s="125"/>
      <c r="BV71" s="125"/>
      <c r="BW71" s="125"/>
      <c r="BX71" s="126">
        <v>1</v>
      </c>
      <c r="BY71" s="127">
        <f>IF(Q71=0,"",IF(BX71=0,"",(BX71/Q71)))</f>
        <v>0.5</v>
      </c>
      <c r="BZ71" s="128"/>
      <c r="CA71" s="129">
        <f>IFERROR(BZ71/BX71,"-")</f>
        <v>0</v>
      </c>
      <c r="CB71" s="130"/>
      <c r="CC71" s="131">
        <f>IFERROR(CB71/BX71,"-")</f>
        <v>0</v>
      </c>
      <c r="CD71" s="132"/>
      <c r="CE71" s="132"/>
      <c r="CF71" s="132"/>
      <c r="CG71" s="133"/>
      <c r="CH71" s="134">
        <f>IF(Q71=0,"",IF(CG71=0,"",(CG71/Q71)))</f>
        <v>0</v>
      </c>
      <c r="CI71" s="135"/>
      <c r="CJ71" s="136" t="str">
        <f>IFERROR(CI71/CG71,"-")</f>
        <v>-</v>
      </c>
      <c r="CK71" s="137"/>
      <c r="CL71" s="138" t="str">
        <f>IFERROR(CK71/CG71,"-")</f>
        <v>-</v>
      </c>
      <c r="CM71" s="139"/>
      <c r="CN71" s="139"/>
      <c r="CO71" s="139"/>
      <c r="CP71" s="140">
        <v>0</v>
      </c>
      <c r="CQ71" s="141">
        <v>0</v>
      </c>
      <c r="CR71" s="141"/>
      <c r="CS71" s="141"/>
      <c r="CT71" s="142" t="str">
        <f>IF(AND(CR71=0,CS71=0),"",IF(AND(CR71&lt;=100000,CS71&lt;=100000),"",IF(CR71/CQ71&gt;0.7,"男高",IF(CS71/CQ71&gt;0.7,"女高",""))))</f>
        <v/>
      </c>
    </row>
    <row r="72" spans="1:99">
      <c r="A72" s="79">
        <f>AC72</f>
        <v>0.45</v>
      </c>
      <c r="B72" s="189" t="s">
        <v>189</v>
      </c>
      <c r="C72" s="189" t="s">
        <v>58</v>
      </c>
      <c r="D72" s="189"/>
      <c r="E72" s="189" t="s">
        <v>59</v>
      </c>
      <c r="F72" s="189" t="s">
        <v>77</v>
      </c>
      <c r="G72" s="189" t="s">
        <v>61</v>
      </c>
      <c r="H72" s="89" t="s">
        <v>190</v>
      </c>
      <c r="I72" s="89" t="s">
        <v>98</v>
      </c>
      <c r="J72" s="190" t="s">
        <v>103</v>
      </c>
      <c r="K72" s="181">
        <v>320000</v>
      </c>
      <c r="L72" s="80">
        <v>0</v>
      </c>
      <c r="M72" s="80">
        <v>0</v>
      </c>
      <c r="N72" s="80">
        <v>110</v>
      </c>
      <c r="O72" s="91">
        <v>12</v>
      </c>
      <c r="P72" s="92">
        <v>0</v>
      </c>
      <c r="Q72" s="93">
        <f>O72+P72</f>
        <v>12</v>
      </c>
      <c r="R72" s="81">
        <f>IFERROR(Q72/N72,"-")</f>
        <v>0.10909090909091</v>
      </c>
      <c r="S72" s="80">
        <v>1</v>
      </c>
      <c r="T72" s="80">
        <v>2</v>
      </c>
      <c r="U72" s="81">
        <f>IFERROR(T72/(Q72),"-")</f>
        <v>0.16666666666667</v>
      </c>
      <c r="V72" s="82">
        <f>IFERROR(K72/SUM(Q72:Q73),"-")</f>
        <v>13913.043478261</v>
      </c>
      <c r="W72" s="83">
        <v>3</v>
      </c>
      <c r="X72" s="81">
        <f>IF(Q72=0,"-",W72/Q72)</f>
        <v>0.25</v>
      </c>
      <c r="Y72" s="186">
        <v>44000</v>
      </c>
      <c r="Z72" s="187">
        <f>IFERROR(Y72/Q72,"-")</f>
        <v>3666.6666666667</v>
      </c>
      <c r="AA72" s="187">
        <f>IFERROR(Y72/W72,"-")</f>
        <v>14666.666666667</v>
      </c>
      <c r="AB72" s="181">
        <f>SUM(Y72:Y73)-SUM(K72:K73)</f>
        <v>-176000</v>
      </c>
      <c r="AC72" s="85">
        <f>SUM(Y72:Y73)/SUM(K72:K73)</f>
        <v>0.45</v>
      </c>
      <c r="AD72" s="78"/>
      <c r="AE72" s="94"/>
      <c r="AF72" s="95">
        <f>IF(Q72=0,"",IF(AE72=0,"",(AE72/Q72)))</f>
        <v>0</v>
      </c>
      <c r="AG72" s="94"/>
      <c r="AH72" s="96" t="str">
        <f>IFERROR(AG72/AE72,"-")</f>
        <v>-</v>
      </c>
      <c r="AI72" s="97"/>
      <c r="AJ72" s="98" t="str">
        <f>IFERROR(AI72/AE72,"-")</f>
        <v>-</v>
      </c>
      <c r="AK72" s="99"/>
      <c r="AL72" s="99"/>
      <c r="AM72" s="99"/>
      <c r="AN72" s="100"/>
      <c r="AO72" s="101">
        <f>IF(Q72=0,"",IF(AN72=0,"",(AN72/Q72)))</f>
        <v>0</v>
      </c>
      <c r="AP72" s="100"/>
      <c r="AQ72" s="102" t="str">
        <f>IFERROR(AP72/AN72,"-")</f>
        <v>-</v>
      </c>
      <c r="AR72" s="103"/>
      <c r="AS72" s="104" t="str">
        <f>IFERROR(AR72/AN72,"-")</f>
        <v>-</v>
      </c>
      <c r="AT72" s="105"/>
      <c r="AU72" s="105"/>
      <c r="AV72" s="105"/>
      <c r="AW72" s="106">
        <v>1</v>
      </c>
      <c r="AX72" s="107">
        <f>IF(Q72=0,"",IF(AW72=0,"",(AW72/Q72)))</f>
        <v>0.083333333333333</v>
      </c>
      <c r="AY72" s="106"/>
      <c r="AZ72" s="108">
        <f>IFERROR(AY72/AW72,"-")</f>
        <v>0</v>
      </c>
      <c r="BA72" s="109"/>
      <c r="BB72" s="110">
        <f>IFERROR(BA72/AW72,"-")</f>
        <v>0</v>
      </c>
      <c r="BC72" s="111"/>
      <c r="BD72" s="111"/>
      <c r="BE72" s="111"/>
      <c r="BF72" s="112">
        <v>3</v>
      </c>
      <c r="BG72" s="113">
        <f>IF(Q72=0,"",IF(BF72=0,"",(BF72/Q72)))</f>
        <v>0.25</v>
      </c>
      <c r="BH72" s="112">
        <v>1</v>
      </c>
      <c r="BI72" s="114">
        <f>IFERROR(BH72/BF72,"-")</f>
        <v>0.33333333333333</v>
      </c>
      <c r="BJ72" s="115">
        <v>11000</v>
      </c>
      <c r="BK72" s="116">
        <f>IFERROR(BJ72/BF72,"-")</f>
        <v>3666.6666666667</v>
      </c>
      <c r="BL72" s="117"/>
      <c r="BM72" s="117"/>
      <c r="BN72" s="117">
        <v>1</v>
      </c>
      <c r="BO72" s="119">
        <v>6</v>
      </c>
      <c r="BP72" s="120">
        <f>IF(Q72=0,"",IF(BO72=0,"",(BO72/Q72)))</f>
        <v>0.5</v>
      </c>
      <c r="BQ72" s="121">
        <v>1</v>
      </c>
      <c r="BR72" s="122">
        <f>IFERROR(BQ72/BO72,"-")</f>
        <v>0.16666666666667</v>
      </c>
      <c r="BS72" s="123">
        <v>3000</v>
      </c>
      <c r="BT72" s="124">
        <f>IFERROR(BS72/BO72,"-")</f>
        <v>500</v>
      </c>
      <c r="BU72" s="125">
        <v>1</v>
      </c>
      <c r="BV72" s="125"/>
      <c r="BW72" s="125"/>
      <c r="BX72" s="126">
        <v>2</v>
      </c>
      <c r="BY72" s="127">
        <f>IF(Q72=0,"",IF(BX72=0,"",(BX72/Q72)))</f>
        <v>0.16666666666667</v>
      </c>
      <c r="BZ72" s="128">
        <v>1</v>
      </c>
      <c r="CA72" s="129">
        <f>IFERROR(BZ72/BX72,"-")</f>
        <v>0.5</v>
      </c>
      <c r="CB72" s="130">
        <v>30000</v>
      </c>
      <c r="CC72" s="131">
        <f>IFERROR(CB72/BX72,"-")</f>
        <v>15000</v>
      </c>
      <c r="CD72" s="132"/>
      <c r="CE72" s="132"/>
      <c r="CF72" s="132">
        <v>1</v>
      </c>
      <c r="CG72" s="133"/>
      <c r="CH72" s="134">
        <f>IF(Q72=0,"",IF(CG72=0,"",(CG72/Q72)))</f>
        <v>0</v>
      </c>
      <c r="CI72" s="135"/>
      <c r="CJ72" s="136" t="str">
        <f>IFERROR(CI72/CG72,"-")</f>
        <v>-</v>
      </c>
      <c r="CK72" s="137"/>
      <c r="CL72" s="138" t="str">
        <f>IFERROR(CK72/CG72,"-")</f>
        <v>-</v>
      </c>
      <c r="CM72" s="139"/>
      <c r="CN72" s="139"/>
      <c r="CO72" s="139"/>
      <c r="CP72" s="140">
        <v>3</v>
      </c>
      <c r="CQ72" s="141">
        <v>44000</v>
      </c>
      <c r="CR72" s="141">
        <v>30000</v>
      </c>
      <c r="CS72" s="141"/>
      <c r="CT72" s="142" t="str">
        <f>IF(AND(CR72=0,CS72=0),"",IF(AND(CR72&lt;=100000,CS72&lt;=100000),"",IF(CR72/CQ72&gt;0.7,"男高",IF(CS72/CQ72&gt;0.7,"女高",""))))</f>
        <v/>
      </c>
    </row>
    <row r="73" spans="1:99">
      <c r="A73" s="79"/>
      <c r="B73" s="189" t="s">
        <v>191</v>
      </c>
      <c r="C73" s="189" t="s">
        <v>58</v>
      </c>
      <c r="D73" s="189"/>
      <c r="E73" s="189" t="s">
        <v>59</v>
      </c>
      <c r="F73" s="189" t="s">
        <v>77</v>
      </c>
      <c r="G73" s="189" t="s">
        <v>73</v>
      </c>
      <c r="H73" s="89"/>
      <c r="I73" s="89"/>
      <c r="J73" s="89"/>
      <c r="K73" s="181"/>
      <c r="L73" s="80">
        <v>0</v>
      </c>
      <c r="M73" s="80">
        <v>0</v>
      </c>
      <c r="N73" s="80">
        <v>27</v>
      </c>
      <c r="O73" s="91">
        <v>11</v>
      </c>
      <c r="P73" s="92">
        <v>0</v>
      </c>
      <c r="Q73" s="93">
        <f>O73+P73</f>
        <v>11</v>
      </c>
      <c r="R73" s="81">
        <f>IFERROR(Q73/N73,"-")</f>
        <v>0.40740740740741</v>
      </c>
      <c r="S73" s="80">
        <v>3</v>
      </c>
      <c r="T73" s="80">
        <v>0</v>
      </c>
      <c r="U73" s="81">
        <f>IFERROR(T73/(Q73),"-")</f>
        <v>0</v>
      </c>
      <c r="V73" s="82"/>
      <c r="W73" s="83">
        <v>1</v>
      </c>
      <c r="X73" s="81">
        <f>IF(Q73=0,"-",W73/Q73)</f>
        <v>0.090909090909091</v>
      </c>
      <c r="Y73" s="186">
        <v>100000</v>
      </c>
      <c r="Z73" s="187">
        <f>IFERROR(Y73/Q73,"-")</f>
        <v>9090.9090909091</v>
      </c>
      <c r="AA73" s="187">
        <f>IFERROR(Y73/W73,"-")</f>
        <v>100000</v>
      </c>
      <c r="AB73" s="181"/>
      <c r="AC73" s="85"/>
      <c r="AD73" s="78"/>
      <c r="AE73" s="94"/>
      <c r="AF73" s="95">
        <f>IF(Q73=0,"",IF(AE73=0,"",(AE73/Q73)))</f>
        <v>0</v>
      </c>
      <c r="AG73" s="94"/>
      <c r="AH73" s="96" t="str">
        <f>IFERROR(AG73/AE73,"-")</f>
        <v>-</v>
      </c>
      <c r="AI73" s="97"/>
      <c r="AJ73" s="98" t="str">
        <f>IFERROR(AI73/AE73,"-")</f>
        <v>-</v>
      </c>
      <c r="AK73" s="99"/>
      <c r="AL73" s="99"/>
      <c r="AM73" s="99"/>
      <c r="AN73" s="100"/>
      <c r="AO73" s="101">
        <f>IF(Q73=0,"",IF(AN73=0,"",(AN73/Q73)))</f>
        <v>0</v>
      </c>
      <c r="AP73" s="100"/>
      <c r="AQ73" s="102" t="str">
        <f>IFERROR(AP73/AN73,"-")</f>
        <v>-</v>
      </c>
      <c r="AR73" s="103"/>
      <c r="AS73" s="104" t="str">
        <f>IFERROR(AR73/AN73,"-")</f>
        <v>-</v>
      </c>
      <c r="AT73" s="105"/>
      <c r="AU73" s="105"/>
      <c r="AV73" s="105"/>
      <c r="AW73" s="106"/>
      <c r="AX73" s="107">
        <f>IF(Q73=0,"",IF(AW73=0,"",(AW73/Q73)))</f>
        <v>0</v>
      </c>
      <c r="AY73" s="106"/>
      <c r="AZ73" s="108" t="str">
        <f>IFERROR(AY73/AW73,"-")</f>
        <v>-</v>
      </c>
      <c r="BA73" s="109"/>
      <c r="BB73" s="110" t="str">
        <f>IFERROR(BA73/AW73,"-")</f>
        <v>-</v>
      </c>
      <c r="BC73" s="111"/>
      <c r="BD73" s="111"/>
      <c r="BE73" s="111"/>
      <c r="BF73" s="112">
        <v>2</v>
      </c>
      <c r="BG73" s="113">
        <f>IF(Q73=0,"",IF(BF73=0,"",(BF73/Q73)))</f>
        <v>0.18181818181818</v>
      </c>
      <c r="BH73" s="112"/>
      <c r="BI73" s="114">
        <f>IFERROR(BH73/BF73,"-")</f>
        <v>0</v>
      </c>
      <c r="BJ73" s="115"/>
      <c r="BK73" s="116">
        <f>IFERROR(BJ73/BF73,"-")</f>
        <v>0</v>
      </c>
      <c r="BL73" s="117"/>
      <c r="BM73" s="117"/>
      <c r="BN73" s="117"/>
      <c r="BO73" s="119">
        <v>6</v>
      </c>
      <c r="BP73" s="120">
        <f>IF(Q73=0,"",IF(BO73=0,"",(BO73/Q73)))</f>
        <v>0.54545454545455</v>
      </c>
      <c r="BQ73" s="121">
        <v>1</v>
      </c>
      <c r="BR73" s="122">
        <f>IFERROR(BQ73/BO73,"-")</f>
        <v>0.16666666666667</v>
      </c>
      <c r="BS73" s="123">
        <v>41000</v>
      </c>
      <c r="BT73" s="124">
        <f>IFERROR(BS73/BO73,"-")</f>
        <v>6833.3333333333</v>
      </c>
      <c r="BU73" s="125"/>
      <c r="BV73" s="125"/>
      <c r="BW73" s="125">
        <v>1</v>
      </c>
      <c r="BX73" s="126">
        <v>3</v>
      </c>
      <c r="BY73" s="127">
        <f>IF(Q73=0,"",IF(BX73=0,"",(BX73/Q73)))</f>
        <v>0.27272727272727</v>
      </c>
      <c r="BZ73" s="128">
        <v>1</v>
      </c>
      <c r="CA73" s="129">
        <f>IFERROR(BZ73/BX73,"-")</f>
        <v>0.33333333333333</v>
      </c>
      <c r="CB73" s="130">
        <v>100000</v>
      </c>
      <c r="CC73" s="131">
        <f>IFERROR(CB73/BX73,"-")</f>
        <v>33333.333333333</v>
      </c>
      <c r="CD73" s="132"/>
      <c r="CE73" s="132"/>
      <c r="CF73" s="132">
        <v>1</v>
      </c>
      <c r="CG73" s="133"/>
      <c r="CH73" s="134">
        <f>IF(Q73=0,"",IF(CG73=0,"",(CG73/Q73)))</f>
        <v>0</v>
      </c>
      <c r="CI73" s="135"/>
      <c r="CJ73" s="136" t="str">
        <f>IFERROR(CI73/CG73,"-")</f>
        <v>-</v>
      </c>
      <c r="CK73" s="137"/>
      <c r="CL73" s="138" t="str">
        <f>IFERROR(CK73/CG73,"-")</f>
        <v>-</v>
      </c>
      <c r="CM73" s="139"/>
      <c r="CN73" s="139"/>
      <c r="CO73" s="139"/>
      <c r="CP73" s="140">
        <v>1</v>
      </c>
      <c r="CQ73" s="141">
        <v>100000</v>
      </c>
      <c r="CR73" s="141">
        <v>100000</v>
      </c>
      <c r="CS73" s="141"/>
      <c r="CT73" s="142" t="str">
        <f>IF(AND(CR73=0,CS73=0),"",IF(AND(CR73&lt;=100000,CS73&lt;=100000),"",IF(CR73/CQ73&gt;0.7,"男高",IF(CS73/CQ73&gt;0.7,"女高",""))))</f>
        <v/>
      </c>
    </row>
    <row r="74" spans="1:99">
      <c r="A74" s="79">
        <f>AC74</f>
        <v>4.7357142857143</v>
      </c>
      <c r="B74" s="189" t="s">
        <v>192</v>
      </c>
      <c r="C74" s="189" t="s">
        <v>58</v>
      </c>
      <c r="D74" s="189"/>
      <c r="E74" s="189" t="s">
        <v>101</v>
      </c>
      <c r="F74" s="189" t="s">
        <v>112</v>
      </c>
      <c r="G74" s="189" t="s">
        <v>61</v>
      </c>
      <c r="H74" s="89" t="s">
        <v>62</v>
      </c>
      <c r="I74" s="89" t="s">
        <v>193</v>
      </c>
      <c r="J74" s="191" t="s">
        <v>162</v>
      </c>
      <c r="K74" s="181">
        <v>140000</v>
      </c>
      <c r="L74" s="80">
        <v>0</v>
      </c>
      <c r="M74" s="80">
        <v>0</v>
      </c>
      <c r="N74" s="80">
        <v>58</v>
      </c>
      <c r="O74" s="91">
        <v>7</v>
      </c>
      <c r="P74" s="92">
        <v>0</v>
      </c>
      <c r="Q74" s="93">
        <f>O74+P74</f>
        <v>7</v>
      </c>
      <c r="R74" s="81">
        <f>IFERROR(Q74/N74,"-")</f>
        <v>0.12068965517241</v>
      </c>
      <c r="S74" s="80">
        <v>2</v>
      </c>
      <c r="T74" s="80">
        <v>2</v>
      </c>
      <c r="U74" s="81">
        <f>IFERROR(T74/(Q74),"-")</f>
        <v>0.28571428571429</v>
      </c>
      <c r="V74" s="82">
        <f>IFERROR(K74/SUM(Q74:Q75),"-")</f>
        <v>9333.3333333333</v>
      </c>
      <c r="W74" s="83">
        <v>4</v>
      </c>
      <c r="X74" s="81">
        <f>IF(Q74=0,"-",W74/Q74)</f>
        <v>0.57142857142857</v>
      </c>
      <c r="Y74" s="186">
        <v>368000</v>
      </c>
      <c r="Z74" s="187">
        <f>IFERROR(Y74/Q74,"-")</f>
        <v>52571.428571429</v>
      </c>
      <c r="AA74" s="187">
        <f>IFERROR(Y74/W74,"-")</f>
        <v>92000</v>
      </c>
      <c r="AB74" s="181">
        <f>SUM(Y74:Y75)-SUM(K74:K75)</f>
        <v>523000</v>
      </c>
      <c r="AC74" s="85">
        <f>SUM(Y74:Y75)/SUM(K74:K75)</f>
        <v>4.7357142857143</v>
      </c>
      <c r="AD74" s="78"/>
      <c r="AE74" s="94"/>
      <c r="AF74" s="95">
        <f>IF(Q74=0,"",IF(AE74=0,"",(AE74/Q74)))</f>
        <v>0</v>
      </c>
      <c r="AG74" s="94"/>
      <c r="AH74" s="96" t="str">
        <f>IFERROR(AG74/AE74,"-")</f>
        <v>-</v>
      </c>
      <c r="AI74" s="97"/>
      <c r="AJ74" s="98" t="str">
        <f>IFERROR(AI74/AE74,"-")</f>
        <v>-</v>
      </c>
      <c r="AK74" s="99"/>
      <c r="AL74" s="99"/>
      <c r="AM74" s="99"/>
      <c r="AN74" s="100"/>
      <c r="AO74" s="101">
        <f>IF(Q74=0,"",IF(AN74=0,"",(AN74/Q74)))</f>
        <v>0</v>
      </c>
      <c r="AP74" s="100"/>
      <c r="AQ74" s="102" t="str">
        <f>IFERROR(AP74/AN74,"-")</f>
        <v>-</v>
      </c>
      <c r="AR74" s="103"/>
      <c r="AS74" s="104" t="str">
        <f>IFERROR(AR74/AN74,"-")</f>
        <v>-</v>
      </c>
      <c r="AT74" s="105"/>
      <c r="AU74" s="105"/>
      <c r="AV74" s="105"/>
      <c r="AW74" s="106">
        <v>1</v>
      </c>
      <c r="AX74" s="107">
        <f>IF(Q74=0,"",IF(AW74=0,"",(AW74/Q74)))</f>
        <v>0.14285714285714</v>
      </c>
      <c r="AY74" s="106"/>
      <c r="AZ74" s="108">
        <f>IFERROR(AY74/AW74,"-")</f>
        <v>0</v>
      </c>
      <c r="BA74" s="109"/>
      <c r="BB74" s="110">
        <f>IFERROR(BA74/AW74,"-")</f>
        <v>0</v>
      </c>
      <c r="BC74" s="111"/>
      <c r="BD74" s="111"/>
      <c r="BE74" s="111"/>
      <c r="BF74" s="112">
        <v>3</v>
      </c>
      <c r="BG74" s="113">
        <f>IF(Q74=0,"",IF(BF74=0,"",(BF74/Q74)))</f>
        <v>0.42857142857143</v>
      </c>
      <c r="BH74" s="112">
        <v>2</v>
      </c>
      <c r="BI74" s="114">
        <f>IFERROR(BH74/BF74,"-")</f>
        <v>0.66666666666667</v>
      </c>
      <c r="BJ74" s="115">
        <v>56000</v>
      </c>
      <c r="BK74" s="116">
        <f>IFERROR(BJ74/BF74,"-")</f>
        <v>18666.666666667</v>
      </c>
      <c r="BL74" s="117"/>
      <c r="BM74" s="117"/>
      <c r="BN74" s="117">
        <v>2</v>
      </c>
      <c r="BO74" s="119">
        <v>2</v>
      </c>
      <c r="BP74" s="120">
        <f>IF(Q74=0,"",IF(BO74=0,"",(BO74/Q74)))</f>
        <v>0.28571428571429</v>
      </c>
      <c r="BQ74" s="121">
        <v>1</v>
      </c>
      <c r="BR74" s="122">
        <f>IFERROR(BQ74/BO74,"-")</f>
        <v>0.5</v>
      </c>
      <c r="BS74" s="123">
        <v>3000</v>
      </c>
      <c r="BT74" s="124">
        <f>IFERROR(BS74/BO74,"-")</f>
        <v>1500</v>
      </c>
      <c r="BU74" s="125">
        <v>1</v>
      </c>
      <c r="BV74" s="125"/>
      <c r="BW74" s="125"/>
      <c r="BX74" s="126"/>
      <c r="BY74" s="127">
        <f>IF(Q74=0,"",IF(BX74=0,"",(BX74/Q74)))</f>
        <v>0</v>
      </c>
      <c r="BZ74" s="128"/>
      <c r="CA74" s="129" t="str">
        <f>IFERROR(BZ74/BX74,"-")</f>
        <v>-</v>
      </c>
      <c r="CB74" s="130"/>
      <c r="CC74" s="131" t="str">
        <f>IFERROR(CB74/BX74,"-")</f>
        <v>-</v>
      </c>
      <c r="CD74" s="132"/>
      <c r="CE74" s="132"/>
      <c r="CF74" s="132"/>
      <c r="CG74" s="133">
        <v>1</v>
      </c>
      <c r="CH74" s="134">
        <f>IF(Q74=0,"",IF(CG74=0,"",(CG74/Q74)))</f>
        <v>0.14285714285714</v>
      </c>
      <c r="CI74" s="135">
        <v>1</v>
      </c>
      <c r="CJ74" s="136">
        <f>IFERROR(CI74/CG74,"-")</f>
        <v>1</v>
      </c>
      <c r="CK74" s="137">
        <v>309000</v>
      </c>
      <c r="CL74" s="138">
        <f>IFERROR(CK74/CG74,"-")</f>
        <v>309000</v>
      </c>
      <c r="CM74" s="139"/>
      <c r="CN74" s="139"/>
      <c r="CO74" s="139">
        <v>1</v>
      </c>
      <c r="CP74" s="140">
        <v>4</v>
      </c>
      <c r="CQ74" s="141">
        <v>368000</v>
      </c>
      <c r="CR74" s="141">
        <v>309000</v>
      </c>
      <c r="CS74" s="141"/>
      <c r="CT74" s="142" t="str">
        <f>IF(AND(CR74=0,CS74=0),"",IF(AND(CR74&lt;=100000,CS74&lt;=100000),"",IF(CR74/CQ74&gt;0.7,"男高",IF(CS74/CQ74&gt;0.7,"女高",""))))</f>
        <v>男高</v>
      </c>
    </row>
    <row r="75" spans="1:99">
      <c r="A75" s="79"/>
      <c r="B75" s="189" t="s">
        <v>194</v>
      </c>
      <c r="C75" s="189" t="s">
        <v>58</v>
      </c>
      <c r="D75" s="189"/>
      <c r="E75" s="189" t="s">
        <v>101</v>
      </c>
      <c r="F75" s="189" t="s">
        <v>112</v>
      </c>
      <c r="G75" s="189" t="s">
        <v>73</v>
      </c>
      <c r="H75" s="89"/>
      <c r="I75" s="89"/>
      <c r="J75" s="89"/>
      <c r="K75" s="181"/>
      <c r="L75" s="80">
        <v>0</v>
      </c>
      <c r="M75" s="80">
        <v>0</v>
      </c>
      <c r="N75" s="80">
        <v>20</v>
      </c>
      <c r="O75" s="91">
        <v>8</v>
      </c>
      <c r="P75" s="92">
        <v>0</v>
      </c>
      <c r="Q75" s="93">
        <f>O75+P75</f>
        <v>8</v>
      </c>
      <c r="R75" s="81">
        <f>IFERROR(Q75/N75,"-")</f>
        <v>0.4</v>
      </c>
      <c r="S75" s="80">
        <v>2</v>
      </c>
      <c r="T75" s="80">
        <v>0</v>
      </c>
      <c r="U75" s="81">
        <f>IFERROR(T75/(Q75),"-")</f>
        <v>0</v>
      </c>
      <c r="V75" s="82"/>
      <c r="W75" s="83">
        <v>2</v>
      </c>
      <c r="X75" s="81">
        <f>IF(Q75=0,"-",W75/Q75)</f>
        <v>0.25</v>
      </c>
      <c r="Y75" s="186">
        <v>295000</v>
      </c>
      <c r="Z75" s="187">
        <f>IFERROR(Y75/Q75,"-")</f>
        <v>36875</v>
      </c>
      <c r="AA75" s="187">
        <f>IFERROR(Y75/W75,"-")</f>
        <v>147500</v>
      </c>
      <c r="AB75" s="181"/>
      <c r="AC75" s="85"/>
      <c r="AD75" s="78"/>
      <c r="AE75" s="94"/>
      <c r="AF75" s="95">
        <f>IF(Q75=0,"",IF(AE75=0,"",(AE75/Q75)))</f>
        <v>0</v>
      </c>
      <c r="AG75" s="94"/>
      <c r="AH75" s="96" t="str">
        <f>IFERROR(AG75/AE75,"-")</f>
        <v>-</v>
      </c>
      <c r="AI75" s="97"/>
      <c r="AJ75" s="98" t="str">
        <f>IFERROR(AI75/AE75,"-")</f>
        <v>-</v>
      </c>
      <c r="AK75" s="99"/>
      <c r="AL75" s="99"/>
      <c r="AM75" s="99"/>
      <c r="AN75" s="100"/>
      <c r="AO75" s="101">
        <f>IF(Q75=0,"",IF(AN75=0,"",(AN75/Q75)))</f>
        <v>0</v>
      </c>
      <c r="AP75" s="100"/>
      <c r="AQ75" s="102" t="str">
        <f>IFERROR(AP75/AN75,"-")</f>
        <v>-</v>
      </c>
      <c r="AR75" s="103"/>
      <c r="AS75" s="104" t="str">
        <f>IFERROR(AR75/AN75,"-")</f>
        <v>-</v>
      </c>
      <c r="AT75" s="105"/>
      <c r="AU75" s="105"/>
      <c r="AV75" s="105"/>
      <c r="AW75" s="106"/>
      <c r="AX75" s="107">
        <f>IF(Q75=0,"",IF(AW75=0,"",(AW75/Q75)))</f>
        <v>0</v>
      </c>
      <c r="AY75" s="106"/>
      <c r="AZ75" s="108" t="str">
        <f>IFERROR(AY75/AW75,"-")</f>
        <v>-</v>
      </c>
      <c r="BA75" s="109"/>
      <c r="BB75" s="110" t="str">
        <f>IFERROR(BA75/AW75,"-")</f>
        <v>-</v>
      </c>
      <c r="BC75" s="111"/>
      <c r="BD75" s="111"/>
      <c r="BE75" s="111"/>
      <c r="BF75" s="112">
        <v>1</v>
      </c>
      <c r="BG75" s="113">
        <f>IF(Q75=0,"",IF(BF75=0,"",(BF75/Q75)))</f>
        <v>0.125</v>
      </c>
      <c r="BH75" s="112"/>
      <c r="BI75" s="114">
        <f>IFERROR(BH75/BF75,"-")</f>
        <v>0</v>
      </c>
      <c r="BJ75" s="115"/>
      <c r="BK75" s="116">
        <f>IFERROR(BJ75/BF75,"-")</f>
        <v>0</v>
      </c>
      <c r="BL75" s="117"/>
      <c r="BM75" s="117"/>
      <c r="BN75" s="117"/>
      <c r="BO75" s="119">
        <v>5</v>
      </c>
      <c r="BP75" s="120">
        <f>IF(Q75=0,"",IF(BO75=0,"",(BO75/Q75)))</f>
        <v>0.625</v>
      </c>
      <c r="BQ75" s="121">
        <v>1</v>
      </c>
      <c r="BR75" s="122">
        <f>IFERROR(BQ75/BO75,"-")</f>
        <v>0.2</v>
      </c>
      <c r="BS75" s="123">
        <v>220000</v>
      </c>
      <c r="BT75" s="124">
        <f>IFERROR(BS75/BO75,"-")</f>
        <v>44000</v>
      </c>
      <c r="BU75" s="125"/>
      <c r="BV75" s="125"/>
      <c r="BW75" s="125">
        <v>1</v>
      </c>
      <c r="BX75" s="126">
        <v>1</v>
      </c>
      <c r="BY75" s="127">
        <f>IF(Q75=0,"",IF(BX75=0,"",(BX75/Q75)))</f>
        <v>0.125</v>
      </c>
      <c r="BZ75" s="128"/>
      <c r="CA75" s="129">
        <f>IFERROR(BZ75/BX75,"-")</f>
        <v>0</v>
      </c>
      <c r="CB75" s="130"/>
      <c r="CC75" s="131">
        <f>IFERROR(CB75/BX75,"-")</f>
        <v>0</v>
      </c>
      <c r="CD75" s="132"/>
      <c r="CE75" s="132"/>
      <c r="CF75" s="132"/>
      <c r="CG75" s="133">
        <v>1</v>
      </c>
      <c r="CH75" s="134">
        <f>IF(Q75=0,"",IF(CG75=0,"",(CG75/Q75)))</f>
        <v>0.125</v>
      </c>
      <c r="CI75" s="135">
        <v>1</v>
      </c>
      <c r="CJ75" s="136">
        <f>IFERROR(CI75/CG75,"-")</f>
        <v>1</v>
      </c>
      <c r="CK75" s="137">
        <v>75000</v>
      </c>
      <c r="CL75" s="138">
        <f>IFERROR(CK75/CG75,"-")</f>
        <v>75000</v>
      </c>
      <c r="CM75" s="139"/>
      <c r="CN75" s="139"/>
      <c r="CO75" s="139">
        <v>1</v>
      </c>
      <c r="CP75" s="140">
        <v>2</v>
      </c>
      <c r="CQ75" s="141">
        <v>295000</v>
      </c>
      <c r="CR75" s="141">
        <v>220000</v>
      </c>
      <c r="CS75" s="141"/>
      <c r="CT75" s="142" t="str">
        <f>IF(AND(CR75=0,CS75=0),"",IF(AND(CR75&lt;=100000,CS75&lt;=100000),"",IF(CR75/CQ75&gt;0.7,"男高",IF(CS75/CQ75&gt;0.7,"女高",""))))</f>
        <v>男高</v>
      </c>
    </row>
    <row r="76" spans="1:99">
      <c r="A76" s="79">
        <f>AC76</f>
        <v>1.8285714285714</v>
      </c>
      <c r="B76" s="189" t="s">
        <v>195</v>
      </c>
      <c r="C76" s="189" t="s">
        <v>58</v>
      </c>
      <c r="D76" s="189"/>
      <c r="E76" s="189" t="s">
        <v>88</v>
      </c>
      <c r="F76" s="189" t="s">
        <v>106</v>
      </c>
      <c r="G76" s="189" t="s">
        <v>82</v>
      </c>
      <c r="H76" s="89" t="s">
        <v>62</v>
      </c>
      <c r="I76" s="89" t="s">
        <v>193</v>
      </c>
      <c r="J76" s="191" t="s">
        <v>196</v>
      </c>
      <c r="K76" s="181">
        <v>140000</v>
      </c>
      <c r="L76" s="80">
        <v>0</v>
      </c>
      <c r="M76" s="80">
        <v>0</v>
      </c>
      <c r="N76" s="80">
        <v>70</v>
      </c>
      <c r="O76" s="91">
        <v>4</v>
      </c>
      <c r="P76" s="92">
        <v>0</v>
      </c>
      <c r="Q76" s="93">
        <f>O76+P76</f>
        <v>4</v>
      </c>
      <c r="R76" s="81">
        <f>IFERROR(Q76/N76,"-")</f>
        <v>0.057142857142857</v>
      </c>
      <c r="S76" s="80">
        <v>0</v>
      </c>
      <c r="T76" s="80">
        <v>1</v>
      </c>
      <c r="U76" s="81">
        <f>IFERROR(T76/(Q76),"-")</f>
        <v>0.25</v>
      </c>
      <c r="V76" s="82">
        <f>IFERROR(K76/SUM(Q76:Q77),"-")</f>
        <v>14000</v>
      </c>
      <c r="W76" s="83">
        <v>1</v>
      </c>
      <c r="X76" s="81">
        <f>IF(Q76=0,"-",W76/Q76)</f>
        <v>0.25</v>
      </c>
      <c r="Y76" s="186">
        <v>18000</v>
      </c>
      <c r="Z76" s="187">
        <f>IFERROR(Y76/Q76,"-")</f>
        <v>4500</v>
      </c>
      <c r="AA76" s="187">
        <f>IFERROR(Y76/W76,"-")</f>
        <v>18000</v>
      </c>
      <c r="AB76" s="181">
        <f>SUM(Y76:Y77)-SUM(K76:K77)</f>
        <v>116000</v>
      </c>
      <c r="AC76" s="85">
        <f>SUM(Y76:Y77)/SUM(K76:K77)</f>
        <v>1.8285714285714</v>
      </c>
      <c r="AD76" s="78"/>
      <c r="AE76" s="94"/>
      <c r="AF76" s="95">
        <f>IF(Q76=0,"",IF(AE76=0,"",(AE76/Q76)))</f>
        <v>0</v>
      </c>
      <c r="AG76" s="94"/>
      <c r="AH76" s="96" t="str">
        <f>IFERROR(AG76/AE76,"-")</f>
        <v>-</v>
      </c>
      <c r="AI76" s="97"/>
      <c r="AJ76" s="98" t="str">
        <f>IFERROR(AI76/AE76,"-")</f>
        <v>-</v>
      </c>
      <c r="AK76" s="99"/>
      <c r="AL76" s="99"/>
      <c r="AM76" s="99"/>
      <c r="AN76" s="100"/>
      <c r="AO76" s="101">
        <f>IF(Q76=0,"",IF(AN76=0,"",(AN76/Q76)))</f>
        <v>0</v>
      </c>
      <c r="AP76" s="100"/>
      <c r="AQ76" s="102" t="str">
        <f>IFERROR(AP76/AN76,"-")</f>
        <v>-</v>
      </c>
      <c r="AR76" s="103"/>
      <c r="AS76" s="104" t="str">
        <f>IFERROR(AR76/AN76,"-")</f>
        <v>-</v>
      </c>
      <c r="AT76" s="105"/>
      <c r="AU76" s="105"/>
      <c r="AV76" s="105"/>
      <c r="AW76" s="106"/>
      <c r="AX76" s="107">
        <f>IF(Q76=0,"",IF(AW76=0,"",(AW76/Q76)))</f>
        <v>0</v>
      </c>
      <c r="AY76" s="106"/>
      <c r="AZ76" s="108" t="str">
        <f>IFERROR(AY76/AW76,"-")</f>
        <v>-</v>
      </c>
      <c r="BA76" s="109"/>
      <c r="BB76" s="110" t="str">
        <f>IFERROR(BA76/AW76,"-")</f>
        <v>-</v>
      </c>
      <c r="BC76" s="111"/>
      <c r="BD76" s="111"/>
      <c r="BE76" s="111"/>
      <c r="BF76" s="112">
        <v>1</v>
      </c>
      <c r="BG76" s="113">
        <f>IF(Q76=0,"",IF(BF76=0,"",(BF76/Q76)))</f>
        <v>0.25</v>
      </c>
      <c r="BH76" s="112"/>
      <c r="BI76" s="114">
        <f>IFERROR(BH76/BF76,"-")</f>
        <v>0</v>
      </c>
      <c r="BJ76" s="115"/>
      <c r="BK76" s="116">
        <f>IFERROR(BJ76/BF76,"-")</f>
        <v>0</v>
      </c>
      <c r="BL76" s="117"/>
      <c r="BM76" s="117"/>
      <c r="BN76" s="117"/>
      <c r="BO76" s="119">
        <v>2</v>
      </c>
      <c r="BP76" s="120">
        <f>IF(Q76=0,"",IF(BO76=0,"",(BO76/Q76)))</f>
        <v>0.5</v>
      </c>
      <c r="BQ76" s="121">
        <v>1</v>
      </c>
      <c r="BR76" s="122">
        <f>IFERROR(BQ76/BO76,"-")</f>
        <v>0.5</v>
      </c>
      <c r="BS76" s="123">
        <v>18000</v>
      </c>
      <c r="BT76" s="124">
        <f>IFERROR(BS76/BO76,"-")</f>
        <v>9000</v>
      </c>
      <c r="BU76" s="125"/>
      <c r="BV76" s="125"/>
      <c r="BW76" s="125">
        <v>1</v>
      </c>
      <c r="BX76" s="126">
        <v>1</v>
      </c>
      <c r="BY76" s="127">
        <f>IF(Q76=0,"",IF(BX76=0,"",(BX76/Q76)))</f>
        <v>0.25</v>
      </c>
      <c r="BZ76" s="128"/>
      <c r="CA76" s="129">
        <f>IFERROR(BZ76/BX76,"-")</f>
        <v>0</v>
      </c>
      <c r="CB76" s="130"/>
      <c r="CC76" s="131">
        <f>IFERROR(CB76/BX76,"-")</f>
        <v>0</v>
      </c>
      <c r="CD76" s="132"/>
      <c r="CE76" s="132"/>
      <c r="CF76" s="132"/>
      <c r="CG76" s="133"/>
      <c r="CH76" s="134">
        <f>IF(Q76=0,"",IF(CG76=0,"",(CG76/Q76)))</f>
        <v>0</v>
      </c>
      <c r="CI76" s="135"/>
      <c r="CJ76" s="136" t="str">
        <f>IFERROR(CI76/CG76,"-")</f>
        <v>-</v>
      </c>
      <c r="CK76" s="137"/>
      <c r="CL76" s="138" t="str">
        <f>IFERROR(CK76/CG76,"-")</f>
        <v>-</v>
      </c>
      <c r="CM76" s="139"/>
      <c r="CN76" s="139"/>
      <c r="CO76" s="139"/>
      <c r="CP76" s="140">
        <v>1</v>
      </c>
      <c r="CQ76" s="141">
        <v>18000</v>
      </c>
      <c r="CR76" s="141">
        <v>18000</v>
      </c>
      <c r="CS76" s="141"/>
      <c r="CT76" s="142" t="str">
        <f>IF(AND(CR76=0,CS76=0),"",IF(AND(CR76&lt;=100000,CS76&lt;=100000),"",IF(CR76/CQ76&gt;0.7,"男高",IF(CS76/CQ76&gt;0.7,"女高",""))))</f>
        <v/>
      </c>
    </row>
    <row r="77" spans="1:99">
      <c r="A77" s="79"/>
      <c r="B77" s="189" t="s">
        <v>197</v>
      </c>
      <c r="C77" s="189" t="s">
        <v>58</v>
      </c>
      <c r="D77" s="189"/>
      <c r="E77" s="189" t="s">
        <v>88</v>
      </c>
      <c r="F77" s="189" t="s">
        <v>106</v>
      </c>
      <c r="G77" s="189" t="s">
        <v>73</v>
      </c>
      <c r="H77" s="89"/>
      <c r="I77" s="89"/>
      <c r="J77" s="89"/>
      <c r="K77" s="181"/>
      <c r="L77" s="80">
        <v>0</v>
      </c>
      <c r="M77" s="80">
        <v>0</v>
      </c>
      <c r="N77" s="80">
        <v>23</v>
      </c>
      <c r="O77" s="91">
        <v>6</v>
      </c>
      <c r="P77" s="92">
        <v>0</v>
      </c>
      <c r="Q77" s="93">
        <f>O77+P77</f>
        <v>6</v>
      </c>
      <c r="R77" s="81">
        <f>IFERROR(Q77/N77,"-")</f>
        <v>0.26086956521739</v>
      </c>
      <c r="S77" s="80">
        <v>0</v>
      </c>
      <c r="T77" s="80">
        <v>2</v>
      </c>
      <c r="U77" s="81">
        <f>IFERROR(T77/(Q77),"-")</f>
        <v>0.33333333333333</v>
      </c>
      <c r="V77" s="82"/>
      <c r="W77" s="83">
        <v>1</v>
      </c>
      <c r="X77" s="81">
        <f>IF(Q77=0,"-",W77/Q77)</f>
        <v>0.16666666666667</v>
      </c>
      <c r="Y77" s="186">
        <v>238000</v>
      </c>
      <c r="Z77" s="187">
        <f>IFERROR(Y77/Q77,"-")</f>
        <v>39666.666666667</v>
      </c>
      <c r="AA77" s="187">
        <f>IFERROR(Y77/W77,"-")</f>
        <v>238000</v>
      </c>
      <c r="AB77" s="181"/>
      <c r="AC77" s="85"/>
      <c r="AD77" s="78"/>
      <c r="AE77" s="94"/>
      <c r="AF77" s="95">
        <f>IF(Q77=0,"",IF(AE77=0,"",(AE77/Q77)))</f>
        <v>0</v>
      </c>
      <c r="AG77" s="94"/>
      <c r="AH77" s="96" t="str">
        <f>IFERROR(AG77/AE77,"-")</f>
        <v>-</v>
      </c>
      <c r="AI77" s="97"/>
      <c r="AJ77" s="98" t="str">
        <f>IFERROR(AI77/AE77,"-")</f>
        <v>-</v>
      </c>
      <c r="AK77" s="99"/>
      <c r="AL77" s="99"/>
      <c r="AM77" s="99"/>
      <c r="AN77" s="100">
        <v>1</v>
      </c>
      <c r="AO77" s="101">
        <f>IF(Q77=0,"",IF(AN77=0,"",(AN77/Q77)))</f>
        <v>0.16666666666667</v>
      </c>
      <c r="AP77" s="100"/>
      <c r="AQ77" s="102">
        <f>IFERROR(AP77/AN77,"-")</f>
        <v>0</v>
      </c>
      <c r="AR77" s="103"/>
      <c r="AS77" s="104">
        <f>IFERROR(AR77/AN77,"-")</f>
        <v>0</v>
      </c>
      <c r="AT77" s="105"/>
      <c r="AU77" s="105"/>
      <c r="AV77" s="105"/>
      <c r="AW77" s="106"/>
      <c r="AX77" s="107">
        <f>IF(Q77=0,"",IF(AW77=0,"",(AW77/Q77)))</f>
        <v>0</v>
      </c>
      <c r="AY77" s="106"/>
      <c r="AZ77" s="108" t="str">
        <f>IFERROR(AY77/AW77,"-")</f>
        <v>-</v>
      </c>
      <c r="BA77" s="109"/>
      <c r="BB77" s="110" t="str">
        <f>IFERROR(BA77/AW77,"-")</f>
        <v>-</v>
      </c>
      <c r="BC77" s="111"/>
      <c r="BD77" s="111"/>
      <c r="BE77" s="111"/>
      <c r="BF77" s="112">
        <v>1</v>
      </c>
      <c r="BG77" s="113">
        <f>IF(Q77=0,"",IF(BF77=0,"",(BF77/Q77)))</f>
        <v>0.16666666666667</v>
      </c>
      <c r="BH77" s="112"/>
      <c r="BI77" s="114">
        <f>IFERROR(BH77/BF77,"-")</f>
        <v>0</v>
      </c>
      <c r="BJ77" s="115"/>
      <c r="BK77" s="116">
        <f>IFERROR(BJ77/BF77,"-")</f>
        <v>0</v>
      </c>
      <c r="BL77" s="117"/>
      <c r="BM77" s="117"/>
      <c r="BN77" s="117"/>
      <c r="BO77" s="119">
        <v>3</v>
      </c>
      <c r="BP77" s="120">
        <f>IF(Q77=0,"",IF(BO77=0,"",(BO77/Q77)))</f>
        <v>0.5</v>
      </c>
      <c r="BQ77" s="121"/>
      <c r="BR77" s="122">
        <f>IFERROR(BQ77/BO77,"-")</f>
        <v>0</v>
      </c>
      <c r="BS77" s="123"/>
      <c r="BT77" s="124">
        <f>IFERROR(BS77/BO77,"-")</f>
        <v>0</v>
      </c>
      <c r="BU77" s="125"/>
      <c r="BV77" s="125"/>
      <c r="BW77" s="125"/>
      <c r="BX77" s="126">
        <v>1</v>
      </c>
      <c r="BY77" s="127">
        <f>IF(Q77=0,"",IF(BX77=0,"",(BX77/Q77)))</f>
        <v>0.16666666666667</v>
      </c>
      <c r="BZ77" s="128">
        <v>1</v>
      </c>
      <c r="CA77" s="129">
        <f>IFERROR(BZ77/BX77,"-")</f>
        <v>1</v>
      </c>
      <c r="CB77" s="130">
        <v>238000</v>
      </c>
      <c r="CC77" s="131">
        <f>IFERROR(CB77/BX77,"-")</f>
        <v>238000</v>
      </c>
      <c r="CD77" s="132"/>
      <c r="CE77" s="132"/>
      <c r="CF77" s="132">
        <v>1</v>
      </c>
      <c r="CG77" s="133"/>
      <c r="CH77" s="134">
        <f>IF(Q77=0,"",IF(CG77=0,"",(CG77/Q77)))</f>
        <v>0</v>
      </c>
      <c r="CI77" s="135"/>
      <c r="CJ77" s="136" t="str">
        <f>IFERROR(CI77/CG77,"-")</f>
        <v>-</v>
      </c>
      <c r="CK77" s="137"/>
      <c r="CL77" s="138" t="str">
        <f>IFERROR(CK77/CG77,"-")</f>
        <v>-</v>
      </c>
      <c r="CM77" s="139"/>
      <c r="CN77" s="139"/>
      <c r="CO77" s="139"/>
      <c r="CP77" s="140">
        <v>1</v>
      </c>
      <c r="CQ77" s="141">
        <v>238000</v>
      </c>
      <c r="CR77" s="141">
        <v>238000</v>
      </c>
      <c r="CS77" s="141"/>
      <c r="CT77" s="142" t="str">
        <f>IF(AND(CR77=0,CS77=0),"",IF(AND(CR77&lt;=100000,CS77&lt;=100000),"",IF(CR77/CQ77&gt;0.7,"男高",IF(CS77/CQ77&gt;0.7,"女高",""))))</f>
        <v>男高</v>
      </c>
    </row>
    <row r="78" spans="1:99">
      <c r="A78" s="79" t="str">
        <f>AC78</f>
        <v>0</v>
      </c>
      <c r="B78" s="189" t="s">
        <v>198</v>
      </c>
      <c r="C78" s="189" t="s">
        <v>58</v>
      </c>
      <c r="D78" s="189"/>
      <c r="E78" s="189"/>
      <c r="F78" s="189"/>
      <c r="G78" s="189" t="s">
        <v>61</v>
      </c>
      <c r="H78" s="89" t="s">
        <v>176</v>
      </c>
      <c r="I78" s="89" t="s">
        <v>199</v>
      </c>
      <c r="J78" s="191" t="s">
        <v>85</v>
      </c>
      <c r="K78" s="181">
        <v>0</v>
      </c>
      <c r="L78" s="80">
        <v>0</v>
      </c>
      <c r="M78" s="80">
        <v>0</v>
      </c>
      <c r="N78" s="80">
        <v>15</v>
      </c>
      <c r="O78" s="91">
        <v>0</v>
      </c>
      <c r="P78" s="92">
        <v>0</v>
      </c>
      <c r="Q78" s="93">
        <f>O78+P78</f>
        <v>0</v>
      </c>
      <c r="R78" s="81">
        <f>IFERROR(Q78/N78,"-")</f>
        <v>0</v>
      </c>
      <c r="S78" s="80">
        <v>0</v>
      </c>
      <c r="T78" s="80">
        <v>0</v>
      </c>
      <c r="U78" s="81" t="str">
        <f>IFERROR(T78/(Q78),"-")</f>
        <v>-</v>
      </c>
      <c r="V78" s="82" t="str">
        <f>IFERROR(K78/SUM(Q78:Q79),"-")</f>
        <v>-</v>
      </c>
      <c r="W78" s="83">
        <v>0</v>
      </c>
      <c r="X78" s="81" t="str">
        <f>IF(Q78=0,"-",W78/Q78)</f>
        <v>-</v>
      </c>
      <c r="Y78" s="186">
        <v>0</v>
      </c>
      <c r="Z78" s="187" t="str">
        <f>IFERROR(Y78/Q78,"-")</f>
        <v>-</v>
      </c>
      <c r="AA78" s="187" t="str">
        <f>IFERROR(Y78/W78,"-")</f>
        <v>-</v>
      </c>
      <c r="AB78" s="181">
        <f>SUM(Y78:Y79)-SUM(K78:K79)</f>
        <v>0</v>
      </c>
      <c r="AC78" s="85" t="str">
        <f>SUM(Y78:Y79)/SUM(K78:K79)</f>
        <v>0</v>
      </c>
      <c r="AD78" s="78"/>
      <c r="AE78" s="94"/>
      <c r="AF78" s="95" t="str">
        <f>IF(Q78=0,"",IF(AE78=0,"",(AE78/Q78)))</f>
        <v/>
      </c>
      <c r="AG78" s="94"/>
      <c r="AH78" s="96" t="str">
        <f>IFERROR(AG78/AE78,"-")</f>
        <v>-</v>
      </c>
      <c r="AI78" s="97"/>
      <c r="AJ78" s="98" t="str">
        <f>IFERROR(AI78/AE78,"-")</f>
        <v>-</v>
      </c>
      <c r="AK78" s="99"/>
      <c r="AL78" s="99"/>
      <c r="AM78" s="99"/>
      <c r="AN78" s="100"/>
      <c r="AO78" s="101" t="str">
        <f>IF(Q78=0,"",IF(AN78=0,"",(AN78/Q78)))</f>
        <v/>
      </c>
      <c r="AP78" s="100"/>
      <c r="AQ78" s="102" t="str">
        <f>IFERROR(AP78/AN78,"-")</f>
        <v>-</v>
      </c>
      <c r="AR78" s="103"/>
      <c r="AS78" s="104" t="str">
        <f>IFERROR(AR78/AN78,"-")</f>
        <v>-</v>
      </c>
      <c r="AT78" s="105"/>
      <c r="AU78" s="105"/>
      <c r="AV78" s="105"/>
      <c r="AW78" s="106"/>
      <c r="AX78" s="107" t="str">
        <f>IF(Q78=0,"",IF(AW78=0,"",(AW78/Q78)))</f>
        <v/>
      </c>
      <c r="AY78" s="106"/>
      <c r="AZ78" s="108" t="str">
        <f>IFERROR(AY78/AW78,"-")</f>
        <v>-</v>
      </c>
      <c r="BA78" s="109"/>
      <c r="BB78" s="110" t="str">
        <f>IFERROR(BA78/AW78,"-")</f>
        <v>-</v>
      </c>
      <c r="BC78" s="111"/>
      <c r="BD78" s="111"/>
      <c r="BE78" s="111"/>
      <c r="BF78" s="112"/>
      <c r="BG78" s="113" t="str">
        <f>IF(Q78=0,"",IF(BF78=0,"",(BF78/Q78)))</f>
        <v/>
      </c>
      <c r="BH78" s="112"/>
      <c r="BI78" s="114" t="str">
        <f>IFERROR(BH78/BF78,"-")</f>
        <v>-</v>
      </c>
      <c r="BJ78" s="115"/>
      <c r="BK78" s="116" t="str">
        <f>IFERROR(BJ78/BF78,"-")</f>
        <v>-</v>
      </c>
      <c r="BL78" s="117"/>
      <c r="BM78" s="117"/>
      <c r="BN78" s="117"/>
      <c r="BO78" s="119"/>
      <c r="BP78" s="120" t="str">
        <f>IF(Q78=0,"",IF(BO78=0,"",(BO78/Q78)))</f>
        <v/>
      </c>
      <c r="BQ78" s="121"/>
      <c r="BR78" s="122" t="str">
        <f>IFERROR(BQ78/BO78,"-")</f>
        <v>-</v>
      </c>
      <c r="BS78" s="123"/>
      <c r="BT78" s="124" t="str">
        <f>IFERROR(BS78/BO78,"-")</f>
        <v>-</v>
      </c>
      <c r="BU78" s="125"/>
      <c r="BV78" s="125"/>
      <c r="BW78" s="125"/>
      <c r="BX78" s="126"/>
      <c r="BY78" s="127" t="str">
        <f>IF(Q78=0,"",IF(BX78=0,"",(BX78/Q78)))</f>
        <v/>
      </c>
      <c r="BZ78" s="128"/>
      <c r="CA78" s="129" t="str">
        <f>IFERROR(BZ78/BX78,"-")</f>
        <v>-</v>
      </c>
      <c r="CB78" s="130"/>
      <c r="CC78" s="131" t="str">
        <f>IFERROR(CB78/BX78,"-")</f>
        <v>-</v>
      </c>
      <c r="CD78" s="132"/>
      <c r="CE78" s="132"/>
      <c r="CF78" s="132"/>
      <c r="CG78" s="133"/>
      <c r="CH78" s="134" t="str">
        <f>IF(Q78=0,"",IF(CG78=0,"",(CG78/Q78)))</f>
        <v/>
      </c>
      <c r="CI78" s="135"/>
      <c r="CJ78" s="136" t="str">
        <f>IFERROR(CI78/CG78,"-")</f>
        <v>-</v>
      </c>
      <c r="CK78" s="137"/>
      <c r="CL78" s="138" t="str">
        <f>IFERROR(CK78/CG78,"-")</f>
        <v>-</v>
      </c>
      <c r="CM78" s="139"/>
      <c r="CN78" s="139"/>
      <c r="CO78" s="139"/>
      <c r="CP78" s="140">
        <v>0</v>
      </c>
      <c r="CQ78" s="141">
        <v>0</v>
      </c>
      <c r="CR78" s="141"/>
      <c r="CS78" s="141"/>
      <c r="CT78" s="142" t="str">
        <f>IF(AND(CR78=0,CS78=0),"",IF(AND(CR78&lt;=100000,CS78&lt;=100000),"",IF(CR78/CQ78&gt;0.7,"男高",IF(CS78/CQ78&gt;0.7,"女高",""))))</f>
        <v/>
      </c>
    </row>
    <row r="79" spans="1:99">
      <c r="A79" s="79"/>
      <c r="B79" s="189" t="s">
        <v>200</v>
      </c>
      <c r="C79" s="189" t="s">
        <v>58</v>
      </c>
      <c r="D79" s="189"/>
      <c r="E79" s="189"/>
      <c r="F79" s="189"/>
      <c r="G79" s="189" t="s">
        <v>73</v>
      </c>
      <c r="H79" s="89"/>
      <c r="I79" s="89"/>
      <c r="J79" s="89"/>
      <c r="K79" s="181"/>
      <c r="L79" s="80">
        <v>0</v>
      </c>
      <c r="M79" s="80">
        <v>0</v>
      </c>
      <c r="N79" s="80">
        <v>0</v>
      </c>
      <c r="O79" s="91">
        <v>0</v>
      </c>
      <c r="P79" s="92">
        <v>0</v>
      </c>
      <c r="Q79" s="93">
        <f>O79+P79</f>
        <v>0</v>
      </c>
      <c r="R79" s="81" t="str">
        <f>IFERROR(Q79/N79,"-")</f>
        <v>-</v>
      </c>
      <c r="S79" s="80">
        <v>0</v>
      </c>
      <c r="T79" s="80">
        <v>0</v>
      </c>
      <c r="U79" s="81" t="str">
        <f>IFERROR(T79/(Q79),"-")</f>
        <v>-</v>
      </c>
      <c r="V79" s="82"/>
      <c r="W79" s="83">
        <v>0</v>
      </c>
      <c r="X79" s="81" t="str">
        <f>IF(Q79=0,"-",W79/Q79)</f>
        <v>-</v>
      </c>
      <c r="Y79" s="186">
        <v>0</v>
      </c>
      <c r="Z79" s="187" t="str">
        <f>IFERROR(Y79/Q79,"-")</f>
        <v>-</v>
      </c>
      <c r="AA79" s="187" t="str">
        <f>IFERROR(Y79/W79,"-")</f>
        <v>-</v>
      </c>
      <c r="AB79" s="181"/>
      <c r="AC79" s="85"/>
      <c r="AD79" s="78"/>
      <c r="AE79" s="94"/>
      <c r="AF79" s="95" t="str">
        <f>IF(Q79=0,"",IF(AE79=0,"",(AE79/Q79)))</f>
        <v/>
      </c>
      <c r="AG79" s="94"/>
      <c r="AH79" s="96" t="str">
        <f>IFERROR(AG79/AE79,"-")</f>
        <v>-</v>
      </c>
      <c r="AI79" s="97"/>
      <c r="AJ79" s="98" t="str">
        <f>IFERROR(AI79/AE79,"-")</f>
        <v>-</v>
      </c>
      <c r="AK79" s="99"/>
      <c r="AL79" s="99"/>
      <c r="AM79" s="99"/>
      <c r="AN79" s="100"/>
      <c r="AO79" s="101" t="str">
        <f>IF(Q79=0,"",IF(AN79=0,"",(AN79/Q79)))</f>
        <v/>
      </c>
      <c r="AP79" s="100"/>
      <c r="AQ79" s="102" t="str">
        <f>IFERROR(AP79/AN79,"-")</f>
        <v>-</v>
      </c>
      <c r="AR79" s="103"/>
      <c r="AS79" s="104" t="str">
        <f>IFERROR(AR79/AN79,"-")</f>
        <v>-</v>
      </c>
      <c r="AT79" s="105"/>
      <c r="AU79" s="105"/>
      <c r="AV79" s="105"/>
      <c r="AW79" s="106"/>
      <c r="AX79" s="107" t="str">
        <f>IF(Q79=0,"",IF(AW79=0,"",(AW79/Q79)))</f>
        <v/>
      </c>
      <c r="AY79" s="106"/>
      <c r="AZ79" s="108" t="str">
        <f>IFERROR(AY79/AW79,"-")</f>
        <v>-</v>
      </c>
      <c r="BA79" s="109"/>
      <c r="BB79" s="110" t="str">
        <f>IFERROR(BA79/AW79,"-")</f>
        <v>-</v>
      </c>
      <c r="BC79" s="111"/>
      <c r="BD79" s="111"/>
      <c r="BE79" s="111"/>
      <c r="BF79" s="112"/>
      <c r="BG79" s="113" t="str">
        <f>IF(Q79=0,"",IF(BF79=0,"",(BF79/Q79)))</f>
        <v/>
      </c>
      <c r="BH79" s="112"/>
      <c r="BI79" s="114" t="str">
        <f>IFERROR(BH79/BF79,"-")</f>
        <v>-</v>
      </c>
      <c r="BJ79" s="115"/>
      <c r="BK79" s="116" t="str">
        <f>IFERROR(BJ79/BF79,"-")</f>
        <v>-</v>
      </c>
      <c r="BL79" s="117"/>
      <c r="BM79" s="117"/>
      <c r="BN79" s="117"/>
      <c r="BO79" s="119"/>
      <c r="BP79" s="120" t="str">
        <f>IF(Q79=0,"",IF(BO79=0,"",(BO79/Q79)))</f>
        <v/>
      </c>
      <c r="BQ79" s="121"/>
      <c r="BR79" s="122" t="str">
        <f>IFERROR(BQ79/BO79,"-")</f>
        <v>-</v>
      </c>
      <c r="BS79" s="123"/>
      <c r="BT79" s="124" t="str">
        <f>IFERROR(BS79/BO79,"-")</f>
        <v>-</v>
      </c>
      <c r="BU79" s="125"/>
      <c r="BV79" s="125"/>
      <c r="BW79" s="125"/>
      <c r="BX79" s="126"/>
      <c r="BY79" s="127" t="str">
        <f>IF(Q79=0,"",IF(BX79=0,"",(BX79/Q79)))</f>
        <v/>
      </c>
      <c r="BZ79" s="128"/>
      <c r="CA79" s="129" t="str">
        <f>IFERROR(BZ79/BX79,"-")</f>
        <v>-</v>
      </c>
      <c r="CB79" s="130"/>
      <c r="CC79" s="131" t="str">
        <f>IFERROR(CB79/BX79,"-")</f>
        <v>-</v>
      </c>
      <c r="CD79" s="132"/>
      <c r="CE79" s="132"/>
      <c r="CF79" s="132"/>
      <c r="CG79" s="133"/>
      <c r="CH79" s="134" t="str">
        <f>IF(Q79=0,"",IF(CG79=0,"",(CG79/Q79)))</f>
        <v/>
      </c>
      <c r="CI79" s="135"/>
      <c r="CJ79" s="136" t="str">
        <f>IFERROR(CI79/CG79,"-")</f>
        <v>-</v>
      </c>
      <c r="CK79" s="137"/>
      <c r="CL79" s="138" t="str">
        <f>IFERROR(CK79/CG79,"-")</f>
        <v>-</v>
      </c>
      <c r="CM79" s="139"/>
      <c r="CN79" s="139"/>
      <c r="CO79" s="139"/>
      <c r="CP79" s="140">
        <v>0</v>
      </c>
      <c r="CQ79" s="141">
        <v>0</v>
      </c>
      <c r="CR79" s="141"/>
      <c r="CS79" s="141"/>
      <c r="CT79" s="142" t="str">
        <f>IF(AND(CR79=0,CS79=0),"",IF(AND(CR79&lt;=100000,CS79&lt;=100000),"",IF(CR79/CQ79&gt;0.7,"男高",IF(CS79/CQ79&gt;0.7,"女高",""))))</f>
        <v/>
      </c>
    </row>
    <row r="80" spans="1:99">
      <c r="A80" s="30"/>
      <c r="B80" s="86"/>
      <c r="C80" s="86"/>
      <c r="D80" s="87"/>
      <c r="E80" s="87"/>
      <c r="F80" s="87"/>
      <c r="G80" s="88"/>
      <c r="H80" s="89"/>
      <c r="I80" s="89"/>
      <c r="J80" s="89"/>
      <c r="K80" s="182"/>
      <c r="L80" s="34"/>
      <c r="M80" s="34"/>
      <c r="N80" s="31"/>
      <c r="O80" s="23"/>
      <c r="P80" s="23"/>
      <c r="Q80" s="23"/>
      <c r="R80" s="32"/>
      <c r="S80" s="32"/>
      <c r="T80" s="23"/>
      <c r="U80" s="32"/>
      <c r="V80" s="25"/>
      <c r="W80" s="25"/>
      <c r="X80" s="25"/>
      <c r="Y80" s="188"/>
      <c r="Z80" s="188"/>
      <c r="AA80" s="188"/>
      <c r="AB80" s="188"/>
      <c r="AC80" s="33"/>
      <c r="AD80" s="58"/>
      <c r="AE80" s="62"/>
      <c r="AF80" s="63"/>
      <c r="AG80" s="62"/>
      <c r="AH80" s="66"/>
      <c r="AI80" s="67"/>
      <c r="AJ80" s="68"/>
      <c r="AK80" s="69"/>
      <c r="AL80" s="69"/>
      <c r="AM80" s="69"/>
      <c r="AN80" s="62"/>
      <c r="AO80" s="63"/>
      <c r="AP80" s="62"/>
      <c r="AQ80" s="66"/>
      <c r="AR80" s="67"/>
      <c r="AS80" s="68"/>
      <c r="AT80" s="69"/>
      <c r="AU80" s="69"/>
      <c r="AV80" s="69"/>
      <c r="AW80" s="62"/>
      <c r="AX80" s="63"/>
      <c r="AY80" s="62"/>
      <c r="AZ80" s="66"/>
      <c r="BA80" s="67"/>
      <c r="BB80" s="68"/>
      <c r="BC80" s="69"/>
      <c r="BD80" s="69"/>
      <c r="BE80" s="69"/>
      <c r="BF80" s="62"/>
      <c r="BG80" s="63"/>
      <c r="BH80" s="62"/>
      <c r="BI80" s="66"/>
      <c r="BJ80" s="67"/>
      <c r="BK80" s="68"/>
      <c r="BL80" s="69"/>
      <c r="BM80" s="69"/>
      <c r="BN80" s="69"/>
      <c r="BO80" s="64"/>
      <c r="BP80" s="65"/>
      <c r="BQ80" s="62"/>
      <c r="BR80" s="66"/>
      <c r="BS80" s="67"/>
      <c r="BT80" s="68"/>
      <c r="BU80" s="69"/>
      <c r="BV80" s="69"/>
      <c r="BW80" s="69"/>
      <c r="BX80" s="64"/>
      <c r="BY80" s="65"/>
      <c r="BZ80" s="62"/>
      <c r="CA80" s="66"/>
      <c r="CB80" s="67"/>
      <c r="CC80" s="68"/>
      <c r="CD80" s="69"/>
      <c r="CE80" s="69"/>
      <c r="CF80" s="69"/>
      <c r="CG80" s="64"/>
      <c r="CH80" s="65"/>
      <c r="CI80" s="62"/>
      <c r="CJ80" s="66"/>
      <c r="CK80" s="67"/>
      <c r="CL80" s="68"/>
      <c r="CM80" s="69"/>
      <c r="CN80" s="69"/>
      <c r="CO80" s="69"/>
      <c r="CP80" s="70"/>
      <c r="CQ80" s="67"/>
      <c r="CR80" s="67"/>
      <c r="CS80" s="67"/>
      <c r="CT80" s="71"/>
    </row>
    <row r="81" spans="1:99">
      <c r="A81" s="30"/>
      <c r="B81" s="37"/>
      <c r="C81" s="37"/>
      <c r="D81" s="21"/>
      <c r="E81" s="21"/>
      <c r="F81" s="21"/>
      <c r="G81" s="22"/>
      <c r="H81" s="36"/>
      <c r="I81" s="36"/>
      <c r="J81" s="74"/>
      <c r="K81" s="183"/>
      <c r="L81" s="34"/>
      <c r="M81" s="34"/>
      <c r="N81" s="31"/>
      <c r="O81" s="23"/>
      <c r="P81" s="23"/>
      <c r="Q81" s="23"/>
      <c r="R81" s="32"/>
      <c r="S81" s="32"/>
      <c r="T81" s="23"/>
      <c r="U81" s="32"/>
      <c r="V81" s="25"/>
      <c r="W81" s="25"/>
      <c r="X81" s="25"/>
      <c r="Y81" s="188"/>
      <c r="Z81" s="188"/>
      <c r="AA81" s="188"/>
      <c r="AB81" s="188"/>
      <c r="AC81" s="33"/>
      <c r="AD81" s="60"/>
      <c r="AE81" s="62"/>
      <c r="AF81" s="63"/>
      <c r="AG81" s="62"/>
      <c r="AH81" s="66"/>
      <c r="AI81" s="67"/>
      <c r="AJ81" s="68"/>
      <c r="AK81" s="69"/>
      <c r="AL81" s="69"/>
      <c r="AM81" s="69"/>
      <c r="AN81" s="62"/>
      <c r="AO81" s="63"/>
      <c r="AP81" s="62"/>
      <c r="AQ81" s="66"/>
      <c r="AR81" s="67"/>
      <c r="AS81" s="68"/>
      <c r="AT81" s="69"/>
      <c r="AU81" s="69"/>
      <c r="AV81" s="69"/>
      <c r="AW81" s="62"/>
      <c r="AX81" s="63"/>
      <c r="AY81" s="62"/>
      <c r="AZ81" s="66"/>
      <c r="BA81" s="67"/>
      <c r="BB81" s="68"/>
      <c r="BC81" s="69"/>
      <c r="BD81" s="69"/>
      <c r="BE81" s="69"/>
      <c r="BF81" s="62"/>
      <c r="BG81" s="63"/>
      <c r="BH81" s="62"/>
      <c r="BI81" s="66"/>
      <c r="BJ81" s="67"/>
      <c r="BK81" s="68"/>
      <c r="BL81" s="69"/>
      <c r="BM81" s="69"/>
      <c r="BN81" s="69"/>
      <c r="BO81" s="64"/>
      <c r="BP81" s="65"/>
      <c r="BQ81" s="62"/>
      <c r="BR81" s="66"/>
      <c r="BS81" s="67"/>
      <c r="BT81" s="68"/>
      <c r="BU81" s="69"/>
      <c r="BV81" s="69"/>
      <c r="BW81" s="69"/>
      <c r="BX81" s="64"/>
      <c r="BY81" s="65"/>
      <c r="BZ81" s="62"/>
      <c r="CA81" s="66"/>
      <c r="CB81" s="67"/>
      <c r="CC81" s="68"/>
      <c r="CD81" s="69"/>
      <c r="CE81" s="69"/>
      <c r="CF81" s="69"/>
      <c r="CG81" s="64"/>
      <c r="CH81" s="65"/>
      <c r="CI81" s="62"/>
      <c r="CJ81" s="66"/>
      <c r="CK81" s="67"/>
      <c r="CL81" s="68"/>
      <c r="CM81" s="69"/>
      <c r="CN81" s="69"/>
      <c r="CO81" s="69"/>
      <c r="CP81" s="70"/>
      <c r="CQ81" s="67"/>
      <c r="CR81" s="67"/>
      <c r="CS81" s="67"/>
      <c r="CT81" s="71"/>
    </row>
    <row r="82" spans="1:99">
      <c r="A82" s="19">
        <f>AC82</f>
        <v>1.931960461285</v>
      </c>
      <c r="B82" s="39"/>
      <c r="C82" s="39"/>
      <c r="D82" s="39"/>
      <c r="E82" s="39"/>
      <c r="F82" s="39"/>
      <c r="G82" s="39"/>
      <c r="H82" s="40" t="s">
        <v>201</v>
      </c>
      <c r="I82" s="40"/>
      <c r="J82" s="40"/>
      <c r="K82" s="184">
        <f>SUM(K6:K81)</f>
        <v>6070000</v>
      </c>
      <c r="L82" s="41">
        <f>SUM(L6:L81)</f>
        <v>0</v>
      </c>
      <c r="M82" s="41">
        <f>SUM(M6:M81)</f>
        <v>0</v>
      </c>
      <c r="N82" s="41">
        <f>SUM(N6:N81)</f>
        <v>2771</v>
      </c>
      <c r="O82" s="41">
        <f>SUM(O6:O81)</f>
        <v>379</v>
      </c>
      <c r="P82" s="41">
        <f>SUM(P6:P81)</f>
        <v>2</v>
      </c>
      <c r="Q82" s="41">
        <f>SUM(Q6:Q81)</f>
        <v>381</v>
      </c>
      <c r="R82" s="42">
        <f>IFERROR(Q82/N82,"-")</f>
        <v>0.13749548899314</v>
      </c>
      <c r="S82" s="77">
        <f>SUM(S6:S81)</f>
        <v>42</v>
      </c>
      <c r="T82" s="77">
        <f>SUM(T6:T81)</f>
        <v>90</v>
      </c>
      <c r="U82" s="42">
        <f>IFERROR(S82/Q82,"-")</f>
        <v>0.11023622047244</v>
      </c>
      <c r="V82" s="43">
        <f>IFERROR(K82/Q82,"-")</f>
        <v>15931.758530184</v>
      </c>
      <c r="W82" s="44">
        <f>SUM(W6:W81)</f>
        <v>94</v>
      </c>
      <c r="X82" s="42">
        <f>IFERROR(W82/Q82,"-")</f>
        <v>0.24671916010499</v>
      </c>
      <c r="Y82" s="184">
        <f>SUM(Y6:Y81)</f>
        <v>11727000</v>
      </c>
      <c r="Z82" s="184">
        <f>IFERROR(Y82/Q82,"-")</f>
        <v>30779.527559055</v>
      </c>
      <c r="AA82" s="184">
        <f>IFERROR(Y82/W82,"-")</f>
        <v>124755.31914894</v>
      </c>
      <c r="AB82" s="184">
        <f>Y82-K82</f>
        <v>5657000</v>
      </c>
      <c r="AC82" s="46">
        <f>Y82/K82</f>
        <v>1.931960461285</v>
      </c>
      <c r="AD82" s="59"/>
      <c r="AE82" s="61"/>
      <c r="AF82" s="61"/>
      <c r="AG82" s="61"/>
      <c r="AH82" s="61"/>
      <c r="AI82" s="61"/>
      <c r="AJ82" s="61"/>
      <c r="AK82" s="61"/>
      <c r="AL82" s="61"/>
      <c r="AM82" s="61"/>
      <c r="AN82" s="61"/>
      <c r="AO82" s="61"/>
      <c r="AP82" s="61"/>
      <c r="AQ82" s="61"/>
      <c r="AR82" s="61"/>
      <c r="AS82" s="61"/>
      <c r="AT82" s="61"/>
      <c r="AU82" s="61"/>
      <c r="AV82" s="61"/>
      <c r="AW82" s="61"/>
      <c r="AX82" s="61"/>
      <c r="AY82" s="61"/>
      <c r="AZ82" s="61"/>
      <c r="BA82" s="61"/>
      <c r="BB82" s="61"/>
      <c r="BC82" s="61"/>
      <c r="BD82" s="61"/>
      <c r="BE82" s="61"/>
      <c r="BF82" s="61"/>
      <c r="BG82" s="61"/>
      <c r="BH82" s="61"/>
      <c r="BI82" s="61"/>
      <c r="BJ82" s="61"/>
      <c r="BK82" s="61"/>
      <c r="BL82" s="61"/>
      <c r="BM82" s="61"/>
      <c r="BN82" s="61"/>
      <c r="BO82" s="61"/>
      <c r="BP82" s="61"/>
      <c r="BQ82" s="61"/>
      <c r="BR82" s="61"/>
      <c r="BS82" s="61"/>
      <c r="BT82" s="61"/>
      <c r="BU82" s="61"/>
      <c r="BV82" s="61"/>
      <c r="BW82" s="61"/>
      <c r="BX82" s="61"/>
      <c r="BY82" s="61"/>
      <c r="BZ82" s="61"/>
      <c r="CA82" s="61"/>
      <c r="CB82" s="61"/>
      <c r="CC82" s="61"/>
      <c r="CD82" s="61"/>
      <c r="CE82" s="61"/>
      <c r="CF82" s="61"/>
      <c r="CG82" s="61"/>
      <c r="CH82" s="61"/>
      <c r="CI82" s="61"/>
      <c r="CJ82" s="61"/>
      <c r="CK82" s="61"/>
      <c r="CL82" s="61"/>
      <c r="CM82" s="61"/>
      <c r="CN82" s="61"/>
      <c r="CO82" s="61"/>
      <c r="CP82" s="61"/>
      <c r="CQ82" s="61"/>
      <c r="CR82" s="61"/>
      <c r="CS82" s="61"/>
      <c r="CT82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10"/>
    <mergeCell ref="K6:K10"/>
    <mergeCell ref="V6:V10"/>
    <mergeCell ref="AB6:AB10"/>
    <mergeCell ref="AC6:AC10"/>
    <mergeCell ref="A11:A16"/>
    <mergeCell ref="K11:K16"/>
    <mergeCell ref="V11:V16"/>
    <mergeCell ref="AB11:AB16"/>
    <mergeCell ref="AC11:AC16"/>
    <mergeCell ref="A17:A18"/>
    <mergeCell ref="K17:K18"/>
    <mergeCell ref="V17:V18"/>
    <mergeCell ref="AB17:AB18"/>
    <mergeCell ref="AC17:AC18"/>
    <mergeCell ref="A19:A20"/>
    <mergeCell ref="K19:K20"/>
    <mergeCell ref="V19:V20"/>
    <mergeCell ref="AB19:AB20"/>
    <mergeCell ref="AC19:AC20"/>
    <mergeCell ref="A21:A22"/>
    <mergeCell ref="K21:K22"/>
    <mergeCell ref="V21:V22"/>
    <mergeCell ref="AB21:AB22"/>
    <mergeCell ref="AC21:AC22"/>
    <mergeCell ref="A23:A28"/>
    <mergeCell ref="K23:K28"/>
    <mergeCell ref="V23:V28"/>
    <mergeCell ref="AB23:AB28"/>
    <mergeCell ref="AC23:AC28"/>
    <mergeCell ref="A29:A32"/>
    <mergeCell ref="K29:K32"/>
    <mergeCell ref="V29:V32"/>
    <mergeCell ref="AB29:AB32"/>
    <mergeCell ref="AC29:AC32"/>
    <mergeCell ref="A33:A37"/>
    <mergeCell ref="K33:K37"/>
    <mergeCell ref="V33:V37"/>
    <mergeCell ref="AB33:AB37"/>
    <mergeCell ref="AC33:AC37"/>
    <mergeCell ref="A38:A45"/>
    <mergeCell ref="K38:K45"/>
    <mergeCell ref="V38:V45"/>
    <mergeCell ref="AB38:AB45"/>
    <mergeCell ref="AC38:AC45"/>
    <mergeCell ref="A46:A49"/>
    <mergeCell ref="K46:K49"/>
    <mergeCell ref="V46:V49"/>
    <mergeCell ref="AB46:AB49"/>
    <mergeCell ref="AC46:AC49"/>
    <mergeCell ref="A50:A51"/>
    <mergeCell ref="K50:K51"/>
    <mergeCell ref="V50:V51"/>
    <mergeCell ref="AB50:AB51"/>
    <mergeCell ref="AC50:AC51"/>
    <mergeCell ref="A52:A53"/>
    <mergeCell ref="K52:K53"/>
    <mergeCell ref="V52:V53"/>
    <mergeCell ref="AB52:AB53"/>
    <mergeCell ref="AC52:AC53"/>
    <mergeCell ref="A54:A55"/>
    <mergeCell ref="K54:K55"/>
    <mergeCell ref="V54:V55"/>
    <mergeCell ref="AB54:AB55"/>
    <mergeCell ref="AC54:AC55"/>
    <mergeCell ref="A56:A57"/>
    <mergeCell ref="K56:K57"/>
    <mergeCell ref="V56:V57"/>
    <mergeCell ref="AB56:AB57"/>
    <mergeCell ref="AC56:AC57"/>
    <mergeCell ref="A58:A59"/>
    <mergeCell ref="K58:K59"/>
    <mergeCell ref="V58:V59"/>
    <mergeCell ref="AB58:AB59"/>
    <mergeCell ref="AC58:AC59"/>
    <mergeCell ref="A60:A61"/>
    <mergeCell ref="K60:K61"/>
    <mergeCell ref="V60:V61"/>
    <mergeCell ref="AB60:AB61"/>
    <mergeCell ref="AC60:AC61"/>
    <mergeCell ref="A62:A63"/>
    <mergeCell ref="K62:K63"/>
    <mergeCell ref="V62:V63"/>
    <mergeCell ref="AB62:AB63"/>
    <mergeCell ref="AC62:AC63"/>
    <mergeCell ref="A64:A65"/>
    <mergeCell ref="K64:K65"/>
    <mergeCell ref="V64:V65"/>
    <mergeCell ref="AB64:AB65"/>
    <mergeCell ref="AC64:AC65"/>
    <mergeCell ref="A66:A67"/>
    <mergeCell ref="K66:K67"/>
    <mergeCell ref="V66:V67"/>
    <mergeCell ref="AB66:AB67"/>
    <mergeCell ref="AC66:AC67"/>
    <mergeCell ref="A68:A69"/>
    <mergeCell ref="K68:K69"/>
    <mergeCell ref="V68:V69"/>
    <mergeCell ref="AB68:AB69"/>
    <mergeCell ref="AC68:AC69"/>
    <mergeCell ref="A70:A71"/>
    <mergeCell ref="K70:K71"/>
    <mergeCell ref="V70:V71"/>
    <mergeCell ref="AB70:AB71"/>
    <mergeCell ref="AC70:AC71"/>
    <mergeCell ref="A72:A73"/>
    <mergeCell ref="K72:K73"/>
    <mergeCell ref="V72:V73"/>
    <mergeCell ref="AB72:AB73"/>
    <mergeCell ref="AC72:AC73"/>
    <mergeCell ref="A74:A75"/>
    <mergeCell ref="K74:K75"/>
    <mergeCell ref="V74:V75"/>
    <mergeCell ref="AB74:AB75"/>
    <mergeCell ref="AC74:AC75"/>
    <mergeCell ref="A76:A77"/>
    <mergeCell ref="K76:K77"/>
    <mergeCell ref="V76:V77"/>
    <mergeCell ref="AB76:AB77"/>
    <mergeCell ref="AC76:AC77"/>
    <mergeCell ref="A78:A79"/>
    <mergeCell ref="K78:K79"/>
    <mergeCell ref="V78:V79"/>
    <mergeCell ref="AB78:AB79"/>
    <mergeCell ref="AC78:AC79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47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7" customWidth="true" style="73"/>
    <col min="5" max="5" width="30.625" customWidth="true" style="73"/>
    <col min="6" max="6" width="30.625" customWidth="true" style="73"/>
    <col min="7" max="7" width="8.25" customWidth="true" style="73"/>
    <col min="8" max="8" width="33.5" customWidth="true" style="73"/>
    <col min="9" max="9" width="14.375" customWidth="true" style="73"/>
    <col min="10" max="10" width="12.25" customWidth="true" style="73"/>
    <col min="11" max="11" width="10.875" customWidth="true" style="73"/>
    <col min="12" max="12" width="10.875" customWidth="true" style="73"/>
    <col min="13" max="13" width="10.875" customWidth="true" style="73"/>
    <col min="14" max="14" width="10.375" customWidth="true" style="73"/>
    <col min="15" max="15" width="9" customWidth="true" style="73"/>
    <col min="16" max="16" width="9" customWidth="true" style="73"/>
    <col min="17" max="17" width="10.375" customWidth="true" style="73"/>
    <col min="18" max="18" width="10.375" customWidth="true" style="73"/>
    <col min="19" max="19" width="10.375" customWidth="true" style="73"/>
    <col min="20" max="20" width="7.375" customWidth="true" style="73"/>
    <col min="21" max="21" width="9" customWidth="true" style="73"/>
    <col min="22" max="22" width="9" customWidth="true" style="73"/>
    <col min="23" max="23" width="6.75" customWidth="true" style="73"/>
    <col min="24" max="24" width="7.875" customWidth="true" style="73"/>
    <col min="25" max="25" width="10" customWidth="true" style="73"/>
    <col min="26" max="26" width="9" customWidth="true" style="73"/>
    <col min="27" max="27" width="9" customWidth="true" style="73"/>
    <col min="28" max="28" width="12.375" customWidth="true" style="73"/>
    <col min="29" max="29" width="9" customWidth="true" style="73"/>
    <col min="30" max="30" width="9" customWidth="true" style="55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  <col min="96" max="96" width="9" customWidth="true" style="73"/>
    <col min="97" max="97" width="9" customWidth="true" style="73"/>
    <col min="98" max="98" width="9" customWidth="true" style="73"/>
    <col min="99" max="99" width="9" customWidth="true" style="73"/>
  </cols>
  <sheetData>
    <row r="2" spans="1:99" customHeight="1" ht="13.5">
      <c r="A2" s="24" t="s">
        <v>0</v>
      </c>
      <c r="B2" s="27" t="s">
        <v>1</v>
      </c>
      <c r="C2" s="27"/>
      <c r="D2" s="1"/>
      <c r="H2" s="75"/>
      <c r="I2" s="75"/>
      <c r="J2" s="75"/>
      <c r="K2" s="76"/>
      <c r="L2" s="76" t="s">
        <v>2</v>
      </c>
      <c r="M2" s="76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6"/>
      <c r="AE2" s="156" t="s">
        <v>4</v>
      </c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6"/>
      <c r="CL2" s="156"/>
      <c r="CM2" s="156"/>
      <c r="CN2" s="156"/>
      <c r="CO2" s="156"/>
      <c r="CP2" s="157" t="s">
        <v>5</v>
      </c>
      <c r="CQ2" s="159" t="s">
        <v>6</v>
      </c>
      <c r="CR2" s="147" t="s">
        <v>7</v>
      </c>
      <c r="CS2" s="148"/>
      <c r="CT2" s="149"/>
    </row>
    <row r="3" spans="1:99" customHeight="1" ht="14.25">
      <c r="A3" s="11" t="s">
        <v>202</v>
      </c>
      <c r="B3" s="38"/>
      <c r="C3" s="38"/>
      <c r="D3" s="18"/>
      <c r="E3" s="18"/>
      <c r="F3" s="18"/>
      <c r="G3" s="18"/>
      <c r="H3" s="72"/>
      <c r="I3" s="72"/>
      <c r="J3" s="1"/>
      <c r="K3" s="1"/>
      <c r="L3" s="145" t="s">
        <v>9</v>
      </c>
      <c r="M3" s="146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6"/>
      <c r="AE3" s="150" t="s">
        <v>10</v>
      </c>
      <c r="AF3" s="151"/>
      <c r="AG3" s="151"/>
      <c r="AH3" s="151"/>
      <c r="AI3" s="151"/>
      <c r="AJ3" s="151"/>
      <c r="AK3" s="151"/>
      <c r="AL3" s="151"/>
      <c r="AM3" s="151"/>
      <c r="AN3" s="162" t="s">
        <v>11</v>
      </c>
      <c r="AO3" s="163"/>
      <c r="AP3" s="163"/>
      <c r="AQ3" s="163"/>
      <c r="AR3" s="163"/>
      <c r="AS3" s="163"/>
      <c r="AT3" s="163"/>
      <c r="AU3" s="163"/>
      <c r="AV3" s="164"/>
      <c r="AW3" s="165" t="s">
        <v>12</v>
      </c>
      <c r="AX3" s="166"/>
      <c r="AY3" s="166"/>
      <c r="AZ3" s="166"/>
      <c r="BA3" s="166"/>
      <c r="BB3" s="166"/>
      <c r="BC3" s="166"/>
      <c r="BD3" s="166"/>
      <c r="BE3" s="167"/>
      <c r="BF3" s="168" t="s">
        <v>13</v>
      </c>
      <c r="BG3" s="169"/>
      <c r="BH3" s="169"/>
      <c r="BI3" s="169"/>
      <c r="BJ3" s="169"/>
      <c r="BK3" s="169"/>
      <c r="BL3" s="169"/>
      <c r="BM3" s="169"/>
      <c r="BN3" s="170"/>
      <c r="BO3" s="171" t="s">
        <v>14</v>
      </c>
      <c r="BP3" s="172"/>
      <c r="BQ3" s="172"/>
      <c r="BR3" s="172"/>
      <c r="BS3" s="172"/>
      <c r="BT3" s="172"/>
      <c r="BU3" s="172"/>
      <c r="BV3" s="172"/>
      <c r="BW3" s="173"/>
      <c r="BX3" s="174" t="s">
        <v>15</v>
      </c>
      <c r="BY3" s="175"/>
      <c r="BZ3" s="175"/>
      <c r="CA3" s="175"/>
      <c r="CB3" s="175"/>
      <c r="CC3" s="175"/>
      <c r="CD3" s="175"/>
      <c r="CE3" s="175"/>
      <c r="CF3" s="176"/>
      <c r="CG3" s="177" t="s">
        <v>16</v>
      </c>
      <c r="CH3" s="178"/>
      <c r="CI3" s="178"/>
      <c r="CJ3" s="178"/>
      <c r="CK3" s="178"/>
      <c r="CL3" s="178"/>
      <c r="CM3" s="178"/>
      <c r="CN3" s="178"/>
      <c r="CO3" s="179"/>
      <c r="CP3" s="157"/>
      <c r="CQ3" s="160"/>
      <c r="CR3" s="152" t="s">
        <v>17</v>
      </c>
      <c r="CS3" s="153"/>
      <c r="CT3" s="154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7"/>
      <c r="AE4" s="47" t="s">
        <v>47</v>
      </c>
      <c r="AF4" s="47" t="s">
        <v>48</v>
      </c>
      <c r="AG4" s="47" t="s">
        <v>49</v>
      </c>
      <c r="AH4" s="47" t="s">
        <v>41</v>
      </c>
      <c r="AI4" s="47" t="s">
        <v>50</v>
      </c>
      <c r="AJ4" s="47" t="s">
        <v>51</v>
      </c>
      <c r="AK4" s="47" t="s">
        <v>52</v>
      </c>
      <c r="AL4" s="47" t="s">
        <v>53</v>
      </c>
      <c r="AM4" s="47" t="s">
        <v>54</v>
      </c>
      <c r="AN4" s="48" t="s">
        <v>47</v>
      </c>
      <c r="AO4" s="48" t="s">
        <v>48</v>
      </c>
      <c r="AP4" s="48" t="s">
        <v>49</v>
      </c>
      <c r="AQ4" s="48" t="s">
        <v>41</v>
      </c>
      <c r="AR4" s="48" t="s">
        <v>50</v>
      </c>
      <c r="AS4" s="48" t="s">
        <v>51</v>
      </c>
      <c r="AT4" s="48" t="s">
        <v>52</v>
      </c>
      <c r="AU4" s="48" t="s">
        <v>53</v>
      </c>
      <c r="AV4" s="48" t="s">
        <v>54</v>
      </c>
      <c r="AW4" s="49" t="s">
        <v>47</v>
      </c>
      <c r="AX4" s="49" t="s">
        <v>48</v>
      </c>
      <c r="AY4" s="49" t="s">
        <v>49</v>
      </c>
      <c r="AZ4" s="49" t="s">
        <v>41</v>
      </c>
      <c r="BA4" s="49" t="s">
        <v>50</v>
      </c>
      <c r="BB4" s="49" t="s">
        <v>51</v>
      </c>
      <c r="BC4" s="49" t="s">
        <v>52</v>
      </c>
      <c r="BD4" s="49" t="s">
        <v>53</v>
      </c>
      <c r="BE4" s="49" t="s">
        <v>54</v>
      </c>
      <c r="BF4" s="50" t="s">
        <v>47</v>
      </c>
      <c r="BG4" s="50" t="s">
        <v>48</v>
      </c>
      <c r="BH4" s="50" t="s">
        <v>49</v>
      </c>
      <c r="BI4" s="50" t="s">
        <v>41</v>
      </c>
      <c r="BJ4" s="50" t="s">
        <v>50</v>
      </c>
      <c r="BK4" s="50" t="s">
        <v>51</v>
      </c>
      <c r="BL4" s="50" t="s">
        <v>52</v>
      </c>
      <c r="BM4" s="50" t="s">
        <v>53</v>
      </c>
      <c r="BN4" s="50" t="s">
        <v>54</v>
      </c>
      <c r="BO4" s="118" t="s">
        <v>47</v>
      </c>
      <c r="BP4" s="118" t="s">
        <v>48</v>
      </c>
      <c r="BQ4" s="118" t="s">
        <v>49</v>
      </c>
      <c r="BR4" s="118" t="s">
        <v>41</v>
      </c>
      <c r="BS4" s="118" t="s">
        <v>50</v>
      </c>
      <c r="BT4" s="118" t="s">
        <v>51</v>
      </c>
      <c r="BU4" s="118" t="s">
        <v>52</v>
      </c>
      <c r="BV4" s="118" t="s">
        <v>53</v>
      </c>
      <c r="BW4" s="118" t="s">
        <v>54</v>
      </c>
      <c r="BX4" s="51" t="s">
        <v>47</v>
      </c>
      <c r="BY4" s="51" t="s">
        <v>48</v>
      </c>
      <c r="BZ4" s="51" t="s">
        <v>49</v>
      </c>
      <c r="CA4" s="51" t="s">
        <v>41</v>
      </c>
      <c r="CB4" s="51" t="s">
        <v>50</v>
      </c>
      <c r="CC4" s="51" t="s">
        <v>51</v>
      </c>
      <c r="CD4" s="51" t="s">
        <v>52</v>
      </c>
      <c r="CE4" s="51" t="s">
        <v>53</v>
      </c>
      <c r="CF4" s="51" t="s">
        <v>54</v>
      </c>
      <c r="CG4" s="52" t="s">
        <v>47</v>
      </c>
      <c r="CH4" s="52" t="s">
        <v>48</v>
      </c>
      <c r="CI4" s="52" t="s">
        <v>49</v>
      </c>
      <c r="CJ4" s="52" t="s">
        <v>41</v>
      </c>
      <c r="CK4" s="52" t="s">
        <v>50</v>
      </c>
      <c r="CL4" s="52" t="s">
        <v>51</v>
      </c>
      <c r="CM4" s="52" t="s">
        <v>52</v>
      </c>
      <c r="CN4" s="52" t="s">
        <v>53</v>
      </c>
      <c r="CO4" s="52" t="s">
        <v>54</v>
      </c>
      <c r="CP4" s="158"/>
      <c r="CQ4" s="161"/>
      <c r="CR4" s="53" t="s">
        <v>55</v>
      </c>
      <c r="CS4" s="53" t="s">
        <v>56</v>
      </c>
      <c r="CT4" s="155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80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5"/>
      <c r="Z5" s="185"/>
      <c r="AA5" s="185"/>
      <c r="AB5" s="185"/>
      <c r="AC5" s="10"/>
      <c r="AD5" s="58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54"/>
      <c r="BR5" s="54"/>
      <c r="BS5" s="54"/>
      <c r="BT5" s="54"/>
      <c r="BU5" s="54"/>
      <c r="BV5" s="54"/>
      <c r="BW5" s="54"/>
      <c r="BX5" s="54"/>
      <c r="BY5" s="54"/>
      <c r="BZ5" s="54"/>
      <c r="CA5" s="54"/>
      <c r="CB5" s="54"/>
      <c r="CC5" s="54"/>
      <c r="CD5" s="54"/>
      <c r="CE5" s="54"/>
      <c r="CF5" s="54"/>
      <c r="CG5" s="54"/>
      <c r="CH5" s="54"/>
      <c r="CI5" s="54"/>
      <c r="CJ5" s="54"/>
      <c r="CK5" s="54"/>
      <c r="CL5" s="54"/>
      <c r="CM5" s="54"/>
      <c r="CN5" s="54"/>
      <c r="CO5" s="54"/>
      <c r="CP5" s="54"/>
      <c r="CQ5" s="54"/>
      <c r="CR5" s="54"/>
      <c r="CS5" s="54"/>
      <c r="CT5" s="54"/>
    </row>
    <row r="6" spans="1:99">
      <c r="A6" s="79">
        <f>AC6</f>
        <v>0.59</v>
      </c>
      <c r="B6" s="189" t="s">
        <v>203</v>
      </c>
      <c r="C6" s="189" t="s">
        <v>58</v>
      </c>
      <c r="D6" s="189" t="s">
        <v>204</v>
      </c>
      <c r="E6" s="189" t="s">
        <v>205</v>
      </c>
      <c r="F6" s="189" t="s">
        <v>77</v>
      </c>
      <c r="G6" s="189" t="s">
        <v>61</v>
      </c>
      <c r="H6" s="89" t="s">
        <v>206</v>
      </c>
      <c r="I6" s="89" t="s">
        <v>207</v>
      </c>
      <c r="J6" s="89" t="s">
        <v>208</v>
      </c>
      <c r="K6" s="181">
        <v>100000</v>
      </c>
      <c r="L6" s="80">
        <v>0</v>
      </c>
      <c r="M6" s="80">
        <v>0</v>
      </c>
      <c r="N6" s="80">
        <v>56</v>
      </c>
      <c r="O6" s="91">
        <v>9</v>
      </c>
      <c r="P6" s="92">
        <v>0</v>
      </c>
      <c r="Q6" s="93">
        <f>O6+P6</f>
        <v>9</v>
      </c>
      <c r="R6" s="81">
        <f>IFERROR(Q6/N6,"-")</f>
        <v>0.16071428571429</v>
      </c>
      <c r="S6" s="80">
        <v>0</v>
      </c>
      <c r="T6" s="80">
        <v>4</v>
      </c>
      <c r="U6" s="81">
        <f>IFERROR(T6/(Q6),"-")</f>
        <v>0.44444444444444</v>
      </c>
      <c r="V6" s="82">
        <f>IFERROR(K6/SUM(Q6:Q7),"-")</f>
        <v>4761.9047619048</v>
      </c>
      <c r="W6" s="83">
        <v>2</v>
      </c>
      <c r="X6" s="81">
        <f>IF(Q6=0,"-",W6/Q6)</f>
        <v>0.22222222222222</v>
      </c>
      <c r="Y6" s="186">
        <v>6000</v>
      </c>
      <c r="Z6" s="187">
        <f>IFERROR(Y6/Q6,"-")</f>
        <v>666.66666666667</v>
      </c>
      <c r="AA6" s="187">
        <f>IFERROR(Y6/W6,"-")</f>
        <v>3000</v>
      </c>
      <c r="AB6" s="181">
        <f>SUM(Y6:Y7)-SUM(K6:K7)</f>
        <v>-41000</v>
      </c>
      <c r="AC6" s="85">
        <f>SUM(Y6:Y7)/SUM(K6:K7)</f>
        <v>0.59</v>
      </c>
      <c r="AD6" s="78"/>
      <c r="AE6" s="94"/>
      <c r="AF6" s="95">
        <f>IF(Q6=0,"",IF(AE6=0,"",(AE6/Q6)))</f>
        <v>0</v>
      </c>
      <c r="AG6" s="94"/>
      <c r="AH6" s="96" t="str">
        <f>IFERROR(AG6/AE6,"-")</f>
        <v>-</v>
      </c>
      <c r="AI6" s="97"/>
      <c r="AJ6" s="98" t="str">
        <f>IFERROR(AI6/AE6,"-")</f>
        <v>-</v>
      </c>
      <c r="AK6" s="99"/>
      <c r="AL6" s="99"/>
      <c r="AM6" s="99"/>
      <c r="AN6" s="100">
        <v>3</v>
      </c>
      <c r="AO6" s="101">
        <f>IF(Q6=0,"",IF(AN6=0,"",(AN6/Q6)))</f>
        <v>0.33333333333333</v>
      </c>
      <c r="AP6" s="100">
        <v>1</v>
      </c>
      <c r="AQ6" s="102">
        <f>IFERROR(AP6/AN6,"-")</f>
        <v>0.33333333333333</v>
      </c>
      <c r="AR6" s="103">
        <v>5000</v>
      </c>
      <c r="AS6" s="104">
        <f>IFERROR(AR6/AN6,"-")</f>
        <v>1666.6666666667</v>
      </c>
      <c r="AT6" s="105">
        <v>1</v>
      </c>
      <c r="AU6" s="105"/>
      <c r="AV6" s="105"/>
      <c r="AW6" s="106">
        <v>1</v>
      </c>
      <c r="AX6" s="107">
        <f>IF(Q6=0,"",IF(AW6=0,"",(AW6/Q6)))</f>
        <v>0.11111111111111</v>
      </c>
      <c r="AY6" s="106"/>
      <c r="AZ6" s="108">
        <f>IFERROR(AY6/AW6,"-")</f>
        <v>0</v>
      </c>
      <c r="BA6" s="109"/>
      <c r="BB6" s="110">
        <f>IFERROR(BA6/AW6,"-")</f>
        <v>0</v>
      </c>
      <c r="BC6" s="111"/>
      <c r="BD6" s="111"/>
      <c r="BE6" s="111"/>
      <c r="BF6" s="112">
        <v>2</v>
      </c>
      <c r="BG6" s="113">
        <f>IF(Q6=0,"",IF(BF6=0,"",(BF6/Q6)))</f>
        <v>0.22222222222222</v>
      </c>
      <c r="BH6" s="112"/>
      <c r="BI6" s="114">
        <f>IFERROR(BH6/BF6,"-")</f>
        <v>0</v>
      </c>
      <c r="BJ6" s="115"/>
      <c r="BK6" s="116">
        <f>IFERROR(BJ6/BF6,"-")</f>
        <v>0</v>
      </c>
      <c r="BL6" s="117"/>
      <c r="BM6" s="117"/>
      <c r="BN6" s="117"/>
      <c r="BO6" s="119">
        <v>3</v>
      </c>
      <c r="BP6" s="120">
        <f>IF(Q6=0,"",IF(BO6=0,"",(BO6/Q6)))</f>
        <v>0.33333333333333</v>
      </c>
      <c r="BQ6" s="121">
        <v>2</v>
      </c>
      <c r="BR6" s="122">
        <f>IFERROR(BQ6/BO6,"-")</f>
        <v>0.66666666666667</v>
      </c>
      <c r="BS6" s="123">
        <v>6000</v>
      </c>
      <c r="BT6" s="124">
        <f>IFERROR(BS6/BO6,"-")</f>
        <v>2000</v>
      </c>
      <c r="BU6" s="125">
        <v>2</v>
      </c>
      <c r="BV6" s="125"/>
      <c r="BW6" s="125"/>
      <c r="BX6" s="126"/>
      <c r="BY6" s="127">
        <f>IF(Q6=0,"",IF(BX6=0,"",(BX6/Q6)))</f>
        <v>0</v>
      </c>
      <c r="BZ6" s="128"/>
      <c r="CA6" s="129" t="str">
        <f>IFERROR(BZ6/BX6,"-")</f>
        <v>-</v>
      </c>
      <c r="CB6" s="130"/>
      <c r="CC6" s="131" t="str">
        <f>IFERROR(CB6/BX6,"-")</f>
        <v>-</v>
      </c>
      <c r="CD6" s="132"/>
      <c r="CE6" s="132"/>
      <c r="CF6" s="132"/>
      <c r="CG6" s="133"/>
      <c r="CH6" s="134">
        <f>IF(Q6=0,"",IF(CG6=0,"",(CG6/Q6)))</f>
        <v>0</v>
      </c>
      <c r="CI6" s="135"/>
      <c r="CJ6" s="136" t="str">
        <f>IFERROR(CI6/CG6,"-")</f>
        <v>-</v>
      </c>
      <c r="CK6" s="137"/>
      <c r="CL6" s="138" t="str">
        <f>IFERROR(CK6/CG6,"-")</f>
        <v>-</v>
      </c>
      <c r="CM6" s="139"/>
      <c r="CN6" s="139"/>
      <c r="CO6" s="139"/>
      <c r="CP6" s="140">
        <v>2</v>
      </c>
      <c r="CQ6" s="141">
        <v>6000</v>
      </c>
      <c r="CR6" s="141">
        <v>5000</v>
      </c>
      <c r="CS6" s="141"/>
      <c r="CT6" s="142" t="str">
        <f>IF(AND(CR6=0,CS6=0),"",IF(AND(CR6&lt;=100000,CS6&lt;=100000),"",IF(CR6/CQ6&gt;0.7,"男高",IF(CS6/CQ6&gt;0.7,"女高",""))))</f>
        <v/>
      </c>
    </row>
    <row r="7" spans="1:99">
      <c r="A7" s="79"/>
      <c r="B7" s="189" t="s">
        <v>209</v>
      </c>
      <c r="C7" s="189" t="s">
        <v>58</v>
      </c>
      <c r="D7" s="189"/>
      <c r="E7" s="189"/>
      <c r="F7" s="189"/>
      <c r="G7" s="189" t="s">
        <v>73</v>
      </c>
      <c r="H7" s="89"/>
      <c r="I7" s="89"/>
      <c r="J7" s="89"/>
      <c r="K7" s="181"/>
      <c r="L7" s="80">
        <v>0</v>
      </c>
      <c r="M7" s="80">
        <v>0</v>
      </c>
      <c r="N7" s="80">
        <v>21</v>
      </c>
      <c r="O7" s="91">
        <v>12</v>
      </c>
      <c r="P7" s="92">
        <v>0</v>
      </c>
      <c r="Q7" s="93">
        <f>O7+P7</f>
        <v>12</v>
      </c>
      <c r="R7" s="81">
        <f>IFERROR(Q7/N7,"-")</f>
        <v>0.57142857142857</v>
      </c>
      <c r="S7" s="80">
        <v>1</v>
      </c>
      <c r="T7" s="80">
        <v>1</v>
      </c>
      <c r="U7" s="81">
        <f>IFERROR(T7/(Q7),"-")</f>
        <v>0.083333333333333</v>
      </c>
      <c r="V7" s="82"/>
      <c r="W7" s="83">
        <v>2</v>
      </c>
      <c r="X7" s="81">
        <f>IF(Q7=0,"-",W7/Q7)</f>
        <v>0.16666666666667</v>
      </c>
      <c r="Y7" s="186">
        <v>53000</v>
      </c>
      <c r="Z7" s="187">
        <f>IFERROR(Y7/Q7,"-")</f>
        <v>4416.6666666667</v>
      </c>
      <c r="AA7" s="187">
        <f>IFERROR(Y7/W7,"-")</f>
        <v>26500</v>
      </c>
      <c r="AB7" s="181"/>
      <c r="AC7" s="85"/>
      <c r="AD7" s="78"/>
      <c r="AE7" s="94"/>
      <c r="AF7" s="95">
        <f>IF(Q7=0,"",IF(AE7=0,"",(AE7/Q7)))</f>
        <v>0</v>
      </c>
      <c r="AG7" s="94"/>
      <c r="AH7" s="96" t="str">
        <f>IFERROR(AG7/AE7,"-")</f>
        <v>-</v>
      </c>
      <c r="AI7" s="97"/>
      <c r="AJ7" s="98" t="str">
        <f>IFERROR(AI7/AE7,"-")</f>
        <v>-</v>
      </c>
      <c r="AK7" s="99"/>
      <c r="AL7" s="99"/>
      <c r="AM7" s="99"/>
      <c r="AN7" s="100">
        <v>1</v>
      </c>
      <c r="AO7" s="101">
        <f>IF(Q7=0,"",IF(AN7=0,"",(AN7/Q7)))</f>
        <v>0.083333333333333</v>
      </c>
      <c r="AP7" s="100"/>
      <c r="AQ7" s="102">
        <f>IFERROR(AP7/AN7,"-")</f>
        <v>0</v>
      </c>
      <c r="AR7" s="103"/>
      <c r="AS7" s="104">
        <f>IFERROR(AR7/AN7,"-")</f>
        <v>0</v>
      </c>
      <c r="AT7" s="105"/>
      <c r="AU7" s="105"/>
      <c r="AV7" s="105"/>
      <c r="AW7" s="106">
        <v>1</v>
      </c>
      <c r="AX7" s="107">
        <f>IF(Q7=0,"",IF(AW7=0,"",(AW7/Q7)))</f>
        <v>0.083333333333333</v>
      </c>
      <c r="AY7" s="106"/>
      <c r="AZ7" s="108">
        <f>IFERROR(AY7/AW7,"-")</f>
        <v>0</v>
      </c>
      <c r="BA7" s="109"/>
      <c r="BB7" s="110">
        <f>IFERROR(BA7/AW7,"-")</f>
        <v>0</v>
      </c>
      <c r="BC7" s="111"/>
      <c r="BD7" s="111"/>
      <c r="BE7" s="111"/>
      <c r="BF7" s="112">
        <v>5</v>
      </c>
      <c r="BG7" s="113">
        <f>IF(Q7=0,"",IF(BF7=0,"",(BF7/Q7)))</f>
        <v>0.41666666666667</v>
      </c>
      <c r="BH7" s="112">
        <v>1</v>
      </c>
      <c r="BI7" s="114">
        <f>IFERROR(BH7/BF7,"-")</f>
        <v>0.2</v>
      </c>
      <c r="BJ7" s="115">
        <v>5000</v>
      </c>
      <c r="BK7" s="116">
        <f>IFERROR(BJ7/BF7,"-")</f>
        <v>1000</v>
      </c>
      <c r="BL7" s="117">
        <v>1</v>
      </c>
      <c r="BM7" s="117"/>
      <c r="BN7" s="117"/>
      <c r="BO7" s="119">
        <v>5</v>
      </c>
      <c r="BP7" s="120">
        <f>IF(Q7=0,"",IF(BO7=0,"",(BO7/Q7)))</f>
        <v>0.41666666666667</v>
      </c>
      <c r="BQ7" s="121">
        <v>1</v>
      </c>
      <c r="BR7" s="122">
        <f>IFERROR(BQ7/BO7,"-")</f>
        <v>0.2</v>
      </c>
      <c r="BS7" s="123">
        <v>48000</v>
      </c>
      <c r="BT7" s="124">
        <f>IFERROR(BS7/BO7,"-")</f>
        <v>9600</v>
      </c>
      <c r="BU7" s="125"/>
      <c r="BV7" s="125"/>
      <c r="BW7" s="125">
        <v>1</v>
      </c>
      <c r="BX7" s="126"/>
      <c r="BY7" s="127">
        <f>IF(Q7=0,"",IF(BX7=0,"",(BX7/Q7)))</f>
        <v>0</v>
      </c>
      <c r="BZ7" s="128"/>
      <c r="CA7" s="129" t="str">
        <f>IFERROR(BZ7/BX7,"-")</f>
        <v>-</v>
      </c>
      <c r="CB7" s="130"/>
      <c r="CC7" s="131" t="str">
        <f>IFERROR(CB7/BX7,"-")</f>
        <v>-</v>
      </c>
      <c r="CD7" s="132"/>
      <c r="CE7" s="132"/>
      <c r="CF7" s="132"/>
      <c r="CG7" s="133"/>
      <c r="CH7" s="134">
        <f>IF(Q7=0,"",IF(CG7=0,"",(CG7/Q7)))</f>
        <v>0</v>
      </c>
      <c r="CI7" s="135"/>
      <c r="CJ7" s="136" t="str">
        <f>IFERROR(CI7/CG7,"-")</f>
        <v>-</v>
      </c>
      <c r="CK7" s="137"/>
      <c r="CL7" s="138" t="str">
        <f>IFERROR(CK7/CG7,"-")</f>
        <v>-</v>
      </c>
      <c r="CM7" s="139"/>
      <c r="CN7" s="139"/>
      <c r="CO7" s="139"/>
      <c r="CP7" s="140">
        <v>2</v>
      </c>
      <c r="CQ7" s="141">
        <v>53000</v>
      </c>
      <c r="CR7" s="141">
        <v>48000</v>
      </c>
      <c r="CS7" s="141"/>
      <c r="CT7" s="142" t="str">
        <f>IF(AND(CR7=0,CS7=0),"",IF(AND(CR7&lt;=100000,CS7&lt;=100000),"",IF(CR7/CQ7&gt;0.7,"男高",IF(CS7/CQ7&gt;0.7,"女高",""))))</f>
        <v/>
      </c>
    </row>
    <row r="8" spans="1:99">
      <c r="A8" s="79">
        <f>AC8</f>
        <v>2.55</v>
      </c>
      <c r="B8" s="189" t="s">
        <v>210</v>
      </c>
      <c r="C8" s="189" t="s">
        <v>58</v>
      </c>
      <c r="D8" s="189" t="s">
        <v>211</v>
      </c>
      <c r="E8" s="189" t="s">
        <v>205</v>
      </c>
      <c r="F8" s="189" t="s">
        <v>77</v>
      </c>
      <c r="G8" s="189" t="s">
        <v>61</v>
      </c>
      <c r="H8" s="89" t="s">
        <v>212</v>
      </c>
      <c r="I8" s="89" t="s">
        <v>213</v>
      </c>
      <c r="J8" s="89" t="s">
        <v>214</v>
      </c>
      <c r="K8" s="181">
        <v>80000</v>
      </c>
      <c r="L8" s="80">
        <v>0</v>
      </c>
      <c r="M8" s="80">
        <v>0</v>
      </c>
      <c r="N8" s="80">
        <v>102</v>
      </c>
      <c r="O8" s="91">
        <v>16</v>
      </c>
      <c r="P8" s="92">
        <v>0</v>
      </c>
      <c r="Q8" s="93">
        <f>O8+P8</f>
        <v>16</v>
      </c>
      <c r="R8" s="81">
        <f>IFERROR(Q8/N8,"-")</f>
        <v>0.15686274509804</v>
      </c>
      <c r="S8" s="80">
        <v>2</v>
      </c>
      <c r="T8" s="80">
        <v>5</v>
      </c>
      <c r="U8" s="81">
        <f>IFERROR(T8/(Q8),"-")</f>
        <v>0.3125</v>
      </c>
      <c r="V8" s="82">
        <f>IFERROR(K8/SUM(Q8:Q9),"-")</f>
        <v>3076.9230769231</v>
      </c>
      <c r="W8" s="83">
        <v>4</v>
      </c>
      <c r="X8" s="81">
        <f>IF(Q8=0,"-",W8/Q8)</f>
        <v>0.25</v>
      </c>
      <c r="Y8" s="186">
        <v>204000</v>
      </c>
      <c r="Z8" s="187">
        <f>IFERROR(Y8/Q8,"-")</f>
        <v>12750</v>
      </c>
      <c r="AA8" s="187">
        <f>IFERROR(Y8/W8,"-")</f>
        <v>51000</v>
      </c>
      <c r="AB8" s="181">
        <f>SUM(Y8:Y9)-SUM(K8:K9)</f>
        <v>124000</v>
      </c>
      <c r="AC8" s="85">
        <f>SUM(Y8:Y9)/SUM(K8:K9)</f>
        <v>2.55</v>
      </c>
      <c r="AD8" s="78"/>
      <c r="AE8" s="94">
        <v>1</v>
      </c>
      <c r="AF8" s="95">
        <f>IF(Q8=0,"",IF(AE8=0,"",(AE8/Q8)))</f>
        <v>0.0625</v>
      </c>
      <c r="AG8" s="94"/>
      <c r="AH8" s="96">
        <f>IFERROR(AG8/AE8,"-")</f>
        <v>0</v>
      </c>
      <c r="AI8" s="97"/>
      <c r="AJ8" s="98">
        <f>IFERROR(AI8/AE8,"-")</f>
        <v>0</v>
      </c>
      <c r="AK8" s="99"/>
      <c r="AL8" s="99"/>
      <c r="AM8" s="99"/>
      <c r="AN8" s="100">
        <v>4</v>
      </c>
      <c r="AO8" s="101">
        <f>IF(Q8=0,"",IF(AN8=0,"",(AN8/Q8)))</f>
        <v>0.25</v>
      </c>
      <c r="AP8" s="100"/>
      <c r="AQ8" s="102">
        <f>IFERROR(AP8/AN8,"-")</f>
        <v>0</v>
      </c>
      <c r="AR8" s="103"/>
      <c r="AS8" s="104">
        <f>IFERROR(AR8/AN8,"-")</f>
        <v>0</v>
      </c>
      <c r="AT8" s="105"/>
      <c r="AU8" s="105"/>
      <c r="AV8" s="105"/>
      <c r="AW8" s="106">
        <v>2</v>
      </c>
      <c r="AX8" s="107">
        <f>IF(Q8=0,"",IF(AW8=0,"",(AW8/Q8)))</f>
        <v>0.125</v>
      </c>
      <c r="AY8" s="106"/>
      <c r="AZ8" s="108">
        <f>IFERROR(AY8/AW8,"-")</f>
        <v>0</v>
      </c>
      <c r="BA8" s="109"/>
      <c r="BB8" s="110">
        <f>IFERROR(BA8/AW8,"-")</f>
        <v>0</v>
      </c>
      <c r="BC8" s="111"/>
      <c r="BD8" s="111"/>
      <c r="BE8" s="111"/>
      <c r="BF8" s="112">
        <v>4</v>
      </c>
      <c r="BG8" s="113">
        <f>IF(Q8=0,"",IF(BF8=0,"",(BF8/Q8)))</f>
        <v>0.25</v>
      </c>
      <c r="BH8" s="112"/>
      <c r="BI8" s="114">
        <f>IFERROR(BH8/BF8,"-")</f>
        <v>0</v>
      </c>
      <c r="BJ8" s="115"/>
      <c r="BK8" s="116">
        <f>IFERROR(BJ8/BF8,"-")</f>
        <v>0</v>
      </c>
      <c r="BL8" s="117"/>
      <c r="BM8" s="117"/>
      <c r="BN8" s="117"/>
      <c r="BO8" s="119">
        <v>4</v>
      </c>
      <c r="BP8" s="120">
        <f>IF(Q8=0,"",IF(BO8=0,"",(BO8/Q8)))</f>
        <v>0.25</v>
      </c>
      <c r="BQ8" s="121">
        <v>3</v>
      </c>
      <c r="BR8" s="122">
        <f>IFERROR(BQ8/BO8,"-")</f>
        <v>0.75</v>
      </c>
      <c r="BS8" s="123">
        <v>144000</v>
      </c>
      <c r="BT8" s="124">
        <f>IFERROR(BS8/BO8,"-")</f>
        <v>36000</v>
      </c>
      <c r="BU8" s="125"/>
      <c r="BV8" s="125"/>
      <c r="BW8" s="125">
        <v>3</v>
      </c>
      <c r="BX8" s="126">
        <v>1</v>
      </c>
      <c r="BY8" s="127">
        <f>IF(Q8=0,"",IF(BX8=0,"",(BX8/Q8)))</f>
        <v>0.0625</v>
      </c>
      <c r="BZ8" s="128">
        <v>1</v>
      </c>
      <c r="CA8" s="129">
        <f>IFERROR(BZ8/BX8,"-")</f>
        <v>1</v>
      </c>
      <c r="CB8" s="130">
        <v>60000</v>
      </c>
      <c r="CC8" s="131">
        <f>IFERROR(CB8/BX8,"-")</f>
        <v>60000</v>
      </c>
      <c r="CD8" s="132"/>
      <c r="CE8" s="132"/>
      <c r="CF8" s="132">
        <v>1</v>
      </c>
      <c r="CG8" s="133"/>
      <c r="CH8" s="134">
        <f>IF(Q8=0,"",IF(CG8=0,"",(CG8/Q8)))</f>
        <v>0</v>
      </c>
      <c r="CI8" s="135"/>
      <c r="CJ8" s="136" t="str">
        <f>IFERROR(CI8/CG8,"-")</f>
        <v>-</v>
      </c>
      <c r="CK8" s="137"/>
      <c r="CL8" s="138" t="str">
        <f>IFERROR(CK8/CG8,"-")</f>
        <v>-</v>
      </c>
      <c r="CM8" s="139"/>
      <c r="CN8" s="139"/>
      <c r="CO8" s="139"/>
      <c r="CP8" s="140">
        <v>4</v>
      </c>
      <c r="CQ8" s="141">
        <v>204000</v>
      </c>
      <c r="CR8" s="141">
        <v>108000</v>
      </c>
      <c r="CS8" s="141"/>
      <c r="CT8" s="142" t="str">
        <f>IF(AND(CR8=0,CS8=0),"",IF(AND(CR8&lt;=100000,CS8&lt;=100000),"",IF(CR8/CQ8&gt;0.7,"男高",IF(CS8/CQ8&gt;0.7,"女高",""))))</f>
        <v/>
      </c>
    </row>
    <row r="9" spans="1:99">
      <c r="A9" s="79"/>
      <c r="B9" s="189" t="s">
        <v>215</v>
      </c>
      <c r="C9" s="189" t="s">
        <v>58</v>
      </c>
      <c r="D9" s="189"/>
      <c r="E9" s="189"/>
      <c r="F9" s="189"/>
      <c r="G9" s="189" t="s">
        <v>73</v>
      </c>
      <c r="H9" s="89"/>
      <c r="I9" s="89"/>
      <c r="J9" s="89"/>
      <c r="K9" s="181"/>
      <c r="L9" s="80">
        <v>0</v>
      </c>
      <c r="M9" s="80">
        <v>0</v>
      </c>
      <c r="N9" s="80">
        <v>25</v>
      </c>
      <c r="O9" s="91">
        <v>10</v>
      </c>
      <c r="P9" s="92">
        <v>0</v>
      </c>
      <c r="Q9" s="93">
        <f>O9+P9</f>
        <v>10</v>
      </c>
      <c r="R9" s="81">
        <f>IFERROR(Q9/N9,"-")</f>
        <v>0.4</v>
      </c>
      <c r="S9" s="80">
        <v>0</v>
      </c>
      <c r="T9" s="80">
        <v>1</v>
      </c>
      <c r="U9" s="81">
        <f>IFERROR(T9/(Q9),"-")</f>
        <v>0.1</v>
      </c>
      <c r="V9" s="82"/>
      <c r="W9" s="83">
        <v>0</v>
      </c>
      <c r="X9" s="81">
        <f>IF(Q9=0,"-",W9/Q9)</f>
        <v>0</v>
      </c>
      <c r="Y9" s="186">
        <v>0</v>
      </c>
      <c r="Z9" s="187">
        <f>IFERROR(Y9/Q9,"-")</f>
        <v>0</v>
      </c>
      <c r="AA9" s="187" t="str">
        <f>IFERROR(Y9/W9,"-")</f>
        <v>-</v>
      </c>
      <c r="AB9" s="181"/>
      <c r="AC9" s="85"/>
      <c r="AD9" s="78"/>
      <c r="AE9" s="94"/>
      <c r="AF9" s="95">
        <f>IF(Q9=0,"",IF(AE9=0,"",(AE9/Q9)))</f>
        <v>0</v>
      </c>
      <c r="AG9" s="94"/>
      <c r="AH9" s="96" t="str">
        <f>IFERROR(AG9/AE9,"-")</f>
        <v>-</v>
      </c>
      <c r="AI9" s="97"/>
      <c r="AJ9" s="98" t="str">
        <f>IFERROR(AI9/AE9,"-")</f>
        <v>-</v>
      </c>
      <c r="AK9" s="99"/>
      <c r="AL9" s="99"/>
      <c r="AM9" s="99"/>
      <c r="AN9" s="100"/>
      <c r="AO9" s="101">
        <f>IF(Q9=0,"",IF(AN9=0,"",(AN9/Q9)))</f>
        <v>0</v>
      </c>
      <c r="AP9" s="100"/>
      <c r="AQ9" s="102" t="str">
        <f>IFERROR(AP9/AN9,"-")</f>
        <v>-</v>
      </c>
      <c r="AR9" s="103"/>
      <c r="AS9" s="104" t="str">
        <f>IFERROR(AR9/AN9,"-")</f>
        <v>-</v>
      </c>
      <c r="AT9" s="105"/>
      <c r="AU9" s="105"/>
      <c r="AV9" s="105"/>
      <c r="AW9" s="106"/>
      <c r="AX9" s="107">
        <f>IF(Q9=0,"",IF(AW9=0,"",(AW9/Q9)))</f>
        <v>0</v>
      </c>
      <c r="AY9" s="106"/>
      <c r="AZ9" s="108" t="str">
        <f>IFERROR(AY9/AW9,"-")</f>
        <v>-</v>
      </c>
      <c r="BA9" s="109"/>
      <c r="BB9" s="110" t="str">
        <f>IFERROR(BA9/AW9,"-")</f>
        <v>-</v>
      </c>
      <c r="BC9" s="111"/>
      <c r="BD9" s="111"/>
      <c r="BE9" s="111"/>
      <c r="BF9" s="112">
        <v>3</v>
      </c>
      <c r="BG9" s="113">
        <f>IF(Q9=0,"",IF(BF9=0,"",(BF9/Q9)))</f>
        <v>0.3</v>
      </c>
      <c r="BH9" s="112"/>
      <c r="BI9" s="114">
        <f>IFERROR(BH9/BF9,"-")</f>
        <v>0</v>
      </c>
      <c r="BJ9" s="115"/>
      <c r="BK9" s="116">
        <f>IFERROR(BJ9/BF9,"-")</f>
        <v>0</v>
      </c>
      <c r="BL9" s="117"/>
      <c r="BM9" s="117"/>
      <c r="BN9" s="117"/>
      <c r="BO9" s="119">
        <v>5</v>
      </c>
      <c r="BP9" s="120">
        <f>IF(Q9=0,"",IF(BO9=0,"",(BO9/Q9)))</f>
        <v>0.5</v>
      </c>
      <c r="BQ9" s="121"/>
      <c r="BR9" s="122">
        <f>IFERROR(BQ9/BO9,"-")</f>
        <v>0</v>
      </c>
      <c r="BS9" s="123"/>
      <c r="BT9" s="124">
        <f>IFERROR(BS9/BO9,"-")</f>
        <v>0</v>
      </c>
      <c r="BU9" s="125"/>
      <c r="BV9" s="125"/>
      <c r="BW9" s="125"/>
      <c r="BX9" s="126">
        <v>2</v>
      </c>
      <c r="BY9" s="127">
        <f>IF(Q9=0,"",IF(BX9=0,"",(BX9/Q9)))</f>
        <v>0.2</v>
      </c>
      <c r="BZ9" s="128"/>
      <c r="CA9" s="129">
        <f>IFERROR(BZ9/BX9,"-")</f>
        <v>0</v>
      </c>
      <c r="CB9" s="130"/>
      <c r="CC9" s="131">
        <f>IFERROR(CB9/BX9,"-")</f>
        <v>0</v>
      </c>
      <c r="CD9" s="132"/>
      <c r="CE9" s="132"/>
      <c r="CF9" s="132"/>
      <c r="CG9" s="133"/>
      <c r="CH9" s="134">
        <f>IF(Q9=0,"",IF(CG9=0,"",(CG9/Q9)))</f>
        <v>0</v>
      </c>
      <c r="CI9" s="135"/>
      <c r="CJ9" s="136" t="str">
        <f>IFERROR(CI9/CG9,"-")</f>
        <v>-</v>
      </c>
      <c r="CK9" s="137"/>
      <c r="CL9" s="138" t="str">
        <f>IFERROR(CK9/CG9,"-")</f>
        <v>-</v>
      </c>
      <c r="CM9" s="139"/>
      <c r="CN9" s="139"/>
      <c r="CO9" s="139"/>
      <c r="CP9" s="140">
        <v>0</v>
      </c>
      <c r="CQ9" s="141">
        <v>0</v>
      </c>
      <c r="CR9" s="141"/>
      <c r="CS9" s="141"/>
      <c r="CT9" s="142" t="str">
        <f>IF(AND(CR9=0,CS9=0),"",IF(AND(CR9&lt;=100000,CS9&lt;=100000),"",IF(CR9/CQ9&gt;0.7,"男高",IF(CS9/CQ9&gt;0.7,"女高",""))))</f>
        <v/>
      </c>
    </row>
    <row r="10" spans="1:99">
      <c r="A10" s="79">
        <f>AC10</f>
        <v>0.375</v>
      </c>
      <c r="B10" s="189" t="s">
        <v>216</v>
      </c>
      <c r="C10" s="189" t="s">
        <v>58</v>
      </c>
      <c r="D10" s="189" t="s">
        <v>217</v>
      </c>
      <c r="E10" s="189"/>
      <c r="F10" s="189" t="s">
        <v>218</v>
      </c>
      <c r="G10" s="189" t="s">
        <v>61</v>
      </c>
      <c r="H10" s="89" t="s">
        <v>219</v>
      </c>
      <c r="I10" s="89" t="s">
        <v>220</v>
      </c>
      <c r="J10" s="89" t="s">
        <v>221</v>
      </c>
      <c r="K10" s="181">
        <v>200000</v>
      </c>
      <c r="L10" s="80">
        <v>0</v>
      </c>
      <c r="M10" s="80">
        <v>0</v>
      </c>
      <c r="N10" s="80">
        <v>48</v>
      </c>
      <c r="O10" s="91">
        <v>3</v>
      </c>
      <c r="P10" s="92">
        <v>0</v>
      </c>
      <c r="Q10" s="93">
        <f>O10+P10</f>
        <v>3</v>
      </c>
      <c r="R10" s="81">
        <f>IFERROR(Q10/N10,"-")</f>
        <v>0.0625</v>
      </c>
      <c r="S10" s="80">
        <v>0</v>
      </c>
      <c r="T10" s="80">
        <v>1</v>
      </c>
      <c r="U10" s="81">
        <f>IFERROR(T10/(Q10),"-")</f>
        <v>0.33333333333333</v>
      </c>
      <c r="V10" s="82">
        <f>IFERROR(K10/SUM(Q10:Q13),"-")</f>
        <v>16666.666666667</v>
      </c>
      <c r="W10" s="83">
        <v>0</v>
      </c>
      <c r="X10" s="81">
        <f>IF(Q10=0,"-",W10/Q10)</f>
        <v>0</v>
      </c>
      <c r="Y10" s="186">
        <v>0</v>
      </c>
      <c r="Z10" s="187">
        <f>IFERROR(Y10/Q10,"-")</f>
        <v>0</v>
      </c>
      <c r="AA10" s="187" t="str">
        <f>IFERROR(Y10/W10,"-")</f>
        <v>-</v>
      </c>
      <c r="AB10" s="181">
        <f>SUM(Y10:Y13)-SUM(K10:K13)</f>
        <v>-125000</v>
      </c>
      <c r="AC10" s="85">
        <f>SUM(Y10:Y13)/SUM(K10:K13)</f>
        <v>0.375</v>
      </c>
      <c r="AD10" s="78"/>
      <c r="AE10" s="94"/>
      <c r="AF10" s="95">
        <f>IF(Q10=0,"",IF(AE10=0,"",(AE10/Q10)))</f>
        <v>0</v>
      </c>
      <c r="AG10" s="94"/>
      <c r="AH10" s="96" t="str">
        <f>IFERROR(AG10/AE10,"-")</f>
        <v>-</v>
      </c>
      <c r="AI10" s="97"/>
      <c r="AJ10" s="98" t="str">
        <f>IFERROR(AI10/AE10,"-")</f>
        <v>-</v>
      </c>
      <c r="AK10" s="99"/>
      <c r="AL10" s="99"/>
      <c r="AM10" s="99"/>
      <c r="AN10" s="100"/>
      <c r="AO10" s="101">
        <f>IF(Q10=0,"",IF(AN10=0,"",(AN10/Q10)))</f>
        <v>0</v>
      </c>
      <c r="AP10" s="100"/>
      <c r="AQ10" s="102" t="str">
        <f>IFERROR(AP10/AN10,"-")</f>
        <v>-</v>
      </c>
      <c r="AR10" s="103"/>
      <c r="AS10" s="104" t="str">
        <f>IFERROR(AR10/AN10,"-")</f>
        <v>-</v>
      </c>
      <c r="AT10" s="105"/>
      <c r="AU10" s="105"/>
      <c r="AV10" s="105"/>
      <c r="AW10" s="106"/>
      <c r="AX10" s="107">
        <f>IF(Q10=0,"",IF(AW10=0,"",(AW10/Q10)))</f>
        <v>0</v>
      </c>
      <c r="AY10" s="106"/>
      <c r="AZ10" s="108" t="str">
        <f>IFERROR(AY10/AW10,"-")</f>
        <v>-</v>
      </c>
      <c r="BA10" s="109"/>
      <c r="BB10" s="110" t="str">
        <f>IFERROR(BA10/AW10,"-")</f>
        <v>-</v>
      </c>
      <c r="BC10" s="111"/>
      <c r="BD10" s="111"/>
      <c r="BE10" s="111"/>
      <c r="BF10" s="112">
        <v>1</v>
      </c>
      <c r="BG10" s="113">
        <f>IF(Q10=0,"",IF(BF10=0,"",(BF10/Q10)))</f>
        <v>0.33333333333333</v>
      </c>
      <c r="BH10" s="112"/>
      <c r="BI10" s="114">
        <f>IFERROR(BH10/BF10,"-")</f>
        <v>0</v>
      </c>
      <c r="BJ10" s="115"/>
      <c r="BK10" s="116">
        <f>IFERROR(BJ10/BF10,"-")</f>
        <v>0</v>
      </c>
      <c r="BL10" s="117"/>
      <c r="BM10" s="117"/>
      <c r="BN10" s="117"/>
      <c r="BO10" s="119">
        <v>2</v>
      </c>
      <c r="BP10" s="120">
        <f>IF(Q10=0,"",IF(BO10=0,"",(BO10/Q10)))</f>
        <v>0.66666666666667</v>
      </c>
      <c r="BQ10" s="121"/>
      <c r="BR10" s="122">
        <f>IFERROR(BQ10/BO10,"-")</f>
        <v>0</v>
      </c>
      <c r="BS10" s="123"/>
      <c r="BT10" s="124">
        <f>IFERROR(BS10/BO10,"-")</f>
        <v>0</v>
      </c>
      <c r="BU10" s="125"/>
      <c r="BV10" s="125"/>
      <c r="BW10" s="125"/>
      <c r="BX10" s="126"/>
      <c r="BY10" s="127">
        <f>IF(Q10=0,"",IF(BX10=0,"",(BX10/Q10)))</f>
        <v>0</v>
      </c>
      <c r="BZ10" s="128"/>
      <c r="CA10" s="129" t="str">
        <f>IFERROR(BZ10/BX10,"-")</f>
        <v>-</v>
      </c>
      <c r="CB10" s="130"/>
      <c r="CC10" s="131" t="str">
        <f>IFERROR(CB10/BX10,"-")</f>
        <v>-</v>
      </c>
      <c r="CD10" s="132"/>
      <c r="CE10" s="132"/>
      <c r="CF10" s="132"/>
      <c r="CG10" s="133"/>
      <c r="CH10" s="134">
        <f>IF(Q10=0,"",IF(CG10=0,"",(CG10/Q10)))</f>
        <v>0</v>
      </c>
      <c r="CI10" s="135"/>
      <c r="CJ10" s="136" t="str">
        <f>IFERROR(CI10/CG10,"-")</f>
        <v>-</v>
      </c>
      <c r="CK10" s="137"/>
      <c r="CL10" s="138" t="str">
        <f>IFERROR(CK10/CG10,"-")</f>
        <v>-</v>
      </c>
      <c r="CM10" s="139"/>
      <c r="CN10" s="139"/>
      <c r="CO10" s="139"/>
      <c r="CP10" s="140">
        <v>0</v>
      </c>
      <c r="CQ10" s="141">
        <v>0</v>
      </c>
      <c r="CR10" s="141"/>
      <c r="CS10" s="141"/>
      <c r="CT10" s="142" t="str">
        <f>IF(AND(CR10=0,CS10=0),"",IF(AND(CR10&lt;=100000,CS10&lt;=100000),"",IF(CR10/CQ10&gt;0.7,"男高",IF(CS10/CQ10&gt;0.7,"女高",""))))</f>
        <v/>
      </c>
    </row>
    <row r="11" spans="1:99">
      <c r="A11" s="79"/>
      <c r="B11" s="189" t="s">
        <v>222</v>
      </c>
      <c r="C11" s="189" t="s">
        <v>58</v>
      </c>
      <c r="D11" s="189"/>
      <c r="E11" s="189"/>
      <c r="F11" s="189"/>
      <c r="G11" s="189" t="s">
        <v>73</v>
      </c>
      <c r="H11" s="89"/>
      <c r="I11" s="89"/>
      <c r="J11" s="89"/>
      <c r="K11" s="181"/>
      <c r="L11" s="80">
        <v>0</v>
      </c>
      <c r="M11" s="80">
        <v>0</v>
      </c>
      <c r="N11" s="80">
        <v>5</v>
      </c>
      <c r="O11" s="91">
        <v>2</v>
      </c>
      <c r="P11" s="92">
        <v>0</v>
      </c>
      <c r="Q11" s="93">
        <f>O11+P11</f>
        <v>2</v>
      </c>
      <c r="R11" s="81">
        <f>IFERROR(Q11/N11,"-")</f>
        <v>0.4</v>
      </c>
      <c r="S11" s="80">
        <v>0</v>
      </c>
      <c r="T11" s="80">
        <v>1</v>
      </c>
      <c r="U11" s="81">
        <f>IFERROR(T11/(Q11),"-")</f>
        <v>0.5</v>
      </c>
      <c r="V11" s="82"/>
      <c r="W11" s="83">
        <v>0</v>
      </c>
      <c r="X11" s="81">
        <f>IF(Q11=0,"-",W11/Q11)</f>
        <v>0</v>
      </c>
      <c r="Y11" s="186">
        <v>0</v>
      </c>
      <c r="Z11" s="187">
        <f>IFERROR(Y11/Q11,"-")</f>
        <v>0</v>
      </c>
      <c r="AA11" s="187" t="str">
        <f>IFERROR(Y11/W11,"-")</f>
        <v>-</v>
      </c>
      <c r="AB11" s="181"/>
      <c r="AC11" s="85"/>
      <c r="AD11" s="78"/>
      <c r="AE11" s="94"/>
      <c r="AF11" s="95">
        <f>IF(Q11=0,"",IF(AE11=0,"",(AE11/Q11)))</f>
        <v>0</v>
      </c>
      <c r="AG11" s="94"/>
      <c r="AH11" s="96" t="str">
        <f>IFERROR(AG11/AE11,"-")</f>
        <v>-</v>
      </c>
      <c r="AI11" s="97"/>
      <c r="AJ11" s="98" t="str">
        <f>IFERROR(AI11/AE11,"-")</f>
        <v>-</v>
      </c>
      <c r="AK11" s="99"/>
      <c r="AL11" s="99"/>
      <c r="AM11" s="99"/>
      <c r="AN11" s="100"/>
      <c r="AO11" s="101">
        <f>IF(Q11=0,"",IF(AN11=0,"",(AN11/Q11)))</f>
        <v>0</v>
      </c>
      <c r="AP11" s="100"/>
      <c r="AQ11" s="102" t="str">
        <f>IFERROR(AP11/AN11,"-")</f>
        <v>-</v>
      </c>
      <c r="AR11" s="103"/>
      <c r="AS11" s="104" t="str">
        <f>IFERROR(AR11/AN11,"-")</f>
        <v>-</v>
      </c>
      <c r="AT11" s="105"/>
      <c r="AU11" s="105"/>
      <c r="AV11" s="105"/>
      <c r="AW11" s="106"/>
      <c r="AX11" s="107">
        <f>IF(Q11=0,"",IF(AW11=0,"",(AW11/Q11)))</f>
        <v>0</v>
      </c>
      <c r="AY11" s="106"/>
      <c r="AZ11" s="108" t="str">
        <f>IFERROR(AY11/AW11,"-")</f>
        <v>-</v>
      </c>
      <c r="BA11" s="109"/>
      <c r="BB11" s="110" t="str">
        <f>IFERROR(BA11/AW11,"-")</f>
        <v>-</v>
      </c>
      <c r="BC11" s="111"/>
      <c r="BD11" s="111"/>
      <c r="BE11" s="111"/>
      <c r="BF11" s="112">
        <v>1</v>
      </c>
      <c r="BG11" s="113">
        <f>IF(Q11=0,"",IF(BF11=0,"",(BF11/Q11)))</f>
        <v>0.5</v>
      </c>
      <c r="BH11" s="112"/>
      <c r="BI11" s="114">
        <f>IFERROR(BH11/BF11,"-")</f>
        <v>0</v>
      </c>
      <c r="BJ11" s="115"/>
      <c r="BK11" s="116">
        <f>IFERROR(BJ11/BF11,"-")</f>
        <v>0</v>
      </c>
      <c r="BL11" s="117"/>
      <c r="BM11" s="117"/>
      <c r="BN11" s="117"/>
      <c r="BO11" s="119"/>
      <c r="BP11" s="120">
        <f>IF(Q11=0,"",IF(BO11=0,"",(BO11/Q11)))</f>
        <v>0</v>
      </c>
      <c r="BQ11" s="121"/>
      <c r="BR11" s="122" t="str">
        <f>IFERROR(BQ11/BO11,"-")</f>
        <v>-</v>
      </c>
      <c r="BS11" s="123"/>
      <c r="BT11" s="124" t="str">
        <f>IFERROR(BS11/BO11,"-")</f>
        <v>-</v>
      </c>
      <c r="BU11" s="125"/>
      <c r="BV11" s="125"/>
      <c r="BW11" s="125"/>
      <c r="BX11" s="126">
        <v>1</v>
      </c>
      <c r="BY11" s="127">
        <f>IF(Q11=0,"",IF(BX11=0,"",(BX11/Q11)))</f>
        <v>0.5</v>
      </c>
      <c r="BZ11" s="128"/>
      <c r="CA11" s="129">
        <f>IFERROR(BZ11/BX11,"-")</f>
        <v>0</v>
      </c>
      <c r="CB11" s="130"/>
      <c r="CC11" s="131">
        <f>IFERROR(CB11/BX11,"-")</f>
        <v>0</v>
      </c>
      <c r="CD11" s="132"/>
      <c r="CE11" s="132"/>
      <c r="CF11" s="132"/>
      <c r="CG11" s="133"/>
      <c r="CH11" s="134">
        <f>IF(Q11=0,"",IF(CG11=0,"",(CG11/Q11)))</f>
        <v>0</v>
      </c>
      <c r="CI11" s="135"/>
      <c r="CJ11" s="136" t="str">
        <f>IFERROR(CI11/CG11,"-")</f>
        <v>-</v>
      </c>
      <c r="CK11" s="137"/>
      <c r="CL11" s="138" t="str">
        <f>IFERROR(CK11/CG11,"-")</f>
        <v>-</v>
      </c>
      <c r="CM11" s="139"/>
      <c r="CN11" s="139"/>
      <c r="CO11" s="139"/>
      <c r="CP11" s="140">
        <v>0</v>
      </c>
      <c r="CQ11" s="141">
        <v>0</v>
      </c>
      <c r="CR11" s="141"/>
      <c r="CS11" s="141"/>
      <c r="CT11" s="142" t="str">
        <f>IF(AND(CR11=0,CS11=0),"",IF(AND(CR11&lt;=100000,CS11&lt;=100000),"",IF(CR11/CQ11&gt;0.7,"男高",IF(CS11/CQ11&gt;0.7,"女高",""))))</f>
        <v/>
      </c>
    </row>
    <row r="12" spans="1:99">
      <c r="A12" s="79"/>
      <c r="B12" s="189" t="s">
        <v>223</v>
      </c>
      <c r="C12" s="189" t="s">
        <v>58</v>
      </c>
      <c r="D12" s="189" t="s">
        <v>217</v>
      </c>
      <c r="E12" s="189"/>
      <c r="F12" s="189" t="s">
        <v>224</v>
      </c>
      <c r="G12" s="189" t="s">
        <v>61</v>
      </c>
      <c r="H12" s="89" t="s">
        <v>219</v>
      </c>
      <c r="I12" s="89" t="s">
        <v>220</v>
      </c>
      <c r="J12" s="89"/>
      <c r="K12" s="181"/>
      <c r="L12" s="80">
        <v>0</v>
      </c>
      <c r="M12" s="80">
        <v>0</v>
      </c>
      <c r="N12" s="80">
        <v>74</v>
      </c>
      <c r="O12" s="91">
        <v>6</v>
      </c>
      <c r="P12" s="92">
        <v>0</v>
      </c>
      <c r="Q12" s="93">
        <f>O12+P12</f>
        <v>6</v>
      </c>
      <c r="R12" s="81">
        <f>IFERROR(Q12/N12,"-")</f>
        <v>0.081081081081081</v>
      </c>
      <c r="S12" s="80">
        <v>0</v>
      </c>
      <c r="T12" s="80">
        <v>2</v>
      </c>
      <c r="U12" s="81">
        <f>IFERROR(T12/(Q12),"-")</f>
        <v>0.33333333333333</v>
      </c>
      <c r="V12" s="82"/>
      <c r="W12" s="83">
        <v>2</v>
      </c>
      <c r="X12" s="81">
        <f>IF(Q12=0,"-",W12/Q12)</f>
        <v>0.33333333333333</v>
      </c>
      <c r="Y12" s="186">
        <v>75000</v>
      </c>
      <c r="Z12" s="187">
        <f>IFERROR(Y12/Q12,"-")</f>
        <v>12500</v>
      </c>
      <c r="AA12" s="187">
        <f>IFERROR(Y12/W12,"-")</f>
        <v>37500</v>
      </c>
      <c r="AB12" s="181"/>
      <c r="AC12" s="85"/>
      <c r="AD12" s="78"/>
      <c r="AE12" s="94"/>
      <c r="AF12" s="95">
        <f>IF(Q12=0,"",IF(AE12=0,"",(AE12/Q12)))</f>
        <v>0</v>
      </c>
      <c r="AG12" s="94"/>
      <c r="AH12" s="96" t="str">
        <f>IFERROR(AG12/AE12,"-")</f>
        <v>-</v>
      </c>
      <c r="AI12" s="97"/>
      <c r="AJ12" s="98" t="str">
        <f>IFERROR(AI12/AE12,"-")</f>
        <v>-</v>
      </c>
      <c r="AK12" s="99"/>
      <c r="AL12" s="99"/>
      <c r="AM12" s="99"/>
      <c r="AN12" s="100"/>
      <c r="AO12" s="101">
        <f>IF(Q12=0,"",IF(AN12=0,"",(AN12/Q12)))</f>
        <v>0</v>
      </c>
      <c r="AP12" s="100"/>
      <c r="AQ12" s="102" t="str">
        <f>IFERROR(AP12/AN12,"-")</f>
        <v>-</v>
      </c>
      <c r="AR12" s="103"/>
      <c r="AS12" s="104" t="str">
        <f>IFERROR(AR12/AN12,"-")</f>
        <v>-</v>
      </c>
      <c r="AT12" s="105"/>
      <c r="AU12" s="105"/>
      <c r="AV12" s="105"/>
      <c r="AW12" s="106">
        <v>1</v>
      </c>
      <c r="AX12" s="107">
        <f>IF(Q12=0,"",IF(AW12=0,"",(AW12/Q12)))</f>
        <v>0.16666666666667</v>
      </c>
      <c r="AY12" s="106">
        <v>1</v>
      </c>
      <c r="AZ12" s="108">
        <f>IFERROR(AY12/AW12,"-")</f>
        <v>1</v>
      </c>
      <c r="BA12" s="109">
        <v>5000</v>
      </c>
      <c r="BB12" s="110">
        <f>IFERROR(BA12/AW12,"-")</f>
        <v>5000</v>
      </c>
      <c r="BC12" s="111">
        <v>1</v>
      </c>
      <c r="BD12" s="111"/>
      <c r="BE12" s="111"/>
      <c r="BF12" s="112">
        <v>2</v>
      </c>
      <c r="BG12" s="113">
        <f>IF(Q12=0,"",IF(BF12=0,"",(BF12/Q12)))</f>
        <v>0.33333333333333</v>
      </c>
      <c r="BH12" s="112"/>
      <c r="BI12" s="114">
        <f>IFERROR(BH12/BF12,"-")</f>
        <v>0</v>
      </c>
      <c r="BJ12" s="115"/>
      <c r="BK12" s="116">
        <f>IFERROR(BJ12/BF12,"-")</f>
        <v>0</v>
      </c>
      <c r="BL12" s="117"/>
      <c r="BM12" s="117"/>
      <c r="BN12" s="117"/>
      <c r="BO12" s="119">
        <v>2</v>
      </c>
      <c r="BP12" s="120">
        <f>IF(Q12=0,"",IF(BO12=0,"",(BO12/Q12)))</f>
        <v>0.33333333333333</v>
      </c>
      <c r="BQ12" s="121"/>
      <c r="BR12" s="122">
        <f>IFERROR(BQ12/BO12,"-")</f>
        <v>0</v>
      </c>
      <c r="BS12" s="123"/>
      <c r="BT12" s="124">
        <f>IFERROR(BS12/BO12,"-")</f>
        <v>0</v>
      </c>
      <c r="BU12" s="125"/>
      <c r="BV12" s="125"/>
      <c r="BW12" s="125"/>
      <c r="BX12" s="126">
        <v>1</v>
      </c>
      <c r="BY12" s="127">
        <f>IF(Q12=0,"",IF(BX12=0,"",(BX12/Q12)))</f>
        <v>0.16666666666667</v>
      </c>
      <c r="BZ12" s="128">
        <v>1</v>
      </c>
      <c r="CA12" s="129">
        <f>IFERROR(BZ12/BX12,"-")</f>
        <v>1</v>
      </c>
      <c r="CB12" s="130">
        <v>70000</v>
      </c>
      <c r="CC12" s="131">
        <f>IFERROR(CB12/BX12,"-")</f>
        <v>70000</v>
      </c>
      <c r="CD12" s="132"/>
      <c r="CE12" s="132"/>
      <c r="CF12" s="132">
        <v>1</v>
      </c>
      <c r="CG12" s="133"/>
      <c r="CH12" s="134">
        <f>IF(Q12=0,"",IF(CG12=0,"",(CG12/Q12)))</f>
        <v>0</v>
      </c>
      <c r="CI12" s="135"/>
      <c r="CJ12" s="136" t="str">
        <f>IFERROR(CI12/CG12,"-")</f>
        <v>-</v>
      </c>
      <c r="CK12" s="137"/>
      <c r="CL12" s="138" t="str">
        <f>IFERROR(CK12/CG12,"-")</f>
        <v>-</v>
      </c>
      <c r="CM12" s="139"/>
      <c r="CN12" s="139"/>
      <c r="CO12" s="139"/>
      <c r="CP12" s="140">
        <v>2</v>
      </c>
      <c r="CQ12" s="141">
        <v>75000</v>
      </c>
      <c r="CR12" s="141">
        <v>70000</v>
      </c>
      <c r="CS12" s="141"/>
      <c r="CT12" s="142" t="str">
        <f>IF(AND(CR12=0,CS12=0),"",IF(AND(CR12&lt;=100000,CS12&lt;=100000),"",IF(CR12/CQ12&gt;0.7,"男高",IF(CS12/CQ12&gt;0.7,"女高",""))))</f>
        <v/>
      </c>
    </row>
    <row r="13" spans="1:99">
      <c r="A13" s="79"/>
      <c r="B13" s="189" t="s">
        <v>225</v>
      </c>
      <c r="C13" s="189" t="s">
        <v>58</v>
      </c>
      <c r="D13" s="189"/>
      <c r="E13" s="189"/>
      <c r="F13" s="189"/>
      <c r="G13" s="189" t="s">
        <v>73</v>
      </c>
      <c r="H13" s="89"/>
      <c r="I13" s="89"/>
      <c r="J13" s="89"/>
      <c r="K13" s="181"/>
      <c r="L13" s="80">
        <v>0</v>
      </c>
      <c r="M13" s="80">
        <v>0</v>
      </c>
      <c r="N13" s="80">
        <v>4</v>
      </c>
      <c r="O13" s="91">
        <v>1</v>
      </c>
      <c r="P13" s="92">
        <v>0</v>
      </c>
      <c r="Q13" s="93">
        <f>O13+P13</f>
        <v>1</v>
      </c>
      <c r="R13" s="81">
        <f>IFERROR(Q13/N13,"-")</f>
        <v>0.25</v>
      </c>
      <c r="S13" s="80">
        <v>0</v>
      </c>
      <c r="T13" s="80">
        <v>1</v>
      </c>
      <c r="U13" s="81">
        <f>IFERROR(T13/(Q13),"-")</f>
        <v>1</v>
      </c>
      <c r="V13" s="82"/>
      <c r="W13" s="83">
        <v>0</v>
      </c>
      <c r="X13" s="81">
        <f>IF(Q13=0,"-",W13/Q13)</f>
        <v>0</v>
      </c>
      <c r="Y13" s="186">
        <v>0</v>
      </c>
      <c r="Z13" s="187">
        <f>IFERROR(Y13/Q13,"-")</f>
        <v>0</v>
      </c>
      <c r="AA13" s="187" t="str">
        <f>IFERROR(Y13/W13,"-")</f>
        <v>-</v>
      </c>
      <c r="AB13" s="181"/>
      <c r="AC13" s="85"/>
      <c r="AD13" s="78"/>
      <c r="AE13" s="94"/>
      <c r="AF13" s="95">
        <f>IF(Q13=0,"",IF(AE13=0,"",(AE13/Q13)))</f>
        <v>0</v>
      </c>
      <c r="AG13" s="94"/>
      <c r="AH13" s="96" t="str">
        <f>IFERROR(AG13/AE13,"-")</f>
        <v>-</v>
      </c>
      <c r="AI13" s="97"/>
      <c r="AJ13" s="98" t="str">
        <f>IFERROR(AI13/AE13,"-")</f>
        <v>-</v>
      </c>
      <c r="AK13" s="99"/>
      <c r="AL13" s="99"/>
      <c r="AM13" s="99"/>
      <c r="AN13" s="100"/>
      <c r="AO13" s="101">
        <f>IF(Q13=0,"",IF(AN13=0,"",(AN13/Q13)))</f>
        <v>0</v>
      </c>
      <c r="AP13" s="100"/>
      <c r="AQ13" s="102" t="str">
        <f>IFERROR(AP13/AN13,"-")</f>
        <v>-</v>
      </c>
      <c r="AR13" s="103"/>
      <c r="AS13" s="104" t="str">
        <f>IFERROR(AR13/AN13,"-")</f>
        <v>-</v>
      </c>
      <c r="AT13" s="105"/>
      <c r="AU13" s="105"/>
      <c r="AV13" s="105"/>
      <c r="AW13" s="106">
        <v>1</v>
      </c>
      <c r="AX13" s="107">
        <f>IF(Q13=0,"",IF(AW13=0,"",(AW13/Q13)))</f>
        <v>1</v>
      </c>
      <c r="AY13" s="106"/>
      <c r="AZ13" s="108">
        <f>IFERROR(AY13/AW13,"-")</f>
        <v>0</v>
      </c>
      <c r="BA13" s="109"/>
      <c r="BB13" s="110">
        <f>IFERROR(BA13/AW13,"-")</f>
        <v>0</v>
      </c>
      <c r="BC13" s="111"/>
      <c r="BD13" s="111"/>
      <c r="BE13" s="111"/>
      <c r="BF13" s="112"/>
      <c r="BG13" s="113">
        <f>IF(Q13=0,"",IF(BF13=0,"",(BF13/Q13)))</f>
        <v>0</v>
      </c>
      <c r="BH13" s="112"/>
      <c r="BI13" s="114" t="str">
        <f>IFERROR(BH13/BF13,"-")</f>
        <v>-</v>
      </c>
      <c r="BJ13" s="115"/>
      <c r="BK13" s="116" t="str">
        <f>IFERROR(BJ13/BF13,"-")</f>
        <v>-</v>
      </c>
      <c r="BL13" s="117"/>
      <c r="BM13" s="117"/>
      <c r="BN13" s="117"/>
      <c r="BO13" s="119"/>
      <c r="BP13" s="120">
        <f>IF(Q13=0,"",IF(BO13=0,"",(BO13/Q13)))</f>
        <v>0</v>
      </c>
      <c r="BQ13" s="121"/>
      <c r="BR13" s="122" t="str">
        <f>IFERROR(BQ13/BO13,"-")</f>
        <v>-</v>
      </c>
      <c r="BS13" s="123"/>
      <c r="BT13" s="124" t="str">
        <f>IFERROR(BS13/BO13,"-")</f>
        <v>-</v>
      </c>
      <c r="BU13" s="125"/>
      <c r="BV13" s="125"/>
      <c r="BW13" s="125"/>
      <c r="BX13" s="126"/>
      <c r="BY13" s="127">
        <f>IF(Q13=0,"",IF(BX13=0,"",(BX13/Q13)))</f>
        <v>0</v>
      </c>
      <c r="BZ13" s="128"/>
      <c r="CA13" s="129" t="str">
        <f>IFERROR(BZ13/BX13,"-")</f>
        <v>-</v>
      </c>
      <c r="CB13" s="130"/>
      <c r="CC13" s="131" t="str">
        <f>IFERROR(CB13/BX13,"-")</f>
        <v>-</v>
      </c>
      <c r="CD13" s="132"/>
      <c r="CE13" s="132"/>
      <c r="CF13" s="132"/>
      <c r="CG13" s="133"/>
      <c r="CH13" s="134">
        <f>IF(Q13=0,"",IF(CG13=0,"",(CG13/Q13)))</f>
        <v>0</v>
      </c>
      <c r="CI13" s="135"/>
      <c r="CJ13" s="136" t="str">
        <f>IFERROR(CI13/CG13,"-")</f>
        <v>-</v>
      </c>
      <c r="CK13" s="137"/>
      <c r="CL13" s="138" t="str">
        <f>IFERROR(CK13/CG13,"-")</f>
        <v>-</v>
      </c>
      <c r="CM13" s="139"/>
      <c r="CN13" s="139"/>
      <c r="CO13" s="139"/>
      <c r="CP13" s="140">
        <v>0</v>
      </c>
      <c r="CQ13" s="141">
        <v>0</v>
      </c>
      <c r="CR13" s="141"/>
      <c r="CS13" s="141"/>
      <c r="CT13" s="142" t="str">
        <f>IF(AND(CR13=0,CS13=0),"",IF(AND(CR13&lt;=100000,CS13&lt;=100000),"",IF(CR13/CQ13&gt;0.7,"男高",IF(CS13/CQ13&gt;0.7,"女高",""))))</f>
        <v/>
      </c>
    </row>
    <row r="14" spans="1:99">
      <c r="A14" s="79">
        <f>AC14</f>
        <v>4.0571428571429</v>
      </c>
      <c r="B14" s="189" t="s">
        <v>226</v>
      </c>
      <c r="C14" s="189" t="s">
        <v>227</v>
      </c>
      <c r="D14" s="189" t="s">
        <v>228</v>
      </c>
      <c r="E14" s="189" t="s">
        <v>229</v>
      </c>
      <c r="F14" s="189"/>
      <c r="G14" s="189" t="s">
        <v>73</v>
      </c>
      <c r="H14" s="89" t="s">
        <v>230</v>
      </c>
      <c r="I14" s="89" t="s">
        <v>231</v>
      </c>
      <c r="J14" s="191" t="s">
        <v>177</v>
      </c>
      <c r="K14" s="181">
        <v>70000</v>
      </c>
      <c r="L14" s="80">
        <v>0</v>
      </c>
      <c r="M14" s="80">
        <v>0</v>
      </c>
      <c r="N14" s="80">
        <v>171</v>
      </c>
      <c r="O14" s="91">
        <v>51</v>
      </c>
      <c r="P14" s="92">
        <v>0</v>
      </c>
      <c r="Q14" s="93">
        <f>O14+P14</f>
        <v>51</v>
      </c>
      <c r="R14" s="81">
        <f>IFERROR(Q14/N14,"-")</f>
        <v>0.29824561403509</v>
      </c>
      <c r="S14" s="80">
        <v>11</v>
      </c>
      <c r="T14" s="80">
        <v>9</v>
      </c>
      <c r="U14" s="81">
        <f>IFERROR(T14/(Q14),"-")</f>
        <v>0.17647058823529</v>
      </c>
      <c r="V14" s="82">
        <f>IFERROR(K14/SUM(Q14:Q14),"-")</f>
        <v>1372.5490196078</v>
      </c>
      <c r="W14" s="83">
        <v>6</v>
      </c>
      <c r="X14" s="81">
        <f>IF(Q14=0,"-",W14/Q14)</f>
        <v>0.11764705882353</v>
      </c>
      <c r="Y14" s="186">
        <v>284000</v>
      </c>
      <c r="Z14" s="187">
        <f>IFERROR(Y14/Q14,"-")</f>
        <v>5568.6274509804</v>
      </c>
      <c r="AA14" s="187">
        <f>IFERROR(Y14/W14,"-")</f>
        <v>47333.333333333</v>
      </c>
      <c r="AB14" s="181">
        <f>SUM(Y14:Y14)-SUM(K14:K14)</f>
        <v>214000</v>
      </c>
      <c r="AC14" s="85">
        <f>SUM(Y14:Y14)/SUM(K14:K14)</f>
        <v>4.0571428571429</v>
      </c>
      <c r="AD14" s="78"/>
      <c r="AE14" s="94">
        <v>1</v>
      </c>
      <c r="AF14" s="95">
        <f>IF(Q14=0,"",IF(AE14=0,"",(AE14/Q14)))</f>
        <v>0.019607843137255</v>
      </c>
      <c r="AG14" s="94"/>
      <c r="AH14" s="96">
        <f>IFERROR(AG14/AE14,"-")</f>
        <v>0</v>
      </c>
      <c r="AI14" s="97"/>
      <c r="AJ14" s="98">
        <f>IFERROR(AI14/AE14,"-")</f>
        <v>0</v>
      </c>
      <c r="AK14" s="99"/>
      <c r="AL14" s="99"/>
      <c r="AM14" s="99"/>
      <c r="AN14" s="100">
        <v>5</v>
      </c>
      <c r="AO14" s="101">
        <f>IF(Q14=0,"",IF(AN14=0,"",(AN14/Q14)))</f>
        <v>0.098039215686275</v>
      </c>
      <c r="AP14" s="100"/>
      <c r="AQ14" s="102">
        <f>IFERROR(AP14/AN14,"-")</f>
        <v>0</v>
      </c>
      <c r="AR14" s="103"/>
      <c r="AS14" s="104">
        <f>IFERROR(AR14/AN14,"-")</f>
        <v>0</v>
      </c>
      <c r="AT14" s="105"/>
      <c r="AU14" s="105"/>
      <c r="AV14" s="105"/>
      <c r="AW14" s="106">
        <v>6</v>
      </c>
      <c r="AX14" s="107">
        <f>IF(Q14=0,"",IF(AW14=0,"",(AW14/Q14)))</f>
        <v>0.11764705882353</v>
      </c>
      <c r="AY14" s="106"/>
      <c r="AZ14" s="108">
        <f>IFERROR(AY14/AW14,"-")</f>
        <v>0</v>
      </c>
      <c r="BA14" s="109"/>
      <c r="BB14" s="110">
        <f>IFERROR(BA14/AW14,"-")</f>
        <v>0</v>
      </c>
      <c r="BC14" s="111"/>
      <c r="BD14" s="111"/>
      <c r="BE14" s="111"/>
      <c r="BF14" s="112">
        <v>18</v>
      </c>
      <c r="BG14" s="113">
        <f>IF(Q14=0,"",IF(BF14=0,"",(BF14/Q14)))</f>
        <v>0.35294117647059</v>
      </c>
      <c r="BH14" s="112">
        <v>1</v>
      </c>
      <c r="BI14" s="114">
        <f>IFERROR(BH14/BF14,"-")</f>
        <v>0.055555555555556</v>
      </c>
      <c r="BJ14" s="115">
        <v>47000</v>
      </c>
      <c r="BK14" s="116">
        <f>IFERROR(BJ14/BF14,"-")</f>
        <v>2611.1111111111</v>
      </c>
      <c r="BL14" s="117"/>
      <c r="BM14" s="117"/>
      <c r="BN14" s="117">
        <v>1</v>
      </c>
      <c r="BO14" s="119">
        <v>8</v>
      </c>
      <c r="BP14" s="120">
        <f>IF(Q14=0,"",IF(BO14=0,"",(BO14/Q14)))</f>
        <v>0.15686274509804</v>
      </c>
      <c r="BQ14" s="121">
        <v>2</v>
      </c>
      <c r="BR14" s="122">
        <f>IFERROR(BQ14/BO14,"-")</f>
        <v>0.25</v>
      </c>
      <c r="BS14" s="123">
        <v>10000</v>
      </c>
      <c r="BT14" s="124">
        <f>IFERROR(BS14/BO14,"-")</f>
        <v>1250</v>
      </c>
      <c r="BU14" s="125">
        <v>1</v>
      </c>
      <c r="BV14" s="125"/>
      <c r="BW14" s="125">
        <v>1</v>
      </c>
      <c r="BX14" s="126">
        <v>12</v>
      </c>
      <c r="BY14" s="127">
        <f>IF(Q14=0,"",IF(BX14=0,"",(BX14/Q14)))</f>
        <v>0.23529411764706</v>
      </c>
      <c r="BZ14" s="128">
        <v>3</v>
      </c>
      <c r="CA14" s="129">
        <f>IFERROR(BZ14/BX14,"-")</f>
        <v>0.25</v>
      </c>
      <c r="CB14" s="130">
        <v>227000</v>
      </c>
      <c r="CC14" s="131">
        <f>IFERROR(CB14/BX14,"-")</f>
        <v>18916.666666667</v>
      </c>
      <c r="CD14" s="132">
        <v>1</v>
      </c>
      <c r="CE14" s="132">
        <v>1</v>
      </c>
      <c r="CF14" s="132">
        <v>1</v>
      </c>
      <c r="CG14" s="133">
        <v>1</v>
      </c>
      <c r="CH14" s="134">
        <f>IF(Q14=0,"",IF(CG14=0,"",(CG14/Q14)))</f>
        <v>0.019607843137255</v>
      </c>
      <c r="CI14" s="135"/>
      <c r="CJ14" s="136">
        <f>IFERROR(CI14/CG14,"-")</f>
        <v>0</v>
      </c>
      <c r="CK14" s="137"/>
      <c r="CL14" s="138">
        <f>IFERROR(CK14/CG14,"-")</f>
        <v>0</v>
      </c>
      <c r="CM14" s="139"/>
      <c r="CN14" s="139"/>
      <c r="CO14" s="139"/>
      <c r="CP14" s="140">
        <v>6</v>
      </c>
      <c r="CQ14" s="141">
        <v>284000</v>
      </c>
      <c r="CR14" s="141">
        <v>218000</v>
      </c>
      <c r="CS14" s="141"/>
      <c r="CT14" s="142" t="str">
        <f>IF(AND(CR14=0,CS14=0),"",IF(AND(CR14&lt;=100000,CS14&lt;=100000),"",IF(CR14/CQ14&gt;0.7,"男高",IF(CS14/CQ14&gt;0.7,"女高",""))))</f>
        <v>男高</v>
      </c>
    </row>
    <row r="15" spans="1:99">
      <c r="A15" s="79">
        <f>AC15</f>
        <v>0.21333333333333</v>
      </c>
      <c r="B15" s="189" t="s">
        <v>232</v>
      </c>
      <c r="C15" s="189" t="s">
        <v>227</v>
      </c>
      <c r="D15" s="189" t="s">
        <v>233</v>
      </c>
      <c r="E15" s="189" t="s">
        <v>234</v>
      </c>
      <c r="F15" s="189"/>
      <c r="G15" s="189" t="s">
        <v>61</v>
      </c>
      <c r="H15" s="89" t="s">
        <v>235</v>
      </c>
      <c r="I15" s="89" t="s">
        <v>236</v>
      </c>
      <c r="J15" s="89" t="s">
        <v>131</v>
      </c>
      <c r="K15" s="181">
        <v>75000</v>
      </c>
      <c r="L15" s="80">
        <v>0</v>
      </c>
      <c r="M15" s="80">
        <v>0</v>
      </c>
      <c r="N15" s="80">
        <v>22</v>
      </c>
      <c r="O15" s="91">
        <v>3</v>
      </c>
      <c r="P15" s="92">
        <v>0</v>
      </c>
      <c r="Q15" s="93">
        <f>O15+P15</f>
        <v>3</v>
      </c>
      <c r="R15" s="81">
        <f>IFERROR(Q15/N15,"-")</f>
        <v>0.13636363636364</v>
      </c>
      <c r="S15" s="80">
        <v>1</v>
      </c>
      <c r="T15" s="80">
        <v>0</v>
      </c>
      <c r="U15" s="81">
        <f>IFERROR(T15/(Q15),"-")</f>
        <v>0</v>
      </c>
      <c r="V15" s="82">
        <f>IFERROR(K15/SUM(Q15:Q16),"-")</f>
        <v>8333.3333333333</v>
      </c>
      <c r="W15" s="83">
        <v>0</v>
      </c>
      <c r="X15" s="81">
        <f>IF(Q15=0,"-",W15/Q15)</f>
        <v>0</v>
      </c>
      <c r="Y15" s="186">
        <v>0</v>
      </c>
      <c r="Z15" s="187">
        <f>IFERROR(Y15/Q15,"-")</f>
        <v>0</v>
      </c>
      <c r="AA15" s="187" t="str">
        <f>IFERROR(Y15/W15,"-")</f>
        <v>-</v>
      </c>
      <c r="AB15" s="181">
        <f>SUM(Y15:Y16)-SUM(K15:K16)</f>
        <v>-59000</v>
      </c>
      <c r="AC15" s="85">
        <f>SUM(Y15:Y16)/SUM(K15:K16)</f>
        <v>0.21333333333333</v>
      </c>
      <c r="AD15" s="78"/>
      <c r="AE15" s="94"/>
      <c r="AF15" s="95">
        <f>IF(Q15=0,"",IF(AE15=0,"",(AE15/Q15)))</f>
        <v>0</v>
      </c>
      <c r="AG15" s="94"/>
      <c r="AH15" s="96" t="str">
        <f>IFERROR(AG15/AE15,"-")</f>
        <v>-</v>
      </c>
      <c r="AI15" s="97"/>
      <c r="AJ15" s="98" t="str">
        <f>IFERROR(AI15/AE15,"-")</f>
        <v>-</v>
      </c>
      <c r="AK15" s="99"/>
      <c r="AL15" s="99"/>
      <c r="AM15" s="99"/>
      <c r="AN15" s="100">
        <v>1</v>
      </c>
      <c r="AO15" s="101">
        <f>IF(Q15=0,"",IF(AN15=0,"",(AN15/Q15)))</f>
        <v>0.33333333333333</v>
      </c>
      <c r="AP15" s="100"/>
      <c r="AQ15" s="102">
        <f>IFERROR(AP15/AN15,"-")</f>
        <v>0</v>
      </c>
      <c r="AR15" s="103"/>
      <c r="AS15" s="104">
        <f>IFERROR(AR15/AN15,"-")</f>
        <v>0</v>
      </c>
      <c r="AT15" s="105"/>
      <c r="AU15" s="105"/>
      <c r="AV15" s="105"/>
      <c r="AW15" s="106"/>
      <c r="AX15" s="107">
        <f>IF(Q15=0,"",IF(AW15=0,"",(AW15/Q15)))</f>
        <v>0</v>
      </c>
      <c r="AY15" s="106"/>
      <c r="AZ15" s="108" t="str">
        <f>IFERROR(AY15/AW15,"-")</f>
        <v>-</v>
      </c>
      <c r="BA15" s="109"/>
      <c r="BB15" s="110" t="str">
        <f>IFERROR(BA15/AW15,"-")</f>
        <v>-</v>
      </c>
      <c r="BC15" s="111"/>
      <c r="BD15" s="111"/>
      <c r="BE15" s="111"/>
      <c r="BF15" s="112"/>
      <c r="BG15" s="113">
        <f>IF(Q15=0,"",IF(BF15=0,"",(BF15/Q15)))</f>
        <v>0</v>
      </c>
      <c r="BH15" s="112"/>
      <c r="BI15" s="114" t="str">
        <f>IFERROR(BH15/BF15,"-")</f>
        <v>-</v>
      </c>
      <c r="BJ15" s="115"/>
      <c r="BK15" s="116" t="str">
        <f>IFERROR(BJ15/BF15,"-")</f>
        <v>-</v>
      </c>
      <c r="BL15" s="117"/>
      <c r="BM15" s="117"/>
      <c r="BN15" s="117"/>
      <c r="BO15" s="119"/>
      <c r="BP15" s="120">
        <f>IF(Q15=0,"",IF(BO15=0,"",(BO15/Q15)))</f>
        <v>0</v>
      </c>
      <c r="BQ15" s="121"/>
      <c r="BR15" s="122" t="str">
        <f>IFERROR(BQ15/BO15,"-")</f>
        <v>-</v>
      </c>
      <c r="BS15" s="123"/>
      <c r="BT15" s="124" t="str">
        <f>IFERROR(BS15/BO15,"-")</f>
        <v>-</v>
      </c>
      <c r="BU15" s="125"/>
      <c r="BV15" s="125"/>
      <c r="BW15" s="125"/>
      <c r="BX15" s="126">
        <v>1</v>
      </c>
      <c r="BY15" s="127">
        <f>IF(Q15=0,"",IF(BX15=0,"",(BX15/Q15)))</f>
        <v>0.33333333333333</v>
      </c>
      <c r="BZ15" s="128"/>
      <c r="CA15" s="129">
        <f>IFERROR(BZ15/BX15,"-")</f>
        <v>0</v>
      </c>
      <c r="CB15" s="130"/>
      <c r="CC15" s="131">
        <f>IFERROR(CB15/BX15,"-")</f>
        <v>0</v>
      </c>
      <c r="CD15" s="132"/>
      <c r="CE15" s="132"/>
      <c r="CF15" s="132"/>
      <c r="CG15" s="133">
        <v>1</v>
      </c>
      <c r="CH15" s="134">
        <f>IF(Q15=0,"",IF(CG15=0,"",(CG15/Q15)))</f>
        <v>0.33333333333333</v>
      </c>
      <c r="CI15" s="135"/>
      <c r="CJ15" s="136">
        <f>IFERROR(CI15/CG15,"-")</f>
        <v>0</v>
      </c>
      <c r="CK15" s="137"/>
      <c r="CL15" s="138">
        <f>IFERROR(CK15/CG15,"-")</f>
        <v>0</v>
      </c>
      <c r="CM15" s="139"/>
      <c r="CN15" s="139"/>
      <c r="CO15" s="139"/>
      <c r="CP15" s="140">
        <v>0</v>
      </c>
      <c r="CQ15" s="141">
        <v>0</v>
      </c>
      <c r="CR15" s="141"/>
      <c r="CS15" s="141"/>
      <c r="CT15" s="142" t="str">
        <f>IF(AND(CR15=0,CS15=0),"",IF(AND(CR15&lt;=100000,CS15&lt;=100000),"",IF(CR15/CQ15&gt;0.7,"男高",IF(CS15/CQ15&gt;0.7,"女高",""))))</f>
        <v/>
      </c>
    </row>
    <row r="16" spans="1:99">
      <c r="A16" s="79"/>
      <c r="B16" s="189" t="s">
        <v>237</v>
      </c>
      <c r="C16" s="189" t="s">
        <v>227</v>
      </c>
      <c r="D16" s="189"/>
      <c r="E16" s="189"/>
      <c r="F16" s="189"/>
      <c r="G16" s="189" t="s">
        <v>73</v>
      </c>
      <c r="H16" s="89"/>
      <c r="I16" s="89"/>
      <c r="J16" s="89"/>
      <c r="K16" s="181"/>
      <c r="L16" s="80">
        <v>0</v>
      </c>
      <c r="M16" s="80">
        <v>0</v>
      </c>
      <c r="N16" s="80">
        <v>14</v>
      </c>
      <c r="O16" s="91">
        <v>6</v>
      </c>
      <c r="P16" s="92">
        <v>0</v>
      </c>
      <c r="Q16" s="93">
        <f>O16+P16</f>
        <v>6</v>
      </c>
      <c r="R16" s="81">
        <f>IFERROR(Q16/N16,"-")</f>
        <v>0.42857142857143</v>
      </c>
      <c r="S16" s="80">
        <v>1</v>
      </c>
      <c r="T16" s="80">
        <v>1</v>
      </c>
      <c r="U16" s="81">
        <f>IFERROR(T16/(Q16),"-")</f>
        <v>0.16666666666667</v>
      </c>
      <c r="V16" s="82"/>
      <c r="W16" s="83">
        <v>3</v>
      </c>
      <c r="X16" s="81">
        <f>IF(Q16=0,"-",W16/Q16)</f>
        <v>0.5</v>
      </c>
      <c r="Y16" s="186">
        <v>16000</v>
      </c>
      <c r="Z16" s="187">
        <f>IFERROR(Y16/Q16,"-")</f>
        <v>2666.6666666667</v>
      </c>
      <c r="AA16" s="187">
        <f>IFERROR(Y16/W16,"-")</f>
        <v>5333.3333333333</v>
      </c>
      <c r="AB16" s="181"/>
      <c r="AC16" s="85"/>
      <c r="AD16" s="78"/>
      <c r="AE16" s="94"/>
      <c r="AF16" s="95">
        <f>IF(Q16=0,"",IF(AE16=0,"",(AE16/Q16)))</f>
        <v>0</v>
      </c>
      <c r="AG16" s="94"/>
      <c r="AH16" s="96" t="str">
        <f>IFERROR(AG16/AE16,"-")</f>
        <v>-</v>
      </c>
      <c r="AI16" s="97"/>
      <c r="AJ16" s="98" t="str">
        <f>IFERROR(AI16/AE16,"-")</f>
        <v>-</v>
      </c>
      <c r="AK16" s="99"/>
      <c r="AL16" s="99"/>
      <c r="AM16" s="99"/>
      <c r="AN16" s="100">
        <v>1</v>
      </c>
      <c r="AO16" s="101">
        <f>IF(Q16=0,"",IF(AN16=0,"",(AN16/Q16)))</f>
        <v>0.16666666666667</v>
      </c>
      <c r="AP16" s="100"/>
      <c r="AQ16" s="102">
        <f>IFERROR(AP16/AN16,"-")</f>
        <v>0</v>
      </c>
      <c r="AR16" s="103"/>
      <c r="AS16" s="104">
        <f>IFERROR(AR16/AN16,"-")</f>
        <v>0</v>
      </c>
      <c r="AT16" s="105"/>
      <c r="AU16" s="105"/>
      <c r="AV16" s="105"/>
      <c r="AW16" s="106"/>
      <c r="AX16" s="107">
        <f>IF(Q16=0,"",IF(AW16=0,"",(AW16/Q16)))</f>
        <v>0</v>
      </c>
      <c r="AY16" s="106"/>
      <c r="AZ16" s="108" t="str">
        <f>IFERROR(AY16/AW16,"-")</f>
        <v>-</v>
      </c>
      <c r="BA16" s="109"/>
      <c r="BB16" s="110" t="str">
        <f>IFERROR(BA16/AW16,"-")</f>
        <v>-</v>
      </c>
      <c r="BC16" s="111"/>
      <c r="BD16" s="111"/>
      <c r="BE16" s="111"/>
      <c r="BF16" s="112">
        <v>4</v>
      </c>
      <c r="BG16" s="113">
        <f>IF(Q16=0,"",IF(BF16=0,"",(BF16/Q16)))</f>
        <v>0.66666666666667</v>
      </c>
      <c r="BH16" s="112">
        <v>2</v>
      </c>
      <c r="BI16" s="114">
        <f>IFERROR(BH16/BF16,"-")</f>
        <v>0.5</v>
      </c>
      <c r="BJ16" s="115">
        <v>8000</v>
      </c>
      <c r="BK16" s="116">
        <f>IFERROR(BJ16/BF16,"-")</f>
        <v>2000</v>
      </c>
      <c r="BL16" s="117">
        <v>2</v>
      </c>
      <c r="BM16" s="117"/>
      <c r="BN16" s="117"/>
      <c r="BO16" s="119">
        <v>1</v>
      </c>
      <c r="BP16" s="120">
        <f>IF(Q16=0,"",IF(BO16=0,"",(BO16/Q16)))</f>
        <v>0.16666666666667</v>
      </c>
      <c r="BQ16" s="121">
        <v>1</v>
      </c>
      <c r="BR16" s="122">
        <f>IFERROR(BQ16/BO16,"-")</f>
        <v>1</v>
      </c>
      <c r="BS16" s="123">
        <v>8000</v>
      </c>
      <c r="BT16" s="124">
        <f>IFERROR(BS16/BO16,"-")</f>
        <v>8000</v>
      </c>
      <c r="BU16" s="125"/>
      <c r="BV16" s="125">
        <v>1</v>
      </c>
      <c r="BW16" s="125"/>
      <c r="BX16" s="126"/>
      <c r="BY16" s="127">
        <f>IF(Q16=0,"",IF(BX16=0,"",(BX16/Q16)))</f>
        <v>0</v>
      </c>
      <c r="BZ16" s="128"/>
      <c r="CA16" s="129" t="str">
        <f>IFERROR(BZ16/BX16,"-")</f>
        <v>-</v>
      </c>
      <c r="CB16" s="130"/>
      <c r="CC16" s="131" t="str">
        <f>IFERROR(CB16/BX16,"-")</f>
        <v>-</v>
      </c>
      <c r="CD16" s="132"/>
      <c r="CE16" s="132"/>
      <c r="CF16" s="132"/>
      <c r="CG16" s="133"/>
      <c r="CH16" s="134">
        <f>IF(Q16=0,"",IF(CG16=0,"",(CG16/Q16)))</f>
        <v>0</v>
      </c>
      <c r="CI16" s="135"/>
      <c r="CJ16" s="136" t="str">
        <f>IFERROR(CI16/CG16,"-")</f>
        <v>-</v>
      </c>
      <c r="CK16" s="137"/>
      <c r="CL16" s="138" t="str">
        <f>IFERROR(CK16/CG16,"-")</f>
        <v>-</v>
      </c>
      <c r="CM16" s="139"/>
      <c r="CN16" s="139"/>
      <c r="CO16" s="139"/>
      <c r="CP16" s="140">
        <v>3</v>
      </c>
      <c r="CQ16" s="141">
        <v>16000</v>
      </c>
      <c r="CR16" s="141">
        <v>8000</v>
      </c>
      <c r="CS16" s="141"/>
      <c r="CT16" s="142" t="str">
        <f>IF(AND(CR16=0,CS16=0),"",IF(AND(CR16&lt;=100000,CS16&lt;=100000),"",IF(CR16/CQ16&gt;0.7,"男高",IF(CS16/CQ16&gt;0.7,"女高",""))))</f>
        <v/>
      </c>
    </row>
    <row r="17" spans="1:99">
      <c r="A17" s="79">
        <f>AC17</f>
        <v>0.092307692307692</v>
      </c>
      <c r="B17" s="189" t="s">
        <v>238</v>
      </c>
      <c r="C17" s="189" t="s">
        <v>227</v>
      </c>
      <c r="D17" s="189" t="s">
        <v>239</v>
      </c>
      <c r="E17" s="189" t="s">
        <v>234</v>
      </c>
      <c r="F17" s="189"/>
      <c r="G17" s="189" t="s">
        <v>61</v>
      </c>
      <c r="H17" s="89" t="s">
        <v>240</v>
      </c>
      <c r="I17" s="89" t="s">
        <v>236</v>
      </c>
      <c r="J17" s="89" t="s">
        <v>131</v>
      </c>
      <c r="K17" s="181">
        <v>65000</v>
      </c>
      <c r="L17" s="80">
        <v>0</v>
      </c>
      <c r="M17" s="80">
        <v>0</v>
      </c>
      <c r="N17" s="80">
        <v>31</v>
      </c>
      <c r="O17" s="91">
        <v>4</v>
      </c>
      <c r="P17" s="92">
        <v>0</v>
      </c>
      <c r="Q17" s="93">
        <f>O17+P17</f>
        <v>4</v>
      </c>
      <c r="R17" s="81">
        <f>IFERROR(Q17/N17,"-")</f>
        <v>0.12903225806452</v>
      </c>
      <c r="S17" s="80">
        <v>0</v>
      </c>
      <c r="T17" s="80">
        <v>2</v>
      </c>
      <c r="U17" s="81">
        <f>IFERROR(T17/(Q17),"-")</f>
        <v>0.5</v>
      </c>
      <c r="V17" s="82">
        <f>IFERROR(K17/SUM(Q17:Q18),"-")</f>
        <v>7222.2222222222</v>
      </c>
      <c r="W17" s="83">
        <v>0</v>
      </c>
      <c r="X17" s="81">
        <f>IF(Q17=0,"-",W17/Q17)</f>
        <v>0</v>
      </c>
      <c r="Y17" s="186">
        <v>0</v>
      </c>
      <c r="Z17" s="187">
        <f>IFERROR(Y17/Q17,"-")</f>
        <v>0</v>
      </c>
      <c r="AA17" s="187" t="str">
        <f>IFERROR(Y17/W17,"-")</f>
        <v>-</v>
      </c>
      <c r="AB17" s="181">
        <f>SUM(Y17:Y18)-SUM(K17:K18)</f>
        <v>-59000</v>
      </c>
      <c r="AC17" s="85">
        <f>SUM(Y17:Y18)/SUM(K17:K18)</f>
        <v>0.092307692307692</v>
      </c>
      <c r="AD17" s="78"/>
      <c r="AE17" s="94"/>
      <c r="AF17" s="95">
        <f>IF(Q17=0,"",IF(AE17=0,"",(AE17/Q17)))</f>
        <v>0</v>
      </c>
      <c r="AG17" s="94"/>
      <c r="AH17" s="96" t="str">
        <f>IFERROR(AG17/AE17,"-")</f>
        <v>-</v>
      </c>
      <c r="AI17" s="97"/>
      <c r="AJ17" s="98" t="str">
        <f>IFERROR(AI17/AE17,"-")</f>
        <v>-</v>
      </c>
      <c r="AK17" s="99"/>
      <c r="AL17" s="99"/>
      <c r="AM17" s="99"/>
      <c r="AN17" s="100">
        <v>1</v>
      </c>
      <c r="AO17" s="101">
        <f>IF(Q17=0,"",IF(AN17=0,"",(AN17/Q17)))</f>
        <v>0.25</v>
      </c>
      <c r="AP17" s="100"/>
      <c r="AQ17" s="102">
        <f>IFERROR(AP17/AN17,"-")</f>
        <v>0</v>
      </c>
      <c r="AR17" s="103"/>
      <c r="AS17" s="104">
        <f>IFERROR(AR17/AN17,"-")</f>
        <v>0</v>
      </c>
      <c r="AT17" s="105"/>
      <c r="AU17" s="105"/>
      <c r="AV17" s="105"/>
      <c r="AW17" s="106">
        <v>1</v>
      </c>
      <c r="AX17" s="107">
        <f>IF(Q17=0,"",IF(AW17=0,"",(AW17/Q17)))</f>
        <v>0.25</v>
      </c>
      <c r="AY17" s="106"/>
      <c r="AZ17" s="108">
        <f>IFERROR(AY17/AW17,"-")</f>
        <v>0</v>
      </c>
      <c r="BA17" s="109"/>
      <c r="BB17" s="110">
        <f>IFERROR(BA17/AW17,"-")</f>
        <v>0</v>
      </c>
      <c r="BC17" s="111"/>
      <c r="BD17" s="111"/>
      <c r="BE17" s="111"/>
      <c r="BF17" s="112">
        <v>1</v>
      </c>
      <c r="BG17" s="113">
        <f>IF(Q17=0,"",IF(BF17=0,"",(BF17/Q17)))</f>
        <v>0.25</v>
      </c>
      <c r="BH17" s="112"/>
      <c r="BI17" s="114">
        <f>IFERROR(BH17/BF17,"-")</f>
        <v>0</v>
      </c>
      <c r="BJ17" s="115"/>
      <c r="BK17" s="116">
        <f>IFERROR(BJ17/BF17,"-")</f>
        <v>0</v>
      </c>
      <c r="BL17" s="117"/>
      <c r="BM17" s="117"/>
      <c r="BN17" s="117"/>
      <c r="BO17" s="119">
        <v>1</v>
      </c>
      <c r="BP17" s="120">
        <f>IF(Q17=0,"",IF(BO17=0,"",(BO17/Q17)))</f>
        <v>0.25</v>
      </c>
      <c r="BQ17" s="121"/>
      <c r="BR17" s="122">
        <f>IFERROR(BQ17/BO17,"-")</f>
        <v>0</v>
      </c>
      <c r="BS17" s="123"/>
      <c r="BT17" s="124">
        <f>IFERROR(BS17/BO17,"-")</f>
        <v>0</v>
      </c>
      <c r="BU17" s="125"/>
      <c r="BV17" s="125"/>
      <c r="BW17" s="125"/>
      <c r="BX17" s="126"/>
      <c r="BY17" s="127">
        <f>IF(Q17=0,"",IF(BX17=0,"",(BX17/Q17)))</f>
        <v>0</v>
      </c>
      <c r="BZ17" s="128"/>
      <c r="CA17" s="129" t="str">
        <f>IFERROR(BZ17/BX17,"-")</f>
        <v>-</v>
      </c>
      <c r="CB17" s="130"/>
      <c r="CC17" s="131" t="str">
        <f>IFERROR(CB17/BX17,"-")</f>
        <v>-</v>
      </c>
      <c r="CD17" s="132"/>
      <c r="CE17" s="132"/>
      <c r="CF17" s="132"/>
      <c r="CG17" s="133"/>
      <c r="CH17" s="134">
        <f>IF(Q17=0,"",IF(CG17=0,"",(CG17/Q17)))</f>
        <v>0</v>
      </c>
      <c r="CI17" s="135"/>
      <c r="CJ17" s="136" t="str">
        <f>IFERROR(CI17/CG17,"-")</f>
        <v>-</v>
      </c>
      <c r="CK17" s="137"/>
      <c r="CL17" s="138" t="str">
        <f>IFERROR(CK17/CG17,"-")</f>
        <v>-</v>
      </c>
      <c r="CM17" s="139"/>
      <c r="CN17" s="139"/>
      <c r="CO17" s="139"/>
      <c r="CP17" s="140">
        <v>0</v>
      </c>
      <c r="CQ17" s="141">
        <v>0</v>
      </c>
      <c r="CR17" s="141"/>
      <c r="CS17" s="141"/>
      <c r="CT17" s="142" t="str">
        <f>IF(AND(CR17=0,CS17=0),"",IF(AND(CR17&lt;=100000,CS17&lt;=100000),"",IF(CR17/CQ17&gt;0.7,"男高",IF(CS17/CQ17&gt;0.7,"女高",""))))</f>
        <v/>
      </c>
    </row>
    <row r="18" spans="1:99">
      <c r="A18" s="79"/>
      <c r="B18" s="189" t="s">
        <v>241</v>
      </c>
      <c r="C18" s="189" t="s">
        <v>227</v>
      </c>
      <c r="D18" s="189"/>
      <c r="E18" s="189"/>
      <c r="F18" s="189"/>
      <c r="G18" s="189" t="s">
        <v>73</v>
      </c>
      <c r="H18" s="89"/>
      <c r="I18" s="89"/>
      <c r="J18" s="89"/>
      <c r="K18" s="181"/>
      <c r="L18" s="80">
        <v>0</v>
      </c>
      <c r="M18" s="80">
        <v>0</v>
      </c>
      <c r="N18" s="80">
        <v>5</v>
      </c>
      <c r="O18" s="91">
        <v>5</v>
      </c>
      <c r="P18" s="92">
        <v>0</v>
      </c>
      <c r="Q18" s="93">
        <f>O18+P18</f>
        <v>5</v>
      </c>
      <c r="R18" s="81">
        <f>IFERROR(Q18/N18,"-")</f>
        <v>1</v>
      </c>
      <c r="S18" s="80">
        <v>0</v>
      </c>
      <c r="T18" s="80">
        <v>1</v>
      </c>
      <c r="U18" s="81">
        <f>IFERROR(T18/(Q18),"-")</f>
        <v>0.2</v>
      </c>
      <c r="V18" s="82"/>
      <c r="W18" s="83">
        <v>2</v>
      </c>
      <c r="X18" s="81">
        <f>IF(Q18=0,"-",W18/Q18)</f>
        <v>0.4</v>
      </c>
      <c r="Y18" s="186">
        <v>6000</v>
      </c>
      <c r="Z18" s="187">
        <f>IFERROR(Y18/Q18,"-")</f>
        <v>1200</v>
      </c>
      <c r="AA18" s="187">
        <f>IFERROR(Y18/W18,"-")</f>
        <v>3000</v>
      </c>
      <c r="AB18" s="181"/>
      <c r="AC18" s="85"/>
      <c r="AD18" s="78"/>
      <c r="AE18" s="94"/>
      <c r="AF18" s="95">
        <f>IF(Q18=0,"",IF(AE18=0,"",(AE18/Q18)))</f>
        <v>0</v>
      </c>
      <c r="AG18" s="94"/>
      <c r="AH18" s="96" t="str">
        <f>IFERROR(AG18/AE18,"-")</f>
        <v>-</v>
      </c>
      <c r="AI18" s="97"/>
      <c r="AJ18" s="98" t="str">
        <f>IFERROR(AI18/AE18,"-")</f>
        <v>-</v>
      </c>
      <c r="AK18" s="99"/>
      <c r="AL18" s="99"/>
      <c r="AM18" s="99"/>
      <c r="AN18" s="100"/>
      <c r="AO18" s="101">
        <f>IF(Q18=0,"",IF(AN18=0,"",(AN18/Q18)))</f>
        <v>0</v>
      </c>
      <c r="AP18" s="100"/>
      <c r="AQ18" s="102" t="str">
        <f>IFERROR(AP18/AN18,"-")</f>
        <v>-</v>
      </c>
      <c r="AR18" s="103"/>
      <c r="AS18" s="104" t="str">
        <f>IFERROR(AR18/AN18,"-")</f>
        <v>-</v>
      </c>
      <c r="AT18" s="105"/>
      <c r="AU18" s="105"/>
      <c r="AV18" s="105"/>
      <c r="AW18" s="106"/>
      <c r="AX18" s="107">
        <f>IF(Q18=0,"",IF(AW18=0,"",(AW18/Q18)))</f>
        <v>0</v>
      </c>
      <c r="AY18" s="106"/>
      <c r="AZ18" s="108" t="str">
        <f>IFERROR(AY18/AW18,"-")</f>
        <v>-</v>
      </c>
      <c r="BA18" s="109"/>
      <c r="BB18" s="110" t="str">
        <f>IFERROR(BA18/AW18,"-")</f>
        <v>-</v>
      </c>
      <c r="BC18" s="111"/>
      <c r="BD18" s="111"/>
      <c r="BE18" s="111"/>
      <c r="BF18" s="112">
        <v>1</v>
      </c>
      <c r="BG18" s="113">
        <f>IF(Q18=0,"",IF(BF18=0,"",(BF18/Q18)))</f>
        <v>0.2</v>
      </c>
      <c r="BH18" s="112">
        <v>1</v>
      </c>
      <c r="BI18" s="114">
        <f>IFERROR(BH18/BF18,"-")</f>
        <v>1</v>
      </c>
      <c r="BJ18" s="115">
        <v>3000</v>
      </c>
      <c r="BK18" s="116">
        <f>IFERROR(BJ18/BF18,"-")</f>
        <v>3000</v>
      </c>
      <c r="BL18" s="117">
        <v>1</v>
      </c>
      <c r="BM18" s="117"/>
      <c r="BN18" s="117"/>
      <c r="BO18" s="119">
        <v>3</v>
      </c>
      <c r="BP18" s="120">
        <f>IF(Q18=0,"",IF(BO18=0,"",(BO18/Q18)))</f>
        <v>0.6</v>
      </c>
      <c r="BQ18" s="121">
        <v>1</v>
      </c>
      <c r="BR18" s="122">
        <f>IFERROR(BQ18/BO18,"-")</f>
        <v>0.33333333333333</v>
      </c>
      <c r="BS18" s="123">
        <v>3000</v>
      </c>
      <c r="BT18" s="124">
        <f>IFERROR(BS18/BO18,"-")</f>
        <v>1000</v>
      </c>
      <c r="BU18" s="125">
        <v>1</v>
      </c>
      <c r="BV18" s="125"/>
      <c r="BW18" s="125"/>
      <c r="BX18" s="126">
        <v>1</v>
      </c>
      <c r="BY18" s="127">
        <f>IF(Q18=0,"",IF(BX18=0,"",(BX18/Q18)))</f>
        <v>0.2</v>
      </c>
      <c r="BZ18" s="128"/>
      <c r="CA18" s="129">
        <f>IFERROR(BZ18/BX18,"-")</f>
        <v>0</v>
      </c>
      <c r="CB18" s="130"/>
      <c r="CC18" s="131">
        <f>IFERROR(CB18/BX18,"-")</f>
        <v>0</v>
      </c>
      <c r="CD18" s="132"/>
      <c r="CE18" s="132"/>
      <c r="CF18" s="132"/>
      <c r="CG18" s="133"/>
      <c r="CH18" s="134">
        <f>IF(Q18=0,"",IF(CG18=0,"",(CG18/Q18)))</f>
        <v>0</v>
      </c>
      <c r="CI18" s="135"/>
      <c r="CJ18" s="136" t="str">
        <f>IFERROR(CI18/CG18,"-")</f>
        <v>-</v>
      </c>
      <c r="CK18" s="137"/>
      <c r="CL18" s="138" t="str">
        <f>IFERROR(CK18/CG18,"-")</f>
        <v>-</v>
      </c>
      <c r="CM18" s="139"/>
      <c r="CN18" s="139"/>
      <c r="CO18" s="139"/>
      <c r="CP18" s="140">
        <v>2</v>
      </c>
      <c r="CQ18" s="141">
        <v>6000</v>
      </c>
      <c r="CR18" s="141">
        <v>3000</v>
      </c>
      <c r="CS18" s="141"/>
      <c r="CT18" s="142" t="str">
        <f>IF(AND(CR18=0,CS18=0),"",IF(AND(CR18&lt;=100000,CS18&lt;=100000),"",IF(CR18/CQ18&gt;0.7,"男高",IF(CS18/CQ18&gt;0.7,"女高",""))))</f>
        <v/>
      </c>
    </row>
    <row r="19" spans="1:99">
      <c r="A19" s="79">
        <f>AC19</f>
        <v>8.8214285714286</v>
      </c>
      <c r="B19" s="189" t="s">
        <v>242</v>
      </c>
      <c r="C19" s="189" t="s">
        <v>227</v>
      </c>
      <c r="D19" s="189" t="s">
        <v>233</v>
      </c>
      <c r="E19" s="189" t="s">
        <v>234</v>
      </c>
      <c r="F19" s="189"/>
      <c r="G19" s="189" t="s">
        <v>61</v>
      </c>
      <c r="H19" s="89" t="s">
        <v>243</v>
      </c>
      <c r="I19" s="89" t="s">
        <v>236</v>
      </c>
      <c r="J19" s="89" t="s">
        <v>244</v>
      </c>
      <c r="K19" s="181">
        <v>70000</v>
      </c>
      <c r="L19" s="80">
        <v>0</v>
      </c>
      <c r="M19" s="80">
        <v>0</v>
      </c>
      <c r="N19" s="80">
        <v>89</v>
      </c>
      <c r="O19" s="91">
        <v>4</v>
      </c>
      <c r="P19" s="92">
        <v>0</v>
      </c>
      <c r="Q19" s="93">
        <f>O19+P19</f>
        <v>4</v>
      </c>
      <c r="R19" s="81">
        <f>IFERROR(Q19/N19,"-")</f>
        <v>0.044943820224719</v>
      </c>
      <c r="S19" s="80">
        <v>0</v>
      </c>
      <c r="T19" s="80">
        <v>1</v>
      </c>
      <c r="U19" s="81">
        <f>IFERROR(T19/(Q19),"-")</f>
        <v>0.25</v>
      </c>
      <c r="V19" s="82">
        <f>IFERROR(K19/SUM(Q19:Q20),"-")</f>
        <v>3333.3333333333</v>
      </c>
      <c r="W19" s="83">
        <v>0</v>
      </c>
      <c r="X19" s="81">
        <f>IF(Q19=0,"-",W19/Q19)</f>
        <v>0</v>
      </c>
      <c r="Y19" s="186">
        <v>0</v>
      </c>
      <c r="Z19" s="187">
        <f>IFERROR(Y19/Q19,"-")</f>
        <v>0</v>
      </c>
      <c r="AA19" s="187" t="str">
        <f>IFERROR(Y19/W19,"-")</f>
        <v>-</v>
      </c>
      <c r="AB19" s="181">
        <f>SUM(Y19:Y20)-SUM(K19:K20)</f>
        <v>547500</v>
      </c>
      <c r="AC19" s="85">
        <f>SUM(Y19:Y20)/SUM(K19:K20)</f>
        <v>8.8214285714286</v>
      </c>
      <c r="AD19" s="78"/>
      <c r="AE19" s="94">
        <v>1</v>
      </c>
      <c r="AF19" s="95">
        <f>IF(Q19=0,"",IF(AE19=0,"",(AE19/Q19)))</f>
        <v>0.25</v>
      </c>
      <c r="AG19" s="94"/>
      <c r="AH19" s="96">
        <f>IFERROR(AG19/AE19,"-")</f>
        <v>0</v>
      </c>
      <c r="AI19" s="97"/>
      <c r="AJ19" s="98">
        <f>IFERROR(AI19/AE19,"-")</f>
        <v>0</v>
      </c>
      <c r="AK19" s="99"/>
      <c r="AL19" s="99"/>
      <c r="AM19" s="99"/>
      <c r="AN19" s="100">
        <v>1</v>
      </c>
      <c r="AO19" s="101">
        <f>IF(Q19=0,"",IF(AN19=0,"",(AN19/Q19)))</f>
        <v>0.25</v>
      </c>
      <c r="AP19" s="100"/>
      <c r="AQ19" s="102">
        <f>IFERROR(AP19/AN19,"-")</f>
        <v>0</v>
      </c>
      <c r="AR19" s="103"/>
      <c r="AS19" s="104">
        <f>IFERROR(AR19/AN19,"-")</f>
        <v>0</v>
      </c>
      <c r="AT19" s="105"/>
      <c r="AU19" s="105"/>
      <c r="AV19" s="105"/>
      <c r="AW19" s="106"/>
      <c r="AX19" s="107">
        <f>IF(Q19=0,"",IF(AW19=0,"",(AW19/Q19)))</f>
        <v>0</v>
      </c>
      <c r="AY19" s="106"/>
      <c r="AZ19" s="108" t="str">
        <f>IFERROR(AY19/AW19,"-")</f>
        <v>-</v>
      </c>
      <c r="BA19" s="109"/>
      <c r="BB19" s="110" t="str">
        <f>IFERROR(BA19/AW19,"-")</f>
        <v>-</v>
      </c>
      <c r="BC19" s="111"/>
      <c r="BD19" s="111"/>
      <c r="BE19" s="111"/>
      <c r="BF19" s="112">
        <v>1</v>
      </c>
      <c r="BG19" s="113">
        <f>IF(Q19=0,"",IF(BF19=0,"",(BF19/Q19)))</f>
        <v>0.25</v>
      </c>
      <c r="BH19" s="112"/>
      <c r="BI19" s="114">
        <f>IFERROR(BH19/BF19,"-")</f>
        <v>0</v>
      </c>
      <c r="BJ19" s="115"/>
      <c r="BK19" s="116">
        <f>IFERROR(BJ19/BF19,"-")</f>
        <v>0</v>
      </c>
      <c r="BL19" s="117"/>
      <c r="BM19" s="117"/>
      <c r="BN19" s="117"/>
      <c r="BO19" s="119">
        <v>1</v>
      </c>
      <c r="BP19" s="120">
        <f>IF(Q19=0,"",IF(BO19=0,"",(BO19/Q19)))</f>
        <v>0.25</v>
      </c>
      <c r="BQ19" s="121"/>
      <c r="BR19" s="122">
        <f>IFERROR(BQ19/BO19,"-")</f>
        <v>0</v>
      </c>
      <c r="BS19" s="123"/>
      <c r="BT19" s="124">
        <f>IFERROR(BS19/BO19,"-")</f>
        <v>0</v>
      </c>
      <c r="BU19" s="125"/>
      <c r="BV19" s="125"/>
      <c r="BW19" s="125"/>
      <c r="BX19" s="126"/>
      <c r="BY19" s="127">
        <f>IF(Q19=0,"",IF(BX19=0,"",(BX19/Q19)))</f>
        <v>0</v>
      </c>
      <c r="BZ19" s="128"/>
      <c r="CA19" s="129" t="str">
        <f>IFERROR(BZ19/BX19,"-")</f>
        <v>-</v>
      </c>
      <c r="CB19" s="130"/>
      <c r="CC19" s="131" t="str">
        <f>IFERROR(CB19/BX19,"-")</f>
        <v>-</v>
      </c>
      <c r="CD19" s="132"/>
      <c r="CE19" s="132"/>
      <c r="CF19" s="132"/>
      <c r="CG19" s="133"/>
      <c r="CH19" s="134">
        <f>IF(Q19=0,"",IF(CG19=0,"",(CG19/Q19)))</f>
        <v>0</v>
      </c>
      <c r="CI19" s="135"/>
      <c r="CJ19" s="136" t="str">
        <f>IFERROR(CI19/CG19,"-")</f>
        <v>-</v>
      </c>
      <c r="CK19" s="137"/>
      <c r="CL19" s="138" t="str">
        <f>IFERROR(CK19/CG19,"-")</f>
        <v>-</v>
      </c>
      <c r="CM19" s="139"/>
      <c r="CN19" s="139"/>
      <c r="CO19" s="139"/>
      <c r="CP19" s="140">
        <v>0</v>
      </c>
      <c r="CQ19" s="141">
        <v>0</v>
      </c>
      <c r="CR19" s="141"/>
      <c r="CS19" s="141"/>
      <c r="CT19" s="142" t="str">
        <f>IF(AND(CR19=0,CS19=0),"",IF(AND(CR19&lt;=100000,CS19&lt;=100000),"",IF(CR19/CQ19&gt;0.7,"男高",IF(CS19/CQ19&gt;0.7,"女高",""))))</f>
        <v/>
      </c>
    </row>
    <row r="20" spans="1:99">
      <c r="A20" s="79"/>
      <c r="B20" s="189" t="s">
        <v>245</v>
      </c>
      <c r="C20" s="189" t="s">
        <v>227</v>
      </c>
      <c r="D20" s="189"/>
      <c r="E20" s="189"/>
      <c r="F20" s="189"/>
      <c r="G20" s="189" t="s">
        <v>73</v>
      </c>
      <c r="H20" s="89"/>
      <c r="I20" s="89"/>
      <c r="J20" s="89"/>
      <c r="K20" s="181"/>
      <c r="L20" s="80">
        <v>0</v>
      </c>
      <c r="M20" s="80">
        <v>0</v>
      </c>
      <c r="N20" s="80">
        <v>30</v>
      </c>
      <c r="O20" s="91">
        <v>17</v>
      </c>
      <c r="P20" s="92">
        <v>0</v>
      </c>
      <c r="Q20" s="93">
        <f>O20+P20</f>
        <v>17</v>
      </c>
      <c r="R20" s="81">
        <f>IFERROR(Q20/N20,"-")</f>
        <v>0.56666666666667</v>
      </c>
      <c r="S20" s="80">
        <v>3</v>
      </c>
      <c r="T20" s="80">
        <v>3</v>
      </c>
      <c r="U20" s="81">
        <f>IFERROR(T20/(Q20),"-")</f>
        <v>0.17647058823529</v>
      </c>
      <c r="V20" s="82"/>
      <c r="W20" s="83">
        <v>5</v>
      </c>
      <c r="X20" s="81">
        <f>IF(Q20=0,"-",W20/Q20)</f>
        <v>0.29411764705882</v>
      </c>
      <c r="Y20" s="186">
        <v>617500</v>
      </c>
      <c r="Z20" s="187">
        <f>IFERROR(Y20/Q20,"-")</f>
        <v>36323.529411765</v>
      </c>
      <c r="AA20" s="187">
        <f>IFERROR(Y20/W20,"-")</f>
        <v>123500</v>
      </c>
      <c r="AB20" s="181"/>
      <c r="AC20" s="85"/>
      <c r="AD20" s="78"/>
      <c r="AE20" s="94"/>
      <c r="AF20" s="95">
        <f>IF(Q20=0,"",IF(AE20=0,"",(AE20/Q20)))</f>
        <v>0</v>
      </c>
      <c r="AG20" s="94"/>
      <c r="AH20" s="96" t="str">
        <f>IFERROR(AG20/AE20,"-")</f>
        <v>-</v>
      </c>
      <c r="AI20" s="97"/>
      <c r="AJ20" s="98" t="str">
        <f>IFERROR(AI20/AE20,"-")</f>
        <v>-</v>
      </c>
      <c r="AK20" s="99"/>
      <c r="AL20" s="99"/>
      <c r="AM20" s="99"/>
      <c r="AN20" s="100">
        <v>1</v>
      </c>
      <c r="AO20" s="101">
        <f>IF(Q20=0,"",IF(AN20=0,"",(AN20/Q20)))</f>
        <v>0.058823529411765</v>
      </c>
      <c r="AP20" s="100">
        <v>1</v>
      </c>
      <c r="AQ20" s="102">
        <f>IFERROR(AP20/AN20,"-")</f>
        <v>1</v>
      </c>
      <c r="AR20" s="103">
        <v>3000</v>
      </c>
      <c r="AS20" s="104">
        <f>IFERROR(AR20/AN20,"-")</f>
        <v>3000</v>
      </c>
      <c r="AT20" s="105">
        <v>1</v>
      </c>
      <c r="AU20" s="105"/>
      <c r="AV20" s="105"/>
      <c r="AW20" s="106">
        <v>3</v>
      </c>
      <c r="AX20" s="107">
        <f>IF(Q20=0,"",IF(AW20=0,"",(AW20/Q20)))</f>
        <v>0.17647058823529</v>
      </c>
      <c r="AY20" s="106"/>
      <c r="AZ20" s="108">
        <f>IFERROR(AY20/AW20,"-")</f>
        <v>0</v>
      </c>
      <c r="BA20" s="109"/>
      <c r="BB20" s="110">
        <f>IFERROR(BA20/AW20,"-")</f>
        <v>0</v>
      </c>
      <c r="BC20" s="111"/>
      <c r="BD20" s="111"/>
      <c r="BE20" s="111"/>
      <c r="BF20" s="112">
        <v>3</v>
      </c>
      <c r="BG20" s="113">
        <f>IF(Q20=0,"",IF(BF20=0,"",(BF20/Q20)))</f>
        <v>0.17647058823529</v>
      </c>
      <c r="BH20" s="112">
        <v>2</v>
      </c>
      <c r="BI20" s="114">
        <f>IFERROR(BH20/BF20,"-")</f>
        <v>0.66666666666667</v>
      </c>
      <c r="BJ20" s="115">
        <v>16000</v>
      </c>
      <c r="BK20" s="116">
        <f>IFERROR(BJ20/BF20,"-")</f>
        <v>5333.3333333333</v>
      </c>
      <c r="BL20" s="117">
        <v>1</v>
      </c>
      <c r="BM20" s="117"/>
      <c r="BN20" s="117">
        <v>1</v>
      </c>
      <c r="BO20" s="119">
        <v>4</v>
      </c>
      <c r="BP20" s="120">
        <f>IF(Q20=0,"",IF(BO20=0,"",(BO20/Q20)))</f>
        <v>0.23529411764706</v>
      </c>
      <c r="BQ20" s="121">
        <v>1</v>
      </c>
      <c r="BR20" s="122">
        <f>IFERROR(BQ20/BO20,"-")</f>
        <v>0.25</v>
      </c>
      <c r="BS20" s="123">
        <v>219500</v>
      </c>
      <c r="BT20" s="124">
        <f>IFERROR(BS20/BO20,"-")</f>
        <v>54875</v>
      </c>
      <c r="BU20" s="125"/>
      <c r="BV20" s="125"/>
      <c r="BW20" s="125">
        <v>1</v>
      </c>
      <c r="BX20" s="126">
        <v>5</v>
      </c>
      <c r="BY20" s="127">
        <f>IF(Q20=0,"",IF(BX20=0,"",(BX20/Q20)))</f>
        <v>0.29411764705882</v>
      </c>
      <c r="BZ20" s="128">
        <v>1</v>
      </c>
      <c r="CA20" s="129">
        <f>IFERROR(BZ20/BX20,"-")</f>
        <v>0.2</v>
      </c>
      <c r="CB20" s="130">
        <v>379000</v>
      </c>
      <c r="CC20" s="131">
        <f>IFERROR(CB20/BX20,"-")</f>
        <v>75800</v>
      </c>
      <c r="CD20" s="132"/>
      <c r="CE20" s="132"/>
      <c r="CF20" s="132">
        <v>1</v>
      </c>
      <c r="CG20" s="133">
        <v>1</v>
      </c>
      <c r="CH20" s="134">
        <f>IF(Q20=0,"",IF(CG20=0,"",(CG20/Q20)))</f>
        <v>0.058823529411765</v>
      </c>
      <c r="CI20" s="135"/>
      <c r="CJ20" s="136">
        <f>IFERROR(CI20/CG20,"-")</f>
        <v>0</v>
      </c>
      <c r="CK20" s="137"/>
      <c r="CL20" s="138">
        <f>IFERROR(CK20/CG20,"-")</f>
        <v>0</v>
      </c>
      <c r="CM20" s="139"/>
      <c r="CN20" s="139"/>
      <c r="CO20" s="139"/>
      <c r="CP20" s="140">
        <v>5</v>
      </c>
      <c r="CQ20" s="141">
        <v>617500</v>
      </c>
      <c r="CR20" s="141">
        <v>379000</v>
      </c>
      <c r="CS20" s="141"/>
      <c r="CT20" s="142" t="str">
        <f>IF(AND(CR20=0,CS20=0),"",IF(AND(CR20&lt;=100000,CS20&lt;=100000),"",IF(CR20/CQ20&gt;0.7,"男高",IF(CS20/CQ20&gt;0.7,"女高",""))))</f>
        <v/>
      </c>
    </row>
    <row r="21" spans="1:99">
      <c r="A21" s="79">
        <f>AC21</f>
        <v>0.69090909090909</v>
      </c>
      <c r="B21" s="189" t="s">
        <v>246</v>
      </c>
      <c r="C21" s="189" t="s">
        <v>227</v>
      </c>
      <c r="D21" s="189" t="s">
        <v>247</v>
      </c>
      <c r="E21" s="189" t="s">
        <v>248</v>
      </c>
      <c r="F21" s="189"/>
      <c r="G21" s="189" t="s">
        <v>61</v>
      </c>
      <c r="H21" s="89" t="s">
        <v>249</v>
      </c>
      <c r="I21" s="89" t="s">
        <v>250</v>
      </c>
      <c r="J21" s="89" t="s">
        <v>187</v>
      </c>
      <c r="K21" s="181">
        <v>55000</v>
      </c>
      <c r="L21" s="80">
        <v>0</v>
      </c>
      <c r="M21" s="80">
        <v>0</v>
      </c>
      <c r="N21" s="80">
        <v>13</v>
      </c>
      <c r="O21" s="91">
        <v>2</v>
      </c>
      <c r="P21" s="92">
        <v>0</v>
      </c>
      <c r="Q21" s="93">
        <f>O21+P21</f>
        <v>2</v>
      </c>
      <c r="R21" s="81">
        <f>IFERROR(Q21/N21,"-")</f>
        <v>0.15384615384615</v>
      </c>
      <c r="S21" s="80">
        <v>1</v>
      </c>
      <c r="T21" s="80">
        <v>0</v>
      </c>
      <c r="U21" s="81">
        <f>IFERROR(T21/(Q21),"-")</f>
        <v>0</v>
      </c>
      <c r="V21" s="82">
        <f>IFERROR(K21/SUM(Q21:Q22),"-")</f>
        <v>11000</v>
      </c>
      <c r="W21" s="83">
        <v>1</v>
      </c>
      <c r="X21" s="81">
        <f>IF(Q21=0,"-",W21/Q21)</f>
        <v>0.5</v>
      </c>
      <c r="Y21" s="186">
        <v>38000</v>
      </c>
      <c r="Z21" s="187">
        <f>IFERROR(Y21/Q21,"-")</f>
        <v>19000</v>
      </c>
      <c r="AA21" s="187">
        <f>IFERROR(Y21/W21,"-")</f>
        <v>38000</v>
      </c>
      <c r="AB21" s="181">
        <f>SUM(Y21:Y22)-SUM(K21:K22)</f>
        <v>-17000</v>
      </c>
      <c r="AC21" s="85">
        <f>SUM(Y21:Y22)/SUM(K21:K22)</f>
        <v>0.69090909090909</v>
      </c>
      <c r="AD21" s="78"/>
      <c r="AE21" s="94"/>
      <c r="AF21" s="95">
        <f>IF(Q21=0,"",IF(AE21=0,"",(AE21/Q21)))</f>
        <v>0</v>
      </c>
      <c r="AG21" s="94"/>
      <c r="AH21" s="96" t="str">
        <f>IFERROR(AG21/AE21,"-")</f>
        <v>-</v>
      </c>
      <c r="AI21" s="97"/>
      <c r="AJ21" s="98" t="str">
        <f>IFERROR(AI21/AE21,"-")</f>
        <v>-</v>
      </c>
      <c r="AK21" s="99"/>
      <c r="AL21" s="99"/>
      <c r="AM21" s="99"/>
      <c r="AN21" s="100">
        <v>1</v>
      </c>
      <c r="AO21" s="101">
        <f>IF(Q21=0,"",IF(AN21=0,"",(AN21/Q21)))</f>
        <v>0.5</v>
      </c>
      <c r="AP21" s="100">
        <v>1</v>
      </c>
      <c r="AQ21" s="102">
        <f>IFERROR(AP21/AN21,"-")</f>
        <v>1</v>
      </c>
      <c r="AR21" s="103">
        <v>38000</v>
      </c>
      <c r="AS21" s="104">
        <f>IFERROR(AR21/AN21,"-")</f>
        <v>38000</v>
      </c>
      <c r="AT21" s="105"/>
      <c r="AU21" s="105"/>
      <c r="AV21" s="105">
        <v>1</v>
      </c>
      <c r="AW21" s="106"/>
      <c r="AX21" s="107">
        <f>IF(Q21=0,"",IF(AW21=0,"",(AW21/Q21)))</f>
        <v>0</v>
      </c>
      <c r="AY21" s="106"/>
      <c r="AZ21" s="108" t="str">
        <f>IFERROR(AY21/AW21,"-")</f>
        <v>-</v>
      </c>
      <c r="BA21" s="109"/>
      <c r="BB21" s="110" t="str">
        <f>IFERROR(BA21/AW21,"-")</f>
        <v>-</v>
      </c>
      <c r="BC21" s="111"/>
      <c r="BD21" s="111"/>
      <c r="BE21" s="111"/>
      <c r="BF21" s="112"/>
      <c r="BG21" s="113">
        <f>IF(Q21=0,"",IF(BF21=0,"",(BF21/Q21)))</f>
        <v>0</v>
      </c>
      <c r="BH21" s="112"/>
      <c r="BI21" s="114" t="str">
        <f>IFERROR(BH21/BF21,"-")</f>
        <v>-</v>
      </c>
      <c r="BJ21" s="115"/>
      <c r="BK21" s="116" t="str">
        <f>IFERROR(BJ21/BF21,"-")</f>
        <v>-</v>
      </c>
      <c r="BL21" s="117"/>
      <c r="BM21" s="117"/>
      <c r="BN21" s="117"/>
      <c r="BO21" s="119"/>
      <c r="BP21" s="120">
        <f>IF(Q21=0,"",IF(BO21=0,"",(BO21/Q21)))</f>
        <v>0</v>
      </c>
      <c r="BQ21" s="121"/>
      <c r="BR21" s="122" t="str">
        <f>IFERROR(BQ21/BO21,"-")</f>
        <v>-</v>
      </c>
      <c r="BS21" s="123"/>
      <c r="BT21" s="124" t="str">
        <f>IFERROR(BS21/BO21,"-")</f>
        <v>-</v>
      </c>
      <c r="BU21" s="125"/>
      <c r="BV21" s="125"/>
      <c r="BW21" s="125"/>
      <c r="BX21" s="126">
        <v>1</v>
      </c>
      <c r="BY21" s="127">
        <f>IF(Q21=0,"",IF(BX21=0,"",(BX21/Q21)))</f>
        <v>0.5</v>
      </c>
      <c r="BZ21" s="128"/>
      <c r="CA21" s="129">
        <f>IFERROR(BZ21/BX21,"-")</f>
        <v>0</v>
      </c>
      <c r="CB21" s="130"/>
      <c r="CC21" s="131">
        <f>IFERROR(CB21/BX21,"-")</f>
        <v>0</v>
      </c>
      <c r="CD21" s="132"/>
      <c r="CE21" s="132"/>
      <c r="CF21" s="132"/>
      <c r="CG21" s="133"/>
      <c r="CH21" s="134">
        <f>IF(Q21=0,"",IF(CG21=0,"",(CG21/Q21)))</f>
        <v>0</v>
      </c>
      <c r="CI21" s="135"/>
      <c r="CJ21" s="136" t="str">
        <f>IFERROR(CI21/CG21,"-")</f>
        <v>-</v>
      </c>
      <c r="CK21" s="137"/>
      <c r="CL21" s="138" t="str">
        <f>IFERROR(CK21/CG21,"-")</f>
        <v>-</v>
      </c>
      <c r="CM21" s="139"/>
      <c r="CN21" s="139"/>
      <c r="CO21" s="139"/>
      <c r="CP21" s="140">
        <v>1</v>
      </c>
      <c r="CQ21" s="141">
        <v>38000</v>
      </c>
      <c r="CR21" s="141">
        <v>38000</v>
      </c>
      <c r="CS21" s="141"/>
      <c r="CT21" s="142" t="str">
        <f>IF(AND(CR21=0,CS21=0),"",IF(AND(CR21&lt;=100000,CS21&lt;=100000),"",IF(CR21/CQ21&gt;0.7,"男高",IF(CS21/CQ21&gt;0.7,"女高",""))))</f>
        <v/>
      </c>
    </row>
    <row r="22" spans="1:99">
      <c r="A22" s="79"/>
      <c r="B22" s="189" t="s">
        <v>251</v>
      </c>
      <c r="C22" s="189" t="s">
        <v>227</v>
      </c>
      <c r="D22" s="189"/>
      <c r="E22" s="189"/>
      <c r="F22" s="189"/>
      <c r="G22" s="189" t="s">
        <v>73</v>
      </c>
      <c r="H22" s="89"/>
      <c r="I22" s="89"/>
      <c r="J22" s="89"/>
      <c r="K22" s="181"/>
      <c r="L22" s="80">
        <v>0</v>
      </c>
      <c r="M22" s="80">
        <v>0</v>
      </c>
      <c r="N22" s="80">
        <v>7</v>
      </c>
      <c r="O22" s="91">
        <v>3</v>
      </c>
      <c r="P22" s="92">
        <v>0</v>
      </c>
      <c r="Q22" s="93">
        <f>O22+P22</f>
        <v>3</v>
      </c>
      <c r="R22" s="81">
        <f>IFERROR(Q22/N22,"-")</f>
        <v>0.42857142857143</v>
      </c>
      <c r="S22" s="80">
        <v>0</v>
      </c>
      <c r="T22" s="80">
        <v>0</v>
      </c>
      <c r="U22" s="81">
        <f>IFERROR(T22/(Q22),"-")</f>
        <v>0</v>
      </c>
      <c r="V22" s="82"/>
      <c r="W22" s="83">
        <v>0</v>
      </c>
      <c r="X22" s="81">
        <f>IF(Q22=0,"-",W22/Q22)</f>
        <v>0</v>
      </c>
      <c r="Y22" s="186">
        <v>0</v>
      </c>
      <c r="Z22" s="187">
        <f>IFERROR(Y22/Q22,"-")</f>
        <v>0</v>
      </c>
      <c r="AA22" s="187" t="str">
        <f>IFERROR(Y22/W22,"-")</f>
        <v>-</v>
      </c>
      <c r="AB22" s="181"/>
      <c r="AC22" s="85"/>
      <c r="AD22" s="78"/>
      <c r="AE22" s="94"/>
      <c r="AF22" s="95">
        <f>IF(Q22=0,"",IF(AE22=0,"",(AE22/Q22)))</f>
        <v>0</v>
      </c>
      <c r="AG22" s="94"/>
      <c r="AH22" s="96" t="str">
        <f>IFERROR(AG22/AE22,"-")</f>
        <v>-</v>
      </c>
      <c r="AI22" s="97"/>
      <c r="AJ22" s="98" t="str">
        <f>IFERROR(AI22/AE22,"-")</f>
        <v>-</v>
      </c>
      <c r="AK22" s="99"/>
      <c r="AL22" s="99"/>
      <c r="AM22" s="99"/>
      <c r="AN22" s="100">
        <v>1</v>
      </c>
      <c r="AO22" s="101">
        <f>IF(Q22=0,"",IF(AN22=0,"",(AN22/Q22)))</f>
        <v>0.33333333333333</v>
      </c>
      <c r="AP22" s="100"/>
      <c r="AQ22" s="102">
        <f>IFERROR(AP22/AN22,"-")</f>
        <v>0</v>
      </c>
      <c r="AR22" s="103"/>
      <c r="AS22" s="104">
        <f>IFERROR(AR22/AN22,"-")</f>
        <v>0</v>
      </c>
      <c r="AT22" s="105"/>
      <c r="AU22" s="105"/>
      <c r="AV22" s="105"/>
      <c r="AW22" s="106"/>
      <c r="AX22" s="107">
        <f>IF(Q22=0,"",IF(AW22=0,"",(AW22/Q22)))</f>
        <v>0</v>
      </c>
      <c r="AY22" s="106"/>
      <c r="AZ22" s="108" t="str">
        <f>IFERROR(AY22/AW22,"-")</f>
        <v>-</v>
      </c>
      <c r="BA22" s="109"/>
      <c r="BB22" s="110" t="str">
        <f>IFERROR(BA22/AW22,"-")</f>
        <v>-</v>
      </c>
      <c r="BC22" s="111"/>
      <c r="BD22" s="111"/>
      <c r="BE22" s="111"/>
      <c r="BF22" s="112">
        <v>1</v>
      </c>
      <c r="BG22" s="113">
        <f>IF(Q22=0,"",IF(BF22=0,"",(BF22/Q22)))</f>
        <v>0.33333333333333</v>
      </c>
      <c r="BH22" s="112"/>
      <c r="BI22" s="114">
        <f>IFERROR(BH22/BF22,"-")</f>
        <v>0</v>
      </c>
      <c r="BJ22" s="115"/>
      <c r="BK22" s="116">
        <f>IFERROR(BJ22/BF22,"-")</f>
        <v>0</v>
      </c>
      <c r="BL22" s="117"/>
      <c r="BM22" s="117"/>
      <c r="BN22" s="117"/>
      <c r="BO22" s="119">
        <v>1</v>
      </c>
      <c r="BP22" s="120">
        <f>IF(Q22=0,"",IF(BO22=0,"",(BO22/Q22)))</f>
        <v>0.33333333333333</v>
      </c>
      <c r="BQ22" s="121"/>
      <c r="BR22" s="122">
        <f>IFERROR(BQ22/BO22,"-")</f>
        <v>0</v>
      </c>
      <c r="BS22" s="123"/>
      <c r="BT22" s="124">
        <f>IFERROR(BS22/BO22,"-")</f>
        <v>0</v>
      </c>
      <c r="BU22" s="125"/>
      <c r="BV22" s="125"/>
      <c r="BW22" s="125"/>
      <c r="BX22" s="126"/>
      <c r="BY22" s="127">
        <f>IF(Q22=0,"",IF(BX22=0,"",(BX22/Q22)))</f>
        <v>0</v>
      </c>
      <c r="BZ22" s="128"/>
      <c r="CA22" s="129" t="str">
        <f>IFERROR(BZ22/BX22,"-")</f>
        <v>-</v>
      </c>
      <c r="CB22" s="130"/>
      <c r="CC22" s="131" t="str">
        <f>IFERROR(CB22/BX22,"-")</f>
        <v>-</v>
      </c>
      <c r="CD22" s="132"/>
      <c r="CE22" s="132"/>
      <c r="CF22" s="132"/>
      <c r="CG22" s="133"/>
      <c r="CH22" s="134">
        <f>IF(Q22=0,"",IF(CG22=0,"",(CG22/Q22)))</f>
        <v>0</v>
      </c>
      <c r="CI22" s="135"/>
      <c r="CJ22" s="136" t="str">
        <f>IFERROR(CI22/CG22,"-")</f>
        <v>-</v>
      </c>
      <c r="CK22" s="137"/>
      <c r="CL22" s="138" t="str">
        <f>IFERROR(CK22/CG22,"-")</f>
        <v>-</v>
      </c>
      <c r="CM22" s="139"/>
      <c r="CN22" s="139"/>
      <c r="CO22" s="139"/>
      <c r="CP22" s="140">
        <v>0</v>
      </c>
      <c r="CQ22" s="141">
        <v>0</v>
      </c>
      <c r="CR22" s="141"/>
      <c r="CS22" s="141"/>
      <c r="CT22" s="142" t="str">
        <f>IF(AND(CR22=0,CS22=0),"",IF(AND(CR22&lt;=100000,CS22&lt;=100000),"",IF(CR22/CQ22&gt;0.7,"男高",IF(CS22/CQ22&gt;0.7,"女高",""))))</f>
        <v/>
      </c>
    </row>
    <row r="23" spans="1:99">
      <c r="A23" s="79">
        <f>AC23</f>
        <v>0</v>
      </c>
      <c r="B23" s="189" t="s">
        <v>252</v>
      </c>
      <c r="C23" s="189" t="s">
        <v>227</v>
      </c>
      <c r="D23" s="189" t="s">
        <v>239</v>
      </c>
      <c r="E23" s="189" t="s">
        <v>234</v>
      </c>
      <c r="F23" s="189"/>
      <c r="G23" s="189" t="s">
        <v>61</v>
      </c>
      <c r="H23" s="89" t="s">
        <v>253</v>
      </c>
      <c r="I23" s="89" t="s">
        <v>236</v>
      </c>
      <c r="J23" s="190" t="s">
        <v>254</v>
      </c>
      <c r="K23" s="181">
        <v>65000</v>
      </c>
      <c r="L23" s="80">
        <v>0</v>
      </c>
      <c r="M23" s="80">
        <v>0</v>
      </c>
      <c r="N23" s="80">
        <v>72</v>
      </c>
      <c r="O23" s="91">
        <v>6</v>
      </c>
      <c r="P23" s="92">
        <v>0</v>
      </c>
      <c r="Q23" s="93">
        <f>O23+P23</f>
        <v>6</v>
      </c>
      <c r="R23" s="81">
        <f>IFERROR(Q23/N23,"-")</f>
        <v>0.083333333333333</v>
      </c>
      <c r="S23" s="80">
        <v>0</v>
      </c>
      <c r="T23" s="80">
        <v>3</v>
      </c>
      <c r="U23" s="81">
        <f>IFERROR(T23/(Q23),"-")</f>
        <v>0.5</v>
      </c>
      <c r="V23" s="82">
        <f>IFERROR(K23/SUM(Q23:Q24),"-")</f>
        <v>5909.0909090909</v>
      </c>
      <c r="W23" s="83">
        <v>0</v>
      </c>
      <c r="X23" s="81">
        <f>IF(Q23=0,"-",W23/Q23)</f>
        <v>0</v>
      </c>
      <c r="Y23" s="186">
        <v>0</v>
      </c>
      <c r="Z23" s="187">
        <f>IFERROR(Y23/Q23,"-")</f>
        <v>0</v>
      </c>
      <c r="AA23" s="187" t="str">
        <f>IFERROR(Y23/W23,"-")</f>
        <v>-</v>
      </c>
      <c r="AB23" s="181">
        <f>SUM(Y23:Y24)-SUM(K23:K24)</f>
        <v>-65000</v>
      </c>
      <c r="AC23" s="85">
        <f>SUM(Y23:Y24)/SUM(K23:K24)</f>
        <v>0</v>
      </c>
      <c r="AD23" s="78"/>
      <c r="AE23" s="94"/>
      <c r="AF23" s="95">
        <f>IF(Q23=0,"",IF(AE23=0,"",(AE23/Q23)))</f>
        <v>0</v>
      </c>
      <c r="AG23" s="94"/>
      <c r="AH23" s="96" t="str">
        <f>IFERROR(AG23/AE23,"-")</f>
        <v>-</v>
      </c>
      <c r="AI23" s="97"/>
      <c r="AJ23" s="98" t="str">
        <f>IFERROR(AI23/AE23,"-")</f>
        <v>-</v>
      </c>
      <c r="AK23" s="99"/>
      <c r="AL23" s="99"/>
      <c r="AM23" s="99"/>
      <c r="AN23" s="100">
        <v>3</v>
      </c>
      <c r="AO23" s="101">
        <f>IF(Q23=0,"",IF(AN23=0,"",(AN23/Q23)))</f>
        <v>0.5</v>
      </c>
      <c r="AP23" s="100"/>
      <c r="AQ23" s="102">
        <f>IFERROR(AP23/AN23,"-")</f>
        <v>0</v>
      </c>
      <c r="AR23" s="103"/>
      <c r="AS23" s="104">
        <f>IFERROR(AR23/AN23,"-")</f>
        <v>0</v>
      </c>
      <c r="AT23" s="105"/>
      <c r="AU23" s="105"/>
      <c r="AV23" s="105"/>
      <c r="AW23" s="106">
        <v>1</v>
      </c>
      <c r="AX23" s="107">
        <f>IF(Q23=0,"",IF(AW23=0,"",(AW23/Q23)))</f>
        <v>0.16666666666667</v>
      </c>
      <c r="AY23" s="106"/>
      <c r="AZ23" s="108">
        <f>IFERROR(AY23/AW23,"-")</f>
        <v>0</v>
      </c>
      <c r="BA23" s="109"/>
      <c r="BB23" s="110">
        <f>IFERROR(BA23/AW23,"-")</f>
        <v>0</v>
      </c>
      <c r="BC23" s="111"/>
      <c r="BD23" s="111"/>
      <c r="BE23" s="111"/>
      <c r="BF23" s="112">
        <v>2</v>
      </c>
      <c r="BG23" s="113">
        <f>IF(Q23=0,"",IF(BF23=0,"",(BF23/Q23)))</f>
        <v>0.33333333333333</v>
      </c>
      <c r="BH23" s="112"/>
      <c r="BI23" s="114">
        <f>IFERROR(BH23/BF23,"-")</f>
        <v>0</v>
      </c>
      <c r="BJ23" s="115"/>
      <c r="BK23" s="116">
        <f>IFERROR(BJ23/BF23,"-")</f>
        <v>0</v>
      </c>
      <c r="BL23" s="117"/>
      <c r="BM23" s="117"/>
      <c r="BN23" s="117"/>
      <c r="BO23" s="119"/>
      <c r="BP23" s="120">
        <f>IF(Q23=0,"",IF(BO23=0,"",(BO23/Q23)))</f>
        <v>0</v>
      </c>
      <c r="BQ23" s="121"/>
      <c r="BR23" s="122" t="str">
        <f>IFERROR(BQ23/BO23,"-")</f>
        <v>-</v>
      </c>
      <c r="BS23" s="123"/>
      <c r="BT23" s="124" t="str">
        <f>IFERROR(BS23/BO23,"-")</f>
        <v>-</v>
      </c>
      <c r="BU23" s="125"/>
      <c r="BV23" s="125"/>
      <c r="BW23" s="125"/>
      <c r="BX23" s="126"/>
      <c r="BY23" s="127">
        <f>IF(Q23=0,"",IF(BX23=0,"",(BX23/Q23)))</f>
        <v>0</v>
      </c>
      <c r="BZ23" s="128"/>
      <c r="CA23" s="129" t="str">
        <f>IFERROR(BZ23/BX23,"-")</f>
        <v>-</v>
      </c>
      <c r="CB23" s="130"/>
      <c r="CC23" s="131" t="str">
        <f>IFERROR(CB23/BX23,"-")</f>
        <v>-</v>
      </c>
      <c r="CD23" s="132"/>
      <c r="CE23" s="132"/>
      <c r="CF23" s="132"/>
      <c r="CG23" s="133"/>
      <c r="CH23" s="134">
        <f>IF(Q23=0,"",IF(CG23=0,"",(CG23/Q23)))</f>
        <v>0</v>
      </c>
      <c r="CI23" s="135"/>
      <c r="CJ23" s="136" t="str">
        <f>IFERROR(CI23/CG23,"-")</f>
        <v>-</v>
      </c>
      <c r="CK23" s="137"/>
      <c r="CL23" s="138" t="str">
        <f>IFERROR(CK23/CG23,"-")</f>
        <v>-</v>
      </c>
      <c r="CM23" s="139"/>
      <c r="CN23" s="139"/>
      <c r="CO23" s="139"/>
      <c r="CP23" s="140">
        <v>0</v>
      </c>
      <c r="CQ23" s="141">
        <v>0</v>
      </c>
      <c r="CR23" s="141"/>
      <c r="CS23" s="141"/>
      <c r="CT23" s="142" t="str">
        <f>IF(AND(CR23=0,CS23=0),"",IF(AND(CR23&lt;=100000,CS23&lt;=100000),"",IF(CR23/CQ23&gt;0.7,"男高",IF(CS23/CQ23&gt;0.7,"女高",""))))</f>
        <v/>
      </c>
    </row>
    <row r="24" spans="1:99">
      <c r="A24" s="79"/>
      <c r="B24" s="189" t="s">
        <v>255</v>
      </c>
      <c r="C24" s="189" t="s">
        <v>227</v>
      </c>
      <c r="D24" s="189"/>
      <c r="E24" s="189"/>
      <c r="F24" s="189"/>
      <c r="G24" s="189" t="s">
        <v>73</v>
      </c>
      <c r="H24" s="89"/>
      <c r="I24" s="89"/>
      <c r="J24" s="89"/>
      <c r="K24" s="181"/>
      <c r="L24" s="80">
        <v>0</v>
      </c>
      <c r="M24" s="80">
        <v>0</v>
      </c>
      <c r="N24" s="80">
        <v>8</v>
      </c>
      <c r="O24" s="91">
        <v>5</v>
      </c>
      <c r="P24" s="92">
        <v>0</v>
      </c>
      <c r="Q24" s="93">
        <f>O24+P24</f>
        <v>5</v>
      </c>
      <c r="R24" s="81">
        <f>IFERROR(Q24/N24,"-")</f>
        <v>0.625</v>
      </c>
      <c r="S24" s="80">
        <v>1</v>
      </c>
      <c r="T24" s="80">
        <v>1</v>
      </c>
      <c r="U24" s="81">
        <f>IFERROR(T24/(Q24),"-")</f>
        <v>0.2</v>
      </c>
      <c r="V24" s="82"/>
      <c r="W24" s="83">
        <v>0</v>
      </c>
      <c r="X24" s="81">
        <f>IF(Q24=0,"-",W24/Q24)</f>
        <v>0</v>
      </c>
      <c r="Y24" s="186">
        <v>0</v>
      </c>
      <c r="Z24" s="187">
        <f>IFERROR(Y24/Q24,"-")</f>
        <v>0</v>
      </c>
      <c r="AA24" s="187" t="str">
        <f>IFERROR(Y24/W24,"-")</f>
        <v>-</v>
      </c>
      <c r="AB24" s="181"/>
      <c r="AC24" s="85"/>
      <c r="AD24" s="78"/>
      <c r="AE24" s="94"/>
      <c r="AF24" s="95">
        <f>IF(Q24=0,"",IF(AE24=0,"",(AE24/Q24)))</f>
        <v>0</v>
      </c>
      <c r="AG24" s="94"/>
      <c r="AH24" s="96" t="str">
        <f>IFERROR(AG24/AE24,"-")</f>
        <v>-</v>
      </c>
      <c r="AI24" s="97"/>
      <c r="AJ24" s="98" t="str">
        <f>IFERROR(AI24/AE24,"-")</f>
        <v>-</v>
      </c>
      <c r="AK24" s="99"/>
      <c r="AL24" s="99"/>
      <c r="AM24" s="99"/>
      <c r="AN24" s="100">
        <v>1</v>
      </c>
      <c r="AO24" s="101">
        <f>IF(Q24=0,"",IF(AN24=0,"",(AN24/Q24)))</f>
        <v>0.2</v>
      </c>
      <c r="AP24" s="100"/>
      <c r="AQ24" s="102">
        <f>IFERROR(AP24/AN24,"-")</f>
        <v>0</v>
      </c>
      <c r="AR24" s="103"/>
      <c r="AS24" s="104">
        <f>IFERROR(AR24/AN24,"-")</f>
        <v>0</v>
      </c>
      <c r="AT24" s="105"/>
      <c r="AU24" s="105"/>
      <c r="AV24" s="105"/>
      <c r="AW24" s="106"/>
      <c r="AX24" s="107">
        <f>IF(Q24=0,"",IF(AW24=0,"",(AW24/Q24)))</f>
        <v>0</v>
      </c>
      <c r="AY24" s="106"/>
      <c r="AZ24" s="108" t="str">
        <f>IFERROR(AY24/AW24,"-")</f>
        <v>-</v>
      </c>
      <c r="BA24" s="109"/>
      <c r="BB24" s="110" t="str">
        <f>IFERROR(BA24/AW24,"-")</f>
        <v>-</v>
      </c>
      <c r="BC24" s="111"/>
      <c r="BD24" s="111"/>
      <c r="BE24" s="111"/>
      <c r="BF24" s="112"/>
      <c r="BG24" s="113">
        <f>IF(Q24=0,"",IF(BF24=0,"",(BF24/Q24)))</f>
        <v>0</v>
      </c>
      <c r="BH24" s="112"/>
      <c r="BI24" s="114" t="str">
        <f>IFERROR(BH24/BF24,"-")</f>
        <v>-</v>
      </c>
      <c r="BJ24" s="115"/>
      <c r="BK24" s="116" t="str">
        <f>IFERROR(BJ24/BF24,"-")</f>
        <v>-</v>
      </c>
      <c r="BL24" s="117"/>
      <c r="BM24" s="117"/>
      <c r="BN24" s="117"/>
      <c r="BO24" s="119">
        <v>4</v>
      </c>
      <c r="BP24" s="120">
        <f>IF(Q24=0,"",IF(BO24=0,"",(BO24/Q24)))</f>
        <v>0.8</v>
      </c>
      <c r="BQ24" s="121"/>
      <c r="BR24" s="122">
        <f>IFERROR(BQ24/BO24,"-")</f>
        <v>0</v>
      </c>
      <c r="BS24" s="123"/>
      <c r="BT24" s="124">
        <f>IFERROR(BS24/BO24,"-")</f>
        <v>0</v>
      </c>
      <c r="BU24" s="125"/>
      <c r="BV24" s="125"/>
      <c r="BW24" s="125"/>
      <c r="BX24" s="126"/>
      <c r="BY24" s="127">
        <f>IF(Q24=0,"",IF(BX24=0,"",(BX24/Q24)))</f>
        <v>0</v>
      </c>
      <c r="BZ24" s="128"/>
      <c r="CA24" s="129" t="str">
        <f>IFERROR(BZ24/BX24,"-")</f>
        <v>-</v>
      </c>
      <c r="CB24" s="130"/>
      <c r="CC24" s="131" t="str">
        <f>IFERROR(CB24/BX24,"-")</f>
        <v>-</v>
      </c>
      <c r="CD24" s="132"/>
      <c r="CE24" s="132"/>
      <c r="CF24" s="132"/>
      <c r="CG24" s="133"/>
      <c r="CH24" s="134">
        <f>IF(Q24=0,"",IF(CG24=0,"",(CG24/Q24)))</f>
        <v>0</v>
      </c>
      <c r="CI24" s="135"/>
      <c r="CJ24" s="136" t="str">
        <f>IFERROR(CI24/CG24,"-")</f>
        <v>-</v>
      </c>
      <c r="CK24" s="137"/>
      <c r="CL24" s="138" t="str">
        <f>IFERROR(CK24/CG24,"-")</f>
        <v>-</v>
      </c>
      <c r="CM24" s="139"/>
      <c r="CN24" s="139"/>
      <c r="CO24" s="139"/>
      <c r="CP24" s="140">
        <v>0</v>
      </c>
      <c r="CQ24" s="141">
        <v>0</v>
      </c>
      <c r="CR24" s="141"/>
      <c r="CS24" s="141"/>
      <c r="CT24" s="142" t="str">
        <f>IF(AND(CR24=0,CS24=0),"",IF(AND(CR24&lt;=100000,CS24&lt;=100000),"",IF(CR24/CQ24&gt;0.7,"男高",IF(CS24/CQ24&gt;0.7,"女高",""))))</f>
        <v/>
      </c>
    </row>
    <row r="25" spans="1:99">
      <c r="A25" s="79">
        <f>AC25</f>
        <v>0.03</v>
      </c>
      <c r="B25" s="189" t="s">
        <v>256</v>
      </c>
      <c r="C25" s="189" t="s">
        <v>227</v>
      </c>
      <c r="D25" s="189" t="s">
        <v>233</v>
      </c>
      <c r="E25" s="189" t="s">
        <v>257</v>
      </c>
      <c r="F25" s="189"/>
      <c r="G25" s="189" t="s">
        <v>61</v>
      </c>
      <c r="H25" s="89" t="s">
        <v>258</v>
      </c>
      <c r="I25" s="89" t="s">
        <v>259</v>
      </c>
      <c r="J25" s="89" t="s">
        <v>260</v>
      </c>
      <c r="K25" s="181">
        <v>100000</v>
      </c>
      <c r="L25" s="80">
        <v>0</v>
      </c>
      <c r="M25" s="80">
        <v>0</v>
      </c>
      <c r="N25" s="80">
        <v>45</v>
      </c>
      <c r="O25" s="91">
        <v>5</v>
      </c>
      <c r="P25" s="92">
        <v>0</v>
      </c>
      <c r="Q25" s="93">
        <f>O25+P25</f>
        <v>5</v>
      </c>
      <c r="R25" s="81">
        <f>IFERROR(Q25/N25,"-")</f>
        <v>0.11111111111111</v>
      </c>
      <c r="S25" s="80">
        <v>0</v>
      </c>
      <c r="T25" s="80">
        <v>3</v>
      </c>
      <c r="U25" s="81">
        <f>IFERROR(T25/(Q25),"-")</f>
        <v>0.6</v>
      </c>
      <c r="V25" s="82">
        <f>IFERROR(K25/SUM(Q25:Q26),"-")</f>
        <v>20000</v>
      </c>
      <c r="W25" s="83">
        <v>1</v>
      </c>
      <c r="X25" s="81">
        <f>IF(Q25=0,"-",W25/Q25)</f>
        <v>0.2</v>
      </c>
      <c r="Y25" s="186">
        <v>3000</v>
      </c>
      <c r="Z25" s="187">
        <f>IFERROR(Y25/Q25,"-")</f>
        <v>600</v>
      </c>
      <c r="AA25" s="187">
        <f>IFERROR(Y25/W25,"-")</f>
        <v>3000</v>
      </c>
      <c r="AB25" s="181">
        <f>SUM(Y25:Y26)-SUM(K25:K26)</f>
        <v>-97000</v>
      </c>
      <c r="AC25" s="85">
        <f>SUM(Y25:Y26)/SUM(K25:K26)</f>
        <v>0.03</v>
      </c>
      <c r="AD25" s="78"/>
      <c r="AE25" s="94">
        <v>2</v>
      </c>
      <c r="AF25" s="95">
        <f>IF(Q25=0,"",IF(AE25=0,"",(AE25/Q25)))</f>
        <v>0.4</v>
      </c>
      <c r="AG25" s="94"/>
      <c r="AH25" s="96">
        <f>IFERROR(AG25/AE25,"-")</f>
        <v>0</v>
      </c>
      <c r="AI25" s="97"/>
      <c r="AJ25" s="98">
        <f>IFERROR(AI25/AE25,"-")</f>
        <v>0</v>
      </c>
      <c r="AK25" s="99"/>
      <c r="AL25" s="99"/>
      <c r="AM25" s="99"/>
      <c r="AN25" s="100"/>
      <c r="AO25" s="101">
        <f>IF(Q25=0,"",IF(AN25=0,"",(AN25/Q25)))</f>
        <v>0</v>
      </c>
      <c r="AP25" s="100"/>
      <c r="AQ25" s="102" t="str">
        <f>IFERROR(AP25/AN25,"-")</f>
        <v>-</v>
      </c>
      <c r="AR25" s="103"/>
      <c r="AS25" s="104" t="str">
        <f>IFERROR(AR25/AN25,"-")</f>
        <v>-</v>
      </c>
      <c r="AT25" s="105"/>
      <c r="AU25" s="105"/>
      <c r="AV25" s="105"/>
      <c r="AW25" s="106"/>
      <c r="AX25" s="107">
        <f>IF(Q25=0,"",IF(AW25=0,"",(AW25/Q25)))</f>
        <v>0</v>
      </c>
      <c r="AY25" s="106"/>
      <c r="AZ25" s="108" t="str">
        <f>IFERROR(AY25/AW25,"-")</f>
        <v>-</v>
      </c>
      <c r="BA25" s="109"/>
      <c r="BB25" s="110" t="str">
        <f>IFERROR(BA25/AW25,"-")</f>
        <v>-</v>
      </c>
      <c r="BC25" s="111"/>
      <c r="BD25" s="111"/>
      <c r="BE25" s="111"/>
      <c r="BF25" s="112">
        <v>2</v>
      </c>
      <c r="BG25" s="113">
        <f>IF(Q25=0,"",IF(BF25=0,"",(BF25/Q25)))</f>
        <v>0.4</v>
      </c>
      <c r="BH25" s="112">
        <v>1</v>
      </c>
      <c r="BI25" s="114">
        <f>IFERROR(BH25/BF25,"-")</f>
        <v>0.5</v>
      </c>
      <c r="BJ25" s="115">
        <v>3000</v>
      </c>
      <c r="BK25" s="116">
        <f>IFERROR(BJ25/BF25,"-")</f>
        <v>1500</v>
      </c>
      <c r="BL25" s="117">
        <v>1</v>
      </c>
      <c r="BM25" s="117"/>
      <c r="BN25" s="117"/>
      <c r="BO25" s="119">
        <v>1</v>
      </c>
      <c r="BP25" s="120">
        <f>IF(Q25=0,"",IF(BO25=0,"",(BO25/Q25)))</f>
        <v>0.2</v>
      </c>
      <c r="BQ25" s="121"/>
      <c r="BR25" s="122">
        <f>IFERROR(BQ25/BO25,"-")</f>
        <v>0</v>
      </c>
      <c r="BS25" s="123"/>
      <c r="BT25" s="124">
        <f>IFERROR(BS25/BO25,"-")</f>
        <v>0</v>
      </c>
      <c r="BU25" s="125"/>
      <c r="BV25" s="125"/>
      <c r="BW25" s="125"/>
      <c r="BX25" s="126"/>
      <c r="BY25" s="127">
        <f>IF(Q25=0,"",IF(BX25=0,"",(BX25/Q25)))</f>
        <v>0</v>
      </c>
      <c r="BZ25" s="128"/>
      <c r="CA25" s="129" t="str">
        <f>IFERROR(BZ25/BX25,"-")</f>
        <v>-</v>
      </c>
      <c r="CB25" s="130"/>
      <c r="CC25" s="131" t="str">
        <f>IFERROR(CB25/BX25,"-")</f>
        <v>-</v>
      </c>
      <c r="CD25" s="132"/>
      <c r="CE25" s="132"/>
      <c r="CF25" s="132"/>
      <c r="CG25" s="133"/>
      <c r="CH25" s="134">
        <f>IF(Q25=0,"",IF(CG25=0,"",(CG25/Q25)))</f>
        <v>0</v>
      </c>
      <c r="CI25" s="135"/>
      <c r="CJ25" s="136" t="str">
        <f>IFERROR(CI25/CG25,"-")</f>
        <v>-</v>
      </c>
      <c r="CK25" s="137"/>
      <c r="CL25" s="138" t="str">
        <f>IFERROR(CK25/CG25,"-")</f>
        <v>-</v>
      </c>
      <c r="CM25" s="139"/>
      <c r="CN25" s="139"/>
      <c r="CO25" s="139"/>
      <c r="CP25" s="140">
        <v>1</v>
      </c>
      <c r="CQ25" s="141">
        <v>3000</v>
      </c>
      <c r="CR25" s="141">
        <v>3000</v>
      </c>
      <c r="CS25" s="141"/>
      <c r="CT25" s="142" t="str">
        <f>IF(AND(CR25=0,CS25=0),"",IF(AND(CR25&lt;=100000,CS25&lt;=100000),"",IF(CR25/CQ25&gt;0.7,"男高",IF(CS25/CQ25&gt;0.7,"女高",""))))</f>
        <v/>
      </c>
    </row>
    <row r="26" spans="1:99">
      <c r="A26" s="79"/>
      <c r="B26" s="189" t="s">
        <v>261</v>
      </c>
      <c r="C26" s="189" t="s">
        <v>227</v>
      </c>
      <c r="D26" s="189"/>
      <c r="E26" s="189"/>
      <c r="F26" s="189"/>
      <c r="G26" s="189" t="s">
        <v>73</v>
      </c>
      <c r="H26" s="89"/>
      <c r="I26" s="89"/>
      <c r="J26" s="89"/>
      <c r="K26" s="181"/>
      <c r="L26" s="80">
        <v>0</v>
      </c>
      <c r="M26" s="80">
        <v>0</v>
      </c>
      <c r="N26" s="80">
        <v>3</v>
      </c>
      <c r="O26" s="91">
        <v>0</v>
      </c>
      <c r="P26" s="92">
        <v>0</v>
      </c>
      <c r="Q26" s="93">
        <f>O26+P26</f>
        <v>0</v>
      </c>
      <c r="R26" s="81">
        <f>IFERROR(Q26/N26,"-")</f>
        <v>0</v>
      </c>
      <c r="S26" s="80">
        <v>0</v>
      </c>
      <c r="T26" s="80">
        <v>0</v>
      </c>
      <c r="U26" s="81" t="str">
        <f>IFERROR(T26/(Q26),"-")</f>
        <v>-</v>
      </c>
      <c r="V26" s="82"/>
      <c r="W26" s="83">
        <v>0</v>
      </c>
      <c r="X26" s="81" t="str">
        <f>IF(Q26=0,"-",W26/Q26)</f>
        <v>-</v>
      </c>
      <c r="Y26" s="186">
        <v>0</v>
      </c>
      <c r="Z26" s="187" t="str">
        <f>IFERROR(Y26/Q26,"-")</f>
        <v>-</v>
      </c>
      <c r="AA26" s="187" t="str">
        <f>IFERROR(Y26/W26,"-")</f>
        <v>-</v>
      </c>
      <c r="AB26" s="181"/>
      <c r="AC26" s="85"/>
      <c r="AD26" s="78"/>
      <c r="AE26" s="94"/>
      <c r="AF26" s="95" t="str">
        <f>IF(Q26=0,"",IF(AE26=0,"",(AE26/Q26)))</f>
        <v/>
      </c>
      <c r="AG26" s="94"/>
      <c r="AH26" s="96" t="str">
        <f>IFERROR(AG26/AE26,"-")</f>
        <v>-</v>
      </c>
      <c r="AI26" s="97"/>
      <c r="AJ26" s="98" t="str">
        <f>IFERROR(AI26/AE26,"-")</f>
        <v>-</v>
      </c>
      <c r="AK26" s="99"/>
      <c r="AL26" s="99"/>
      <c r="AM26" s="99"/>
      <c r="AN26" s="100"/>
      <c r="AO26" s="101" t="str">
        <f>IF(Q26=0,"",IF(AN26=0,"",(AN26/Q26)))</f>
        <v/>
      </c>
      <c r="AP26" s="100"/>
      <c r="AQ26" s="102" t="str">
        <f>IFERROR(AP26/AN26,"-")</f>
        <v>-</v>
      </c>
      <c r="AR26" s="103"/>
      <c r="AS26" s="104" t="str">
        <f>IFERROR(AR26/AN26,"-")</f>
        <v>-</v>
      </c>
      <c r="AT26" s="105"/>
      <c r="AU26" s="105"/>
      <c r="AV26" s="105"/>
      <c r="AW26" s="106"/>
      <c r="AX26" s="107" t="str">
        <f>IF(Q26=0,"",IF(AW26=0,"",(AW26/Q26)))</f>
        <v/>
      </c>
      <c r="AY26" s="106"/>
      <c r="AZ26" s="108" t="str">
        <f>IFERROR(AY26/AW26,"-")</f>
        <v>-</v>
      </c>
      <c r="BA26" s="109"/>
      <c r="BB26" s="110" t="str">
        <f>IFERROR(BA26/AW26,"-")</f>
        <v>-</v>
      </c>
      <c r="BC26" s="111"/>
      <c r="BD26" s="111"/>
      <c r="BE26" s="111"/>
      <c r="BF26" s="112"/>
      <c r="BG26" s="113" t="str">
        <f>IF(Q26=0,"",IF(BF26=0,"",(BF26/Q26)))</f>
        <v/>
      </c>
      <c r="BH26" s="112"/>
      <c r="BI26" s="114" t="str">
        <f>IFERROR(BH26/BF26,"-")</f>
        <v>-</v>
      </c>
      <c r="BJ26" s="115"/>
      <c r="BK26" s="116" t="str">
        <f>IFERROR(BJ26/BF26,"-")</f>
        <v>-</v>
      </c>
      <c r="BL26" s="117"/>
      <c r="BM26" s="117"/>
      <c r="BN26" s="117"/>
      <c r="BO26" s="119"/>
      <c r="BP26" s="120" t="str">
        <f>IF(Q26=0,"",IF(BO26=0,"",(BO26/Q26)))</f>
        <v/>
      </c>
      <c r="BQ26" s="121"/>
      <c r="BR26" s="122" t="str">
        <f>IFERROR(BQ26/BO26,"-")</f>
        <v>-</v>
      </c>
      <c r="BS26" s="123"/>
      <c r="BT26" s="124" t="str">
        <f>IFERROR(BS26/BO26,"-")</f>
        <v>-</v>
      </c>
      <c r="BU26" s="125"/>
      <c r="BV26" s="125"/>
      <c r="BW26" s="125"/>
      <c r="BX26" s="126"/>
      <c r="BY26" s="127" t="str">
        <f>IF(Q26=0,"",IF(BX26=0,"",(BX26/Q26)))</f>
        <v/>
      </c>
      <c r="BZ26" s="128"/>
      <c r="CA26" s="129" t="str">
        <f>IFERROR(BZ26/BX26,"-")</f>
        <v>-</v>
      </c>
      <c r="CB26" s="130"/>
      <c r="CC26" s="131" t="str">
        <f>IFERROR(CB26/BX26,"-")</f>
        <v>-</v>
      </c>
      <c r="CD26" s="132"/>
      <c r="CE26" s="132"/>
      <c r="CF26" s="132"/>
      <c r="CG26" s="133"/>
      <c r="CH26" s="134" t="str">
        <f>IF(Q26=0,"",IF(CG26=0,"",(CG26/Q26)))</f>
        <v/>
      </c>
      <c r="CI26" s="135"/>
      <c r="CJ26" s="136" t="str">
        <f>IFERROR(CI26/CG26,"-")</f>
        <v>-</v>
      </c>
      <c r="CK26" s="137"/>
      <c r="CL26" s="138" t="str">
        <f>IFERROR(CK26/CG26,"-")</f>
        <v>-</v>
      </c>
      <c r="CM26" s="139"/>
      <c r="CN26" s="139"/>
      <c r="CO26" s="139"/>
      <c r="CP26" s="140">
        <v>0</v>
      </c>
      <c r="CQ26" s="141">
        <v>0</v>
      </c>
      <c r="CR26" s="141"/>
      <c r="CS26" s="141"/>
      <c r="CT26" s="142" t="str">
        <f>IF(AND(CR26=0,CS26=0),"",IF(AND(CR26&lt;=100000,CS26&lt;=100000),"",IF(CR26/CQ26&gt;0.7,"男高",IF(CS26/CQ26&gt;0.7,"女高",""))))</f>
        <v/>
      </c>
    </row>
    <row r="27" spans="1:99">
      <c r="A27" s="79">
        <f>AC27</f>
        <v>3.8666666666667</v>
      </c>
      <c r="B27" s="189" t="s">
        <v>262</v>
      </c>
      <c r="C27" s="189" t="s">
        <v>227</v>
      </c>
      <c r="D27" s="189" t="s">
        <v>263</v>
      </c>
      <c r="E27" s="189" t="s">
        <v>264</v>
      </c>
      <c r="F27" s="189"/>
      <c r="G27" s="189" t="s">
        <v>61</v>
      </c>
      <c r="H27" s="89" t="s">
        <v>265</v>
      </c>
      <c r="I27" s="89" t="s">
        <v>250</v>
      </c>
      <c r="J27" s="89" t="s">
        <v>135</v>
      </c>
      <c r="K27" s="181">
        <v>45000</v>
      </c>
      <c r="L27" s="80">
        <v>0</v>
      </c>
      <c r="M27" s="80">
        <v>0</v>
      </c>
      <c r="N27" s="80">
        <v>18</v>
      </c>
      <c r="O27" s="91">
        <v>6</v>
      </c>
      <c r="P27" s="92">
        <v>0</v>
      </c>
      <c r="Q27" s="93">
        <f>O27+P27</f>
        <v>6</v>
      </c>
      <c r="R27" s="81">
        <f>IFERROR(Q27/N27,"-")</f>
        <v>0.33333333333333</v>
      </c>
      <c r="S27" s="80">
        <v>0</v>
      </c>
      <c r="T27" s="80">
        <v>2</v>
      </c>
      <c r="U27" s="81">
        <f>IFERROR(T27/(Q27),"-")</f>
        <v>0.33333333333333</v>
      </c>
      <c r="V27" s="82">
        <f>IFERROR(K27/SUM(Q27:Q28),"-")</f>
        <v>5000</v>
      </c>
      <c r="W27" s="83">
        <v>1</v>
      </c>
      <c r="X27" s="81">
        <f>IF(Q27=0,"-",W27/Q27)</f>
        <v>0.16666666666667</v>
      </c>
      <c r="Y27" s="186">
        <v>128000</v>
      </c>
      <c r="Z27" s="187">
        <f>IFERROR(Y27/Q27,"-")</f>
        <v>21333.333333333</v>
      </c>
      <c r="AA27" s="187">
        <f>IFERROR(Y27/W27,"-")</f>
        <v>128000</v>
      </c>
      <c r="AB27" s="181">
        <f>SUM(Y27:Y28)-SUM(K27:K28)</f>
        <v>129000</v>
      </c>
      <c r="AC27" s="85">
        <f>SUM(Y27:Y28)/SUM(K27:K28)</f>
        <v>3.8666666666667</v>
      </c>
      <c r="AD27" s="78"/>
      <c r="AE27" s="94">
        <v>3</v>
      </c>
      <c r="AF27" s="95">
        <f>IF(Q27=0,"",IF(AE27=0,"",(AE27/Q27)))</f>
        <v>0.5</v>
      </c>
      <c r="AG27" s="94">
        <v>1</v>
      </c>
      <c r="AH27" s="96">
        <f>IFERROR(AG27/AE27,"-")</f>
        <v>0.33333333333333</v>
      </c>
      <c r="AI27" s="97">
        <v>128000</v>
      </c>
      <c r="AJ27" s="98">
        <f>IFERROR(AI27/AE27,"-")</f>
        <v>42666.666666667</v>
      </c>
      <c r="AK27" s="99"/>
      <c r="AL27" s="99"/>
      <c r="AM27" s="99">
        <v>1</v>
      </c>
      <c r="AN27" s="100">
        <v>1</v>
      </c>
      <c r="AO27" s="101">
        <f>IF(Q27=0,"",IF(AN27=0,"",(AN27/Q27)))</f>
        <v>0.16666666666667</v>
      </c>
      <c r="AP27" s="100"/>
      <c r="AQ27" s="102">
        <f>IFERROR(AP27/AN27,"-")</f>
        <v>0</v>
      </c>
      <c r="AR27" s="103"/>
      <c r="AS27" s="104">
        <f>IFERROR(AR27/AN27,"-")</f>
        <v>0</v>
      </c>
      <c r="AT27" s="105"/>
      <c r="AU27" s="105"/>
      <c r="AV27" s="105"/>
      <c r="AW27" s="106"/>
      <c r="AX27" s="107">
        <f>IF(Q27=0,"",IF(AW27=0,"",(AW27/Q27)))</f>
        <v>0</v>
      </c>
      <c r="AY27" s="106"/>
      <c r="AZ27" s="108" t="str">
        <f>IFERROR(AY27/AW27,"-")</f>
        <v>-</v>
      </c>
      <c r="BA27" s="109"/>
      <c r="BB27" s="110" t="str">
        <f>IFERROR(BA27/AW27,"-")</f>
        <v>-</v>
      </c>
      <c r="BC27" s="111"/>
      <c r="BD27" s="111"/>
      <c r="BE27" s="111"/>
      <c r="BF27" s="112"/>
      <c r="BG27" s="113">
        <f>IF(Q27=0,"",IF(BF27=0,"",(BF27/Q27)))</f>
        <v>0</v>
      </c>
      <c r="BH27" s="112"/>
      <c r="BI27" s="114" t="str">
        <f>IFERROR(BH27/BF27,"-")</f>
        <v>-</v>
      </c>
      <c r="BJ27" s="115"/>
      <c r="BK27" s="116" t="str">
        <f>IFERROR(BJ27/BF27,"-")</f>
        <v>-</v>
      </c>
      <c r="BL27" s="117"/>
      <c r="BM27" s="117"/>
      <c r="BN27" s="117"/>
      <c r="BO27" s="119">
        <v>2</v>
      </c>
      <c r="BP27" s="120">
        <f>IF(Q27=0,"",IF(BO27=0,"",(BO27/Q27)))</f>
        <v>0.33333333333333</v>
      </c>
      <c r="BQ27" s="121">
        <v>1</v>
      </c>
      <c r="BR27" s="122">
        <f>IFERROR(BQ27/BO27,"-")</f>
        <v>0.5</v>
      </c>
      <c r="BS27" s="123">
        <v>10000</v>
      </c>
      <c r="BT27" s="124">
        <f>IFERROR(BS27/BO27,"-")</f>
        <v>5000</v>
      </c>
      <c r="BU27" s="125"/>
      <c r="BV27" s="125">
        <v>1</v>
      </c>
      <c r="BW27" s="125"/>
      <c r="BX27" s="126"/>
      <c r="BY27" s="127">
        <f>IF(Q27=0,"",IF(BX27=0,"",(BX27/Q27)))</f>
        <v>0</v>
      </c>
      <c r="BZ27" s="128"/>
      <c r="CA27" s="129" t="str">
        <f>IFERROR(BZ27/BX27,"-")</f>
        <v>-</v>
      </c>
      <c r="CB27" s="130"/>
      <c r="CC27" s="131" t="str">
        <f>IFERROR(CB27/BX27,"-")</f>
        <v>-</v>
      </c>
      <c r="CD27" s="132"/>
      <c r="CE27" s="132"/>
      <c r="CF27" s="132"/>
      <c r="CG27" s="133"/>
      <c r="CH27" s="134">
        <f>IF(Q27=0,"",IF(CG27=0,"",(CG27/Q27)))</f>
        <v>0</v>
      </c>
      <c r="CI27" s="135"/>
      <c r="CJ27" s="136" t="str">
        <f>IFERROR(CI27/CG27,"-")</f>
        <v>-</v>
      </c>
      <c r="CK27" s="137"/>
      <c r="CL27" s="138" t="str">
        <f>IFERROR(CK27/CG27,"-")</f>
        <v>-</v>
      </c>
      <c r="CM27" s="139"/>
      <c r="CN27" s="139"/>
      <c r="CO27" s="139"/>
      <c r="CP27" s="140">
        <v>1</v>
      </c>
      <c r="CQ27" s="141">
        <v>128000</v>
      </c>
      <c r="CR27" s="141">
        <v>128000</v>
      </c>
      <c r="CS27" s="141"/>
      <c r="CT27" s="142" t="str">
        <f>IF(AND(CR27=0,CS27=0),"",IF(AND(CR27&lt;=100000,CS27&lt;=100000),"",IF(CR27/CQ27&gt;0.7,"男高",IF(CS27/CQ27&gt;0.7,"女高",""))))</f>
        <v>男高</v>
      </c>
    </row>
    <row r="28" spans="1:99">
      <c r="A28" s="79"/>
      <c r="B28" s="189" t="s">
        <v>266</v>
      </c>
      <c r="C28" s="189" t="s">
        <v>227</v>
      </c>
      <c r="D28" s="189"/>
      <c r="E28" s="189"/>
      <c r="F28" s="189"/>
      <c r="G28" s="189" t="s">
        <v>73</v>
      </c>
      <c r="H28" s="89"/>
      <c r="I28" s="89"/>
      <c r="J28" s="89"/>
      <c r="K28" s="181"/>
      <c r="L28" s="80">
        <v>0</v>
      </c>
      <c r="M28" s="80">
        <v>0</v>
      </c>
      <c r="N28" s="80">
        <v>3</v>
      </c>
      <c r="O28" s="91">
        <v>3</v>
      </c>
      <c r="P28" s="92">
        <v>0</v>
      </c>
      <c r="Q28" s="93">
        <f>O28+P28</f>
        <v>3</v>
      </c>
      <c r="R28" s="81">
        <f>IFERROR(Q28/N28,"-")</f>
        <v>1</v>
      </c>
      <c r="S28" s="80">
        <v>0</v>
      </c>
      <c r="T28" s="80">
        <v>0</v>
      </c>
      <c r="U28" s="81">
        <f>IFERROR(T28/(Q28),"-")</f>
        <v>0</v>
      </c>
      <c r="V28" s="82"/>
      <c r="W28" s="83">
        <v>2</v>
      </c>
      <c r="X28" s="81">
        <f>IF(Q28=0,"-",W28/Q28)</f>
        <v>0.66666666666667</v>
      </c>
      <c r="Y28" s="186">
        <v>46000</v>
      </c>
      <c r="Z28" s="187">
        <f>IFERROR(Y28/Q28,"-")</f>
        <v>15333.333333333</v>
      </c>
      <c r="AA28" s="187">
        <f>IFERROR(Y28/W28,"-")</f>
        <v>23000</v>
      </c>
      <c r="AB28" s="181"/>
      <c r="AC28" s="85"/>
      <c r="AD28" s="78"/>
      <c r="AE28" s="94"/>
      <c r="AF28" s="95">
        <f>IF(Q28=0,"",IF(AE28=0,"",(AE28/Q28)))</f>
        <v>0</v>
      </c>
      <c r="AG28" s="94"/>
      <c r="AH28" s="96" t="str">
        <f>IFERROR(AG28/AE28,"-")</f>
        <v>-</v>
      </c>
      <c r="AI28" s="97"/>
      <c r="AJ28" s="98" t="str">
        <f>IFERROR(AI28/AE28,"-")</f>
        <v>-</v>
      </c>
      <c r="AK28" s="99"/>
      <c r="AL28" s="99"/>
      <c r="AM28" s="99"/>
      <c r="AN28" s="100"/>
      <c r="AO28" s="101">
        <f>IF(Q28=0,"",IF(AN28=0,"",(AN28/Q28)))</f>
        <v>0</v>
      </c>
      <c r="AP28" s="100"/>
      <c r="AQ28" s="102" t="str">
        <f>IFERROR(AP28/AN28,"-")</f>
        <v>-</v>
      </c>
      <c r="AR28" s="103"/>
      <c r="AS28" s="104" t="str">
        <f>IFERROR(AR28/AN28,"-")</f>
        <v>-</v>
      </c>
      <c r="AT28" s="105"/>
      <c r="AU28" s="105"/>
      <c r="AV28" s="105"/>
      <c r="AW28" s="106">
        <v>1</v>
      </c>
      <c r="AX28" s="107">
        <f>IF(Q28=0,"",IF(AW28=0,"",(AW28/Q28)))</f>
        <v>0.33333333333333</v>
      </c>
      <c r="AY28" s="106"/>
      <c r="AZ28" s="108">
        <f>IFERROR(AY28/AW28,"-")</f>
        <v>0</v>
      </c>
      <c r="BA28" s="109"/>
      <c r="BB28" s="110">
        <f>IFERROR(BA28/AW28,"-")</f>
        <v>0</v>
      </c>
      <c r="BC28" s="111"/>
      <c r="BD28" s="111"/>
      <c r="BE28" s="111"/>
      <c r="BF28" s="112">
        <v>1</v>
      </c>
      <c r="BG28" s="113">
        <f>IF(Q28=0,"",IF(BF28=0,"",(BF28/Q28)))</f>
        <v>0.33333333333333</v>
      </c>
      <c r="BH28" s="112">
        <v>1</v>
      </c>
      <c r="BI28" s="114">
        <f>IFERROR(BH28/BF28,"-")</f>
        <v>1</v>
      </c>
      <c r="BJ28" s="115">
        <v>23000</v>
      </c>
      <c r="BK28" s="116">
        <f>IFERROR(BJ28/BF28,"-")</f>
        <v>23000</v>
      </c>
      <c r="BL28" s="117"/>
      <c r="BM28" s="117"/>
      <c r="BN28" s="117">
        <v>1</v>
      </c>
      <c r="BO28" s="119">
        <v>1</v>
      </c>
      <c r="BP28" s="120">
        <f>IF(Q28=0,"",IF(BO28=0,"",(BO28/Q28)))</f>
        <v>0.33333333333333</v>
      </c>
      <c r="BQ28" s="121">
        <v>1</v>
      </c>
      <c r="BR28" s="122">
        <f>IFERROR(BQ28/BO28,"-")</f>
        <v>1</v>
      </c>
      <c r="BS28" s="123">
        <v>23000</v>
      </c>
      <c r="BT28" s="124">
        <f>IFERROR(BS28/BO28,"-")</f>
        <v>23000</v>
      </c>
      <c r="BU28" s="125"/>
      <c r="BV28" s="125"/>
      <c r="BW28" s="125">
        <v>1</v>
      </c>
      <c r="BX28" s="126"/>
      <c r="BY28" s="127">
        <f>IF(Q28=0,"",IF(BX28=0,"",(BX28/Q28)))</f>
        <v>0</v>
      </c>
      <c r="BZ28" s="128"/>
      <c r="CA28" s="129" t="str">
        <f>IFERROR(BZ28/BX28,"-")</f>
        <v>-</v>
      </c>
      <c r="CB28" s="130"/>
      <c r="CC28" s="131" t="str">
        <f>IFERROR(CB28/BX28,"-")</f>
        <v>-</v>
      </c>
      <c r="CD28" s="132"/>
      <c r="CE28" s="132"/>
      <c r="CF28" s="132"/>
      <c r="CG28" s="133"/>
      <c r="CH28" s="134">
        <f>IF(Q28=0,"",IF(CG28=0,"",(CG28/Q28)))</f>
        <v>0</v>
      </c>
      <c r="CI28" s="135"/>
      <c r="CJ28" s="136" t="str">
        <f>IFERROR(CI28/CG28,"-")</f>
        <v>-</v>
      </c>
      <c r="CK28" s="137"/>
      <c r="CL28" s="138" t="str">
        <f>IFERROR(CK28/CG28,"-")</f>
        <v>-</v>
      </c>
      <c r="CM28" s="139"/>
      <c r="CN28" s="139"/>
      <c r="CO28" s="139"/>
      <c r="CP28" s="140">
        <v>2</v>
      </c>
      <c r="CQ28" s="141">
        <v>46000</v>
      </c>
      <c r="CR28" s="141">
        <v>23000</v>
      </c>
      <c r="CS28" s="141"/>
      <c r="CT28" s="142" t="str">
        <f>IF(AND(CR28=0,CS28=0),"",IF(AND(CR28&lt;=100000,CS28&lt;=100000),"",IF(CR28/CQ28&gt;0.7,"男高",IF(CS28/CQ28&gt;0.7,"女高",""))))</f>
        <v/>
      </c>
    </row>
    <row r="29" spans="1:99">
      <c r="A29" s="79">
        <f>AC29</f>
        <v>1.3703703703704</v>
      </c>
      <c r="B29" s="189" t="s">
        <v>267</v>
      </c>
      <c r="C29" s="189" t="s">
        <v>227</v>
      </c>
      <c r="D29" s="189" t="s">
        <v>268</v>
      </c>
      <c r="E29" s="189" t="s">
        <v>248</v>
      </c>
      <c r="F29" s="189"/>
      <c r="G29" s="189" t="s">
        <v>61</v>
      </c>
      <c r="H29" s="89" t="s">
        <v>269</v>
      </c>
      <c r="I29" s="89" t="s">
        <v>250</v>
      </c>
      <c r="J29" s="89" t="s">
        <v>221</v>
      </c>
      <c r="K29" s="181">
        <v>27000</v>
      </c>
      <c r="L29" s="80">
        <v>0</v>
      </c>
      <c r="M29" s="80">
        <v>0</v>
      </c>
      <c r="N29" s="80">
        <v>3</v>
      </c>
      <c r="O29" s="91">
        <v>0</v>
      </c>
      <c r="P29" s="92">
        <v>0</v>
      </c>
      <c r="Q29" s="93">
        <f>O29+P29</f>
        <v>0</v>
      </c>
      <c r="R29" s="81">
        <f>IFERROR(Q29/N29,"-")</f>
        <v>0</v>
      </c>
      <c r="S29" s="80">
        <v>0</v>
      </c>
      <c r="T29" s="80">
        <v>0</v>
      </c>
      <c r="U29" s="81" t="str">
        <f>IFERROR(T29/(Q29),"-")</f>
        <v>-</v>
      </c>
      <c r="V29" s="82">
        <f>IFERROR(K29/SUM(Q29:Q30),"-")</f>
        <v>9000</v>
      </c>
      <c r="W29" s="83">
        <v>0</v>
      </c>
      <c r="X29" s="81" t="str">
        <f>IF(Q29=0,"-",W29/Q29)</f>
        <v>-</v>
      </c>
      <c r="Y29" s="186">
        <v>0</v>
      </c>
      <c r="Z29" s="187" t="str">
        <f>IFERROR(Y29/Q29,"-")</f>
        <v>-</v>
      </c>
      <c r="AA29" s="187" t="str">
        <f>IFERROR(Y29/W29,"-")</f>
        <v>-</v>
      </c>
      <c r="AB29" s="181">
        <f>SUM(Y29:Y30)-SUM(K29:K30)</f>
        <v>10000</v>
      </c>
      <c r="AC29" s="85">
        <f>SUM(Y29:Y30)/SUM(K29:K30)</f>
        <v>1.3703703703704</v>
      </c>
      <c r="AD29" s="78"/>
      <c r="AE29" s="94"/>
      <c r="AF29" s="95" t="str">
        <f>IF(Q29=0,"",IF(AE29=0,"",(AE29/Q29)))</f>
        <v/>
      </c>
      <c r="AG29" s="94"/>
      <c r="AH29" s="96" t="str">
        <f>IFERROR(AG29/AE29,"-")</f>
        <v>-</v>
      </c>
      <c r="AI29" s="97"/>
      <c r="AJ29" s="98" t="str">
        <f>IFERROR(AI29/AE29,"-")</f>
        <v>-</v>
      </c>
      <c r="AK29" s="99"/>
      <c r="AL29" s="99"/>
      <c r="AM29" s="99"/>
      <c r="AN29" s="100"/>
      <c r="AO29" s="101" t="str">
        <f>IF(Q29=0,"",IF(AN29=0,"",(AN29/Q29)))</f>
        <v/>
      </c>
      <c r="AP29" s="100"/>
      <c r="AQ29" s="102" t="str">
        <f>IFERROR(AP29/AN29,"-")</f>
        <v>-</v>
      </c>
      <c r="AR29" s="103"/>
      <c r="AS29" s="104" t="str">
        <f>IFERROR(AR29/AN29,"-")</f>
        <v>-</v>
      </c>
      <c r="AT29" s="105"/>
      <c r="AU29" s="105"/>
      <c r="AV29" s="105"/>
      <c r="AW29" s="106"/>
      <c r="AX29" s="107" t="str">
        <f>IF(Q29=0,"",IF(AW29=0,"",(AW29/Q29)))</f>
        <v/>
      </c>
      <c r="AY29" s="106"/>
      <c r="AZ29" s="108" t="str">
        <f>IFERROR(AY29/AW29,"-")</f>
        <v>-</v>
      </c>
      <c r="BA29" s="109"/>
      <c r="BB29" s="110" t="str">
        <f>IFERROR(BA29/AW29,"-")</f>
        <v>-</v>
      </c>
      <c r="BC29" s="111"/>
      <c r="BD29" s="111"/>
      <c r="BE29" s="111"/>
      <c r="BF29" s="112"/>
      <c r="BG29" s="113" t="str">
        <f>IF(Q29=0,"",IF(BF29=0,"",(BF29/Q29)))</f>
        <v/>
      </c>
      <c r="BH29" s="112"/>
      <c r="BI29" s="114" t="str">
        <f>IFERROR(BH29/BF29,"-")</f>
        <v>-</v>
      </c>
      <c r="BJ29" s="115"/>
      <c r="BK29" s="116" t="str">
        <f>IFERROR(BJ29/BF29,"-")</f>
        <v>-</v>
      </c>
      <c r="BL29" s="117"/>
      <c r="BM29" s="117"/>
      <c r="BN29" s="117"/>
      <c r="BO29" s="119"/>
      <c r="BP29" s="120" t="str">
        <f>IF(Q29=0,"",IF(BO29=0,"",(BO29/Q29)))</f>
        <v/>
      </c>
      <c r="BQ29" s="121"/>
      <c r="BR29" s="122" t="str">
        <f>IFERROR(BQ29/BO29,"-")</f>
        <v>-</v>
      </c>
      <c r="BS29" s="123"/>
      <c r="BT29" s="124" t="str">
        <f>IFERROR(BS29/BO29,"-")</f>
        <v>-</v>
      </c>
      <c r="BU29" s="125"/>
      <c r="BV29" s="125"/>
      <c r="BW29" s="125"/>
      <c r="BX29" s="126"/>
      <c r="BY29" s="127" t="str">
        <f>IF(Q29=0,"",IF(BX29=0,"",(BX29/Q29)))</f>
        <v/>
      </c>
      <c r="BZ29" s="128"/>
      <c r="CA29" s="129" t="str">
        <f>IFERROR(BZ29/BX29,"-")</f>
        <v>-</v>
      </c>
      <c r="CB29" s="130"/>
      <c r="CC29" s="131" t="str">
        <f>IFERROR(CB29/BX29,"-")</f>
        <v>-</v>
      </c>
      <c r="CD29" s="132"/>
      <c r="CE29" s="132"/>
      <c r="CF29" s="132"/>
      <c r="CG29" s="133"/>
      <c r="CH29" s="134" t="str">
        <f>IF(Q29=0,"",IF(CG29=0,"",(CG29/Q29)))</f>
        <v/>
      </c>
      <c r="CI29" s="135"/>
      <c r="CJ29" s="136" t="str">
        <f>IFERROR(CI29/CG29,"-")</f>
        <v>-</v>
      </c>
      <c r="CK29" s="137"/>
      <c r="CL29" s="138" t="str">
        <f>IFERROR(CK29/CG29,"-")</f>
        <v>-</v>
      </c>
      <c r="CM29" s="139"/>
      <c r="CN29" s="139"/>
      <c r="CO29" s="139"/>
      <c r="CP29" s="140">
        <v>0</v>
      </c>
      <c r="CQ29" s="141">
        <v>0</v>
      </c>
      <c r="CR29" s="141"/>
      <c r="CS29" s="141"/>
      <c r="CT29" s="142" t="str">
        <f>IF(AND(CR29=0,CS29=0),"",IF(AND(CR29&lt;=100000,CS29&lt;=100000),"",IF(CR29/CQ29&gt;0.7,"男高",IF(CS29/CQ29&gt;0.7,"女高",""))))</f>
        <v/>
      </c>
    </row>
    <row r="30" spans="1:99">
      <c r="A30" s="79"/>
      <c r="B30" s="189" t="s">
        <v>270</v>
      </c>
      <c r="C30" s="189" t="s">
        <v>227</v>
      </c>
      <c r="D30" s="189"/>
      <c r="E30" s="189"/>
      <c r="F30" s="189"/>
      <c r="G30" s="189" t="s">
        <v>73</v>
      </c>
      <c r="H30" s="89"/>
      <c r="I30" s="89"/>
      <c r="J30" s="89"/>
      <c r="K30" s="181"/>
      <c r="L30" s="80">
        <v>0</v>
      </c>
      <c r="M30" s="80">
        <v>0</v>
      </c>
      <c r="N30" s="80">
        <v>206</v>
      </c>
      <c r="O30" s="91">
        <v>3</v>
      </c>
      <c r="P30" s="92">
        <v>0</v>
      </c>
      <c r="Q30" s="93">
        <f>O30+P30</f>
        <v>3</v>
      </c>
      <c r="R30" s="81">
        <f>IFERROR(Q30/N30,"-")</f>
        <v>0.014563106796117</v>
      </c>
      <c r="S30" s="80">
        <v>2</v>
      </c>
      <c r="T30" s="80">
        <v>0</v>
      </c>
      <c r="U30" s="81">
        <f>IFERROR(T30/(Q30),"-")</f>
        <v>0</v>
      </c>
      <c r="V30" s="82"/>
      <c r="W30" s="83">
        <v>1</v>
      </c>
      <c r="X30" s="81">
        <f>IF(Q30=0,"-",W30/Q30)</f>
        <v>0.33333333333333</v>
      </c>
      <c r="Y30" s="186">
        <v>37000</v>
      </c>
      <c r="Z30" s="187">
        <f>IFERROR(Y30/Q30,"-")</f>
        <v>12333.333333333</v>
      </c>
      <c r="AA30" s="187">
        <f>IFERROR(Y30/W30,"-")</f>
        <v>37000</v>
      </c>
      <c r="AB30" s="181"/>
      <c r="AC30" s="85"/>
      <c r="AD30" s="78"/>
      <c r="AE30" s="94"/>
      <c r="AF30" s="95">
        <f>IF(Q30=0,"",IF(AE30=0,"",(AE30/Q30)))</f>
        <v>0</v>
      </c>
      <c r="AG30" s="94"/>
      <c r="AH30" s="96" t="str">
        <f>IFERROR(AG30/AE30,"-")</f>
        <v>-</v>
      </c>
      <c r="AI30" s="97"/>
      <c r="AJ30" s="98" t="str">
        <f>IFERROR(AI30/AE30,"-")</f>
        <v>-</v>
      </c>
      <c r="AK30" s="99"/>
      <c r="AL30" s="99"/>
      <c r="AM30" s="99"/>
      <c r="AN30" s="100">
        <v>1</v>
      </c>
      <c r="AO30" s="101">
        <f>IF(Q30=0,"",IF(AN30=0,"",(AN30/Q30)))</f>
        <v>0.33333333333333</v>
      </c>
      <c r="AP30" s="100"/>
      <c r="AQ30" s="102">
        <f>IFERROR(AP30/AN30,"-")</f>
        <v>0</v>
      </c>
      <c r="AR30" s="103"/>
      <c r="AS30" s="104">
        <f>IFERROR(AR30/AN30,"-")</f>
        <v>0</v>
      </c>
      <c r="AT30" s="105"/>
      <c r="AU30" s="105"/>
      <c r="AV30" s="105"/>
      <c r="AW30" s="106"/>
      <c r="AX30" s="107">
        <f>IF(Q30=0,"",IF(AW30=0,"",(AW30/Q30)))</f>
        <v>0</v>
      </c>
      <c r="AY30" s="106"/>
      <c r="AZ30" s="108" t="str">
        <f>IFERROR(AY30/AW30,"-")</f>
        <v>-</v>
      </c>
      <c r="BA30" s="109"/>
      <c r="BB30" s="110" t="str">
        <f>IFERROR(BA30/AW30,"-")</f>
        <v>-</v>
      </c>
      <c r="BC30" s="111"/>
      <c r="BD30" s="111"/>
      <c r="BE30" s="111"/>
      <c r="BF30" s="112"/>
      <c r="BG30" s="113">
        <f>IF(Q30=0,"",IF(BF30=0,"",(BF30/Q30)))</f>
        <v>0</v>
      </c>
      <c r="BH30" s="112"/>
      <c r="BI30" s="114" t="str">
        <f>IFERROR(BH30/BF30,"-")</f>
        <v>-</v>
      </c>
      <c r="BJ30" s="115"/>
      <c r="BK30" s="116" t="str">
        <f>IFERROR(BJ30/BF30,"-")</f>
        <v>-</v>
      </c>
      <c r="BL30" s="117"/>
      <c r="BM30" s="117"/>
      <c r="BN30" s="117"/>
      <c r="BO30" s="119">
        <v>1</v>
      </c>
      <c r="BP30" s="120">
        <f>IF(Q30=0,"",IF(BO30=0,"",(BO30/Q30)))</f>
        <v>0.33333333333333</v>
      </c>
      <c r="BQ30" s="121"/>
      <c r="BR30" s="122">
        <f>IFERROR(BQ30/BO30,"-")</f>
        <v>0</v>
      </c>
      <c r="BS30" s="123"/>
      <c r="BT30" s="124">
        <f>IFERROR(BS30/BO30,"-")</f>
        <v>0</v>
      </c>
      <c r="BU30" s="125"/>
      <c r="BV30" s="125"/>
      <c r="BW30" s="125"/>
      <c r="BX30" s="126">
        <v>1</v>
      </c>
      <c r="BY30" s="127">
        <f>IF(Q30=0,"",IF(BX30=0,"",(BX30/Q30)))</f>
        <v>0.33333333333333</v>
      </c>
      <c r="BZ30" s="128">
        <v>1</v>
      </c>
      <c r="CA30" s="129">
        <f>IFERROR(BZ30/BX30,"-")</f>
        <v>1</v>
      </c>
      <c r="CB30" s="130">
        <v>17000</v>
      </c>
      <c r="CC30" s="131">
        <f>IFERROR(CB30/BX30,"-")</f>
        <v>17000</v>
      </c>
      <c r="CD30" s="132"/>
      <c r="CE30" s="132"/>
      <c r="CF30" s="132">
        <v>1</v>
      </c>
      <c r="CG30" s="133"/>
      <c r="CH30" s="134">
        <f>IF(Q30=0,"",IF(CG30=0,"",(CG30/Q30)))</f>
        <v>0</v>
      </c>
      <c r="CI30" s="135"/>
      <c r="CJ30" s="136" t="str">
        <f>IFERROR(CI30/CG30,"-")</f>
        <v>-</v>
      </c>
      <c r="CK30" s="137"/>
      <c r="CL30" s="138" t="str">
        <f>IFERROR(CK30/CG30,"-")</f>
        <v>-</v>
      </c>
      <c r="CM30" s="139"/>
      <c r="CN30" s="139"/>
      <c r="CO30" s="139"/>
      <c r="CP30" s="140">
        <v>1</v>
      </c>
      <c r="CQ30" s="141">
        <v>37000</v>
      </c>
      <c r="CR30" s="141">
        <v>17000</v>
      </c>
      <c r="CS30" s="141"/>
      <c r="CT30" s="142" t="str">
        <f>IF(AND(CR30=0,CS30=0),"",IF(AND(CR30&lt;=100000,CS30&lt;=100000),"",IF(CR30/CQ30&gt;0.7,"男高",IF(CS30/CQ30&gt;0.7,"女高",""))))</f>
        <v/>
      </c>
    </row>
    <row r="31" spans="1:99">
      <c r="A31" s="79">
        <f>AC31</f>
        <v>0.152</v>
      </c>
      <c r="B31" s="189" t="s">
        <v>271</v>
      </c>
      <c r="C31" s="189" t="s">
        <v>227</v>
      </c>
      <c r="D31" s="189" t="s">
        <v>272</v>
      </c>
      <c r="E31" s="189" t="s">
        <v>234</v>
      </c>
      <c r="F31" s="189"/>
      <c r="G31" s="189" t="s">
        <v>61</v>
      </c>
      <c r="H31" s="89" t="s">
        <v>273</v>
      </c>
      <c r="I31" s="89" t="s">
        <v>236</v>
      </c>
      <c r="J31" s="89" t="s">
        <v>274</v>
      </c>
      <c r="K31" s="181">
        <v>125000</v>
      </c>
      <c r="L31" s="80">
        <v>0</v>
      </c>
      <c r="M31" s="80">
        <v>0</v>
      </c>
      <c r="N31" s="80">
        <v>37</v>
      </c>
      <c r="O31" s="91">
        <v>5</v>
      </c>
      <c r="P31" s="92">
        <v>0</v>
      </c>
      <c r="Q31" s="93">
        <f>O31+P31</f>
        <v>5</v>
      </c>
      <c r="R31" s="81">
        <f>IFERROR(Q31/N31,"-")</f>
        <v>0.13513513513514</v>
      </c>
      <c r="S31" s="80">
        <v>0</v>
      </c>
      <c r="T31" s="80">
        <v>3</v>
      </c>
      <c r="U31" s="81">
        <f>IFERROR(T31/(Q31),"-")</f>
        <v>0.6</v>
      </c>
      <c r="V31" s="82">
        <f>IFERROR(K31/SUM(Q31:Q32),"-")</f>
        <v>12500</v>
      </c>
      <c r="W31" s="83">
        <v>0</v>
      </c>
      <c r="X31" s="81">
        <f>IF(Q31=0,"-",W31/Q31)</f>
        <v>0</v>
      </c>
      <c r="Y31" s="186">
        <v>0</v>
      </c>
      <c r="Z31" s="187">
        <f>IFERROR(Y31/Q31,"-")</f>
        <v>0</v>
      </c>
      <c r="AA31" s="187" t="str">
        <f>IFERROR(Y31/W31,"-")</f>
        <v>-</v>
      </c>
      <c r="AB31" s="181">
        <f>SUM(Y31:Y32)-SUM(K31:K32)</f>
        <v>-106000</v>
      </c>
      <c r="AC31" s="85">
        <f>SUM(Y31:Y32)/SUM(K31:K32)</f>
        <v>0.152</v>
      </c>
      <c r="AD31" s="78"/>
      <c r="AE31" s="94">
        <v>1</v>
      </c>
      <c r="AF31" s="95">
        <f>IF(Q31=0,"",IF(AE31=0,"",(AE31/Q31)))</f>
        <v>0.2</v>
      </c>
      <c r="AG31" s="94"/>
      <c r="AH31" s="96">
        <f>IFERROR(AG31/AE31,"-")</f>
        <v>0</v>
      </c>
      <c r="AI31" s="97"/>
      <c r="AJ31" s="98">
        <f>IFERROR(AI31/AE31,"-")</f>
        <v>0</v>
      </c>
      <c r="AK31" s="99"/>
      <c r="AL31" s="99"/>
      <c r="AM31" s="99"/>
      <c r="AN31" s="100">
        <v>1</v>
      </c>
      <c r="AO31" s="101">
        <f>IF(Q31=0,"",IF(AN31=0,"",(AN31/Q31)))</f>
        <v>0.2</v>
      </c>
      <c r="AP31" s="100"/>
      <c r="AQ31" s="102">
        <f>IFERROR(AP31/AN31,"-")</f>
        <v>0</v>
      </c>
      <c r="AR31" s="103"/>
      <c r="AS31" s="104">
        <f>IFERROR(AR31/AN31,"-")</f>
        <v>0</v>
      </c>
      <c r="AT31" s="105"/>
      <c r="AU31" s="105"/>
      <c r="AV31" s="105"/>
      <c r="AW31" s="106"/>
      <c r="AX31" s="107">
        <f>IF(Q31=0,"",IF(AW31=0,"",(AW31/Q31)))</f>
        <v>0</v>
      </c>
      <c r="AY31" s="106"/>
      <c r="AZ31" s="108" t="str">
        <f>IFERROR(AY31/AW31,"-")</f>
        <v>-</v>
      </c>
      <c r="BA31" s="109"/>
      <c r="BB31" s="110" t="str">
        <f>IFERROR(BA31/AW31,"-")</f>
        <v>-</v>
      </c>
      <c r="BC31" s="111"/>
      <c r="BD31" s="111"/>
      <c r="BE31" s="111"/>
      <c r="BF31" s="112">
        <v>2</v>
      </c>
      <c r="BG31" s="113">
        <f>IF(Q31=0,"",IF(BF31=0,"",(BF31/Q31)))</f>
        <v>0.4</v>
      </c>
      <c r="BH31" s="112"/>
      <c r="BI31" s="114">
        <f>IFERROR(BH31/BF31,"-")</f>
        <v>0</v>
      </c>
      <c r="BJ31" s="115"/>
      <c r="BK31" s="116">
        <f>IFERROR(BJ31/BF31,"-")</f>
        <v>0</v>
      </c>
      <c r="BL31" s="117"/>
      <c r="BM31" s="117"/>
      <c r="BN31" s="117"/>
      <c r="BO31" s="119"/>
      <c r="BP31" s="120">
        <f>IF(Q31=0,"",IF(BO31=0,"",(BO31/Q31)))</f>
        <v>0</v>
      </c>
      <c r="BQ31" s="121"/>
      <c r="BR31" s="122" t="str">
        <f>IFERROR(BQ31/BO31,"-")</f>
        <v>-</v>
      </c>
      <c r="BS31" s="123"/>
      <c r="BT31" s="124" t="str">
        <f>IFERROR(BS31/BO31,"-")</f>
        <v>-</v>
      </c>
      <c r="BU31" s="125"/>
      <c r="BV31" s="125"/>
      <c r="BW31" s="125"/>
      <c r="BX31" s="126">
        <v>1</v>
      </c>
      <c r="BY31" s="127">
        <f>IF(Q31=0,"",IF(BX31=0,"",(BX31/Q31)))</f>
        <v>0.2</v>
      </c>
      <c r="BZ31" s="128"/>
      <c r="CA31" s="129">
        <f>IFERROR(BZ31/BX31,"-")</f>
        <v>0</v>
      </c>
      <c r="CB31" s="130"/>
      <c r="CC31" s="131">
        <f>IFERROR(CB31/BX31,"-")</f>
        <v>0</v>
      </c>
      <c r="CD31" s="132"/>
      <c r="CE31" s="132"/>
      <c r="CF31" s="132"/>
      <c r="CG31" s="133"/>
      <c r="CH31" s="134">
        <f>IF(Q31=0,"",IF(CG31=0,"",(CG31/Q31)))</f>
        <v>0</v>
      </c>
      <c r="CI31" s="135"/>
      <c r="CJ31" s="136" t="str">
        <f>IFERROR(CI31/CG31,"-")</f>
        <v>-</v>
      </c>
      <c r="CK31" s="137"/>
      <c r="CL31" s="138" t="str">
        <f>IFERROR(CK31/CG31,"-")</f>
        <v>-</v>
      </c>
      <c r="CM31" s="139"/>
      <c r="CN31" s="139"/>
      <c r="CO31" s="139"/>
      <c r="CP31" s="140">
        <v>0</v>
      </c>
      <c r="CQ31" s="141">
        <v>0</v>
      </c>
      <c r="CR31" s="141"/>
      <c r="CS31" s="141"/>
      <c r="CT31" s="142" t="str">
        <f>IF(AND(CR31=0,CS31=0),"",IF(AND(CR31&lt;=100000,CS31&lt;=100000),"",IF(CR31/CQ31&gt;0.7,"男高",IF(CS31/CQ31&gt;0.7,"女高",""))))</f>
        <v/>
      </c>
    </row>
    <row r="32" spans="1:99">
      <c r="A32" s="79"/>
      <c r="B32" s="189" t="s">
        <v>275</v>
      </c>
      <c r="C32" s="189" t="s">
        <v>227</v>
      </c>
      <c r="D32" s="189"/>
      <c r="E32" s="189"/>
      <c r="F32" s="189"/>
      <c r="G32" s="189" t="s">
        <v>73</v>
      </c>
      <c r="H32" s="89"/>
      <c r="I32" s="89"/>
      <c r="J32" s="89"/>
      <c r="K32" s="181"/>
      <c r="L32" s="80">
        <v>0</v>
      </c>
      <c r="M32" s="80">
        <v>0</v>
      </c>
      <c r="N32" s="80">
        <v>15</v>
      </c>
      <c r="O32" s="91">
        <v>5</v>
      </c>
      <c r="P32" s="92">
        <v>0</v>
      </c>
      <c r="Q32" s="93">
        <f>O32+P32</f>
        <v>5</v>
      </c>
      <c r="R32" s="81">
        <f>IFERROR(Q32/N32,"-")</f>
        <v>0.33333333333333</v>
      </c>
      <c r="S32" s="80">
        <v>1</v>
      </c>
      <c r="T32" s="80">
        <v>1</v>
      </c>
      <c r="U32" s="81">
        <f>IFERROR(T32/(Q32),"-")</f>
        <v>0.2</v>
      </c>
      <c r="V32" s="82"/>
      <c r="W32" s="83">
        <v>2</v>
      </c>
      <c r="X32" s="81">
        <f>IF(Q32=0,"-",W32/Q32)</f>
        <v>0.4</v>
      </c>
      <c r="Y32" s="186">
        <v>19000</v>
      </c>
      <c r="Z32" s="187">
        <f>IFERROR(Y32/Q32,"-")</f>
        <v>3800</v>
      </c>
      <c r="AA32" s="187">
        <f>IFERROR(Y32/W32,"-")</f>
        <v>9500</v>
      </c>
      <c r="AB32" s="181"/>
      <c r="AC32" s="85"/>
      <c r="AD32" s="78"/>
      <c r="AE32" s="94"/>
      <c r="AF32" s="95">
        <f>IF(Q32=0,"",IF(AE32=0,"",(AE32/Q32)))</f>
        <v>0</v>
      </c>
      <c r="AG32" s="94"/>
      <c r="AH32" s="96" t="str">
        <f>IFERROR(AG32/AE32,"-")</f>
        <v>-</v>
      </c>
      <c r="AI32" s="97"/>
      <c r="AJ32" s="98" t="str">
        <f>IFERROR(AI32/AE32,"-")</f>
        <v>-</v>
      </c>
      <c r="AK32" s="99"/>
      <c r="AL32" s="99"/>
      <c r="AM32" s="99"/>
      <c r="AN32" s="100"/>
      <c r="AO32" s="101">
        <f>IF(Q32=0,"",IF(AN32=0,"",(AN32/Q32)))</f>
        <v>0</v>
      </c>
      <c r="AP32" s="100"/>
      <c r="AQ32" s="102" t="str">
        <f>IFERROR(AP32/AN32,"-")</f>
        <v>-</v>
      </c>
      <c r="AR32" s="103"/>
      <c r="AS32" s="104" t="str">
        <f>IFERROR(AR32/AN32,"-")</f>
        <v>-</v>
      </c>
      <c r="AT32" s="105"/>
      <c r="AU32" s="105"/>
      <c r="AV32" s="105"/>
      <c r="AW32" s="106">
        <v>1</v>
      </c>
      <c r="AX32" s="107">
        <f>IF(Q32=0,"",IF(AW32=0,"",(AW32/Q32)))</f>
        <v>0.2</v>
      </c>
      <c r="AY32" s="106"/>
      <c r="AZ32" s="108">
        <f>IFERROR(AY32/AW32,"-")</f>
        <v>0</v>
      </c>
      <c r="BA32" s="109"/>
      <c r="BB32" s="110">
        <f>IFERROR(BA32/AW32,"-")</f>
        <v>0</v>
      </c>
      <c r="BC32" s="111"/>
      <c r="BD32" s="111"/>
      <c r="BE32" s="111"/>
      <c r="BF32" s="112">
        <v>1</v>
      </c>
      <c r="BG32" s="113">
        <f>IF(Q32=0,"",IF(BF32=0,"",(BF32/Q32)))</f>
        <v>0.2</v>
      </c>
      <c r="BH32" s="112"/>
      <c r="BI32" s="114">
        <f>IFERROR(BH32/BF32,"-")</f>
        <v>0</v>
      </c>
      <c r="BJ32" s="115"/>
      <c r="BK32" s="116">
        <f>IFERROR(BJ32/BF32,"-")</f>
        <v>0</v>
      </c>
      <c r="BL32" s="117"/>
      <c r="BM32" s="117"/>
      <c r="BN32" s="117"/>
      <c r="BO32" s="119">
        <v>2</v>
      </c>
      <c r="BP32" s="120">
        <f>IF(Q32=0,"",IF(BO32=0,"",(BO32/Q32)))</f>
        <v>0.4</v>
      </c>
      <c r="BQ32" s="121">
        <v>1</v>
      </c>
      <c r="BR32" s="122">
        <f>IFERROR(BQ32/BO32,"-")</f>
        <v>0.5</v>
      </c>
      <c r="BS32" s="123">
        <v>13000</v>
      </c>
      <c r="BT32" s="124">
        <f>IFERROR(BS32/BO32,"-")</f>
        <v>6500</v>
      </c>
      <c r="BU32" s="125"/>
      <c r="BV32" s="125"/>
      <c r="BW32" s="125">
        <v>1</v>
      </c>
      <c r="BX32" s="126">
        <v>1</v>
      </c>
      <c r="BY32" s="127">
        <f>IF(Q32=0,"",IF(BX32=0,"",(BX32/Q32)))</f>
        <v>0.2</v>
      </c>
      <c r="BZ32" s="128">
        <v>1</v>
      </c>
      <c r="CA32" s="129">
        <f>IFERROR(BZ32/BX32,"-")</f>
        <v>1</v>
      </c>
      <c r="CB32" s="130">
        <v>6000</v>
      </c>
      <c r="CC32" s="131">
        <f>IFERROR(CB32/BX32,"-")</f>
        <v>6000</v>
      </c>
      <c r="CD32" s="132"/>
      <c r="CE32" s="132">
        <v>1</v>
      </c>
      <c r="CF32" s="132"/>
      <c r="CG32" s="133"/>
      <c r="CH32" s="134">
        <f>IF(Q32=0,"",IF(CG32=0,"",(CG32/Q32)))</f>
        <v>0</v>
      </c>
      <c r="CI32" s="135"/>
      <c r="CJ32" s="136" t="str">
        <f>IFERROR(CI32/CG32,"-")</f>
        <v>-</v>
      </c>
      <c r="CK32" s="137"/>
      <c r="CL32" s="138" t="str">
        <f>IFERROR(CK32/CG32,"-")</f>
        <v>-</v>
      </c>
      <c r="CM32" s="139"/>
      <c r="CN32" s="139"/>
      <c r="CO32" s="139"/>
      <c r="CP32" s="140">
        <v>2</v>
      </c>
      <c r="CQ32" s="141">
        <v>19000</v>
      </c>
      <c r="CR32" s="141">
        <v>13000</v>
      </c>
      <c r="CS32" s="141"/>
      <c r="CT32" s="142" t="str">
        <f>IF(AND(CR32=0,CS32=0),"",IF(AND(CR32&lt;=100000,CS32&lt;=100000),"",IF(CR32/CQ32&gt;0.7,"男高",IF(CS32/CQ32&gt;0.7,"女高",""))))</f>
        <v/>
      </c>
    </row>
    <row r="33" spans="1:99">
      <c r="A33" s="79">
        <f>AC33</f>
        <v>2.4117647058824</v>
      </c>
      <c r="B33" s="189" t="s">
        <v>276</v>
      </c>
      <c r="C33" s="189" t="s">
        <v>227</v>
      </c>
      <c r="D33" s="189" t="s">
        <v>277</v>
      </c>
      <c r="E33" s="189" t="s">
        <v>234</v>
      </c>
      <c r="F33" s="189"/>
      <c r="G33" s="189" t="s">
        <v>61</v>
      </c>
      <c r="H33" s="89" t="s">
        <v>278</v>
      </c>
      <c r="I33" s="89" t="s">
        <v>236</v>
      </c>
      <c r="J33" s="89" t="s">
        <v>279</v>
      </c>
      <c r="K33" s="181">
        <v>85000</v>
      </c>
      <c r="L33" s="80">
        <v>0</v>
      </c>
      <c r="M33" s="80">
        <v>0</v>
      </c>
      <c r="N33" s="80">
        <v>17</v>
      </c>
      <c r="O33" s="91">
        <v>5</v>
      </c>
      <c r="P33" s="92">
        <v>0</v>
      </c>
      <c r="Q33" s="93">
        <f>O33+P33</f>
        <v>5</v>
      </c>
      <c r="R33" s="81">
        <f>IFERROR(Q33/N33,"-")</f>
        <v>0.29411764705882</v>
      </c>
      <c r="S33" s="80">
        <v>1</v>
      </c>
      <c r="T33" s="80">
        <v>1</v>
      </c>
      <c r="U33" s="81">
        <f>IFERROR(T33/(Q33),"-")</f>
        <v>0.2</v>
      </c>
      <c r="V33" s="82">
        <f>IFERROR(K33/SUM(Q33:Q34),"-")</f>
        <v>12142.857142857</v>
      </c>
      <c r="W33" s="83">
        <v>1</v>
      </c>
      <c r="X33" s="81">
        <f>IF(Q33=0,"-",W33/Q33)</f>
        <v>0.2</v>
      </c>
      <c r="Y33" s="186">
        <v>8000</v>
      </c>
      <c r="Z33" s="187">
        <f>IFERROR(Y33/Q33,"-")</f>
        <v>1600</v>
      </c>
      <c r="AA33" s="187">
        <f>IFERROR(Y33/W33,"-")</f>
        <v>8000</v>
      </c>
      <c r="AB33" s="181">
        <f>SUM(Y33:Y34)-SUM(K33:K34)</f>
        <v>120000</v>
      </c>
      <c r="AC33" s="85">
        <f>SUM(Y33:Y34)/SUM(K33:K34)</f>
        <v>2.4117647058824</v>
      </c>
      <c r="AD33" s="78"/>
      <c r="AE33" s="94">
        <v>1</v>
      </c>
      <c r="AF33" s="95">
        <f>IF(Q33=0,"",IF(AE33=0,"",(AE33/Q33)))</f>
        <v>0.2</v>
      </c>
      <c r="AG33" s="94"/>
      <c r="AH33" s="96">
        <f>IFERROR(AG33/AE33,"-")</f>
        <v>0</v>
      </c>
      <c r="AI33" s="97"/>
      <c r="AJ33" s="98">
        <f>IFERROR(AI33/AE33,"-")</f>
        <v>0</v>
      </c>
      <c r="AK33" s="99"/>
      <c r="AL33" s="99"/>
      <c r="AM33" s="99"/>
      <c r="AN33" s="100"/>
      <c r="AO33" s="101">
        <f>IF(Q33=0,"",IF(AN33=0,"",(AN33/Q33)))</f>
        <v>0</v>
      </c>
      <c r="AP33" s="100"/>
      <c r="AQ33" s="102" t="str">
        <f>IFERROR(AP33/AN33,"-")</f>
        <v>-</v>
      </c>
      <c r="AR33" s="103"/>
      <c r="AS33" s="104" t="str">
        <f>IFERROR(AR33/AN33,"-")</f>
        <v>-</v>
      </c>
      <c r="AT33" s="105"/>
      <c r="AU33" s="105"/>
      <c r="AV33" s="105"/>
      <c r="AW33" s="106"/>
      <c r="AX33" s="107">
        <f>IF(Q33=0,"",IF(AW33=0,"",(AW33/Q33)))</f>
        <v>0</v>
      </c>
      <c r="AY33" s="106"/>
      <c r="AZ33" s="108" t="str">
        <f>IFERROR(AY33/AW33,"-")</f>
        <v>-</v>
      </c>
      <c r="BA33" s="109"/>
      <c r="BB33" s="110" t="str">
        <f>IFERROR(BA33/AW33,"-")</f>
        <v>-</v>
      </c>
      <c r="BC33" s="111"/>
      <c r="BD33" s="111"/>
      <c r="BE33" s="111"/>
      <c r="BF33" s="112">
        <v>4</v>
      </c>
      <c r="BG33" s="113">
        <f>IF(Q33=0,"",IF(BF33=0,"",(BF33/Q33)))</f>
        <v>0.8</v>
      </c>
      <c r="BH33" s="112">
        <v>1</v>
      </c>
      <c r="BI33" s="114">
        <f>IFERROR(BH33/BF33,"-")</f>
        <v>0.25</v>
      </c>
      <c r="BJ33" s="115">
        <v>13000</v>
      </c>
      <c r="BK33" s="116">
        <f>IFERROR(BJ33/BF33,"-")</f>
        <v>3250</v>
      </c>
      <c r="BL33" s="117"/>
      <c r="BM33" s="117"/>
      <c r="BN33" s="117">
        <v>1</v>
      </c>
      <c r="BO33" s="119"/>
      <c r="BP33" s="120">
        <f>IF(Q33=0,"",IF(BO33=0,"",(BO33/Q33)))</f>
        <v>0</v>
      </c>
      <c r="BQ33" s="121"/>
      <c r="BR33" s="122" t="str">
        <f>IFERROR(BQ33/BO33,"-")</f>
        <v>-</v>
      </c>
      <c r="BS33" s="123"/>
      <c r="BT33" s="124" t="str">
        <f>IFERROR(BS33/BO33,"-")</f>
        <v>-</v>
      </c>
      <c r="BU33" s="125"/>
      <c r="BV33" s="125"/>
      <c r="BW33" s="125"/>
      <c r="BX33" s="126"/>
      <c r="BY33" s="127">
        <f>IF(Q33=0,"",IF(BX33=0,"",(BX33/Q33)))</f>
        <v>0</v>
      </c>
      <c r="BZ33" s="128"/>
      <c r="CA33" s="129" t="str">
        <f>IFERROR(BZ33/BX33,"-")</f>
        <v>-</v>
      </c>
      <c r="CB33" s="130"/>
      <c r="CC33" s="131" t="str">
        <f>IFERROR(CB33/BX33,"-")</f>
        <v>-</v>
      </c>
      <c r="CD33" s="132"/>
      <c r="CE33" s="132"/>
      <c r="CF33" s="132"/>
      <c r="CG33" s="133"/>
      <c r="CH33" s="134">
        <f>IF(Q33=0,"",IF(CG33=0,"",(CG33/Q33)))</f>
        <v>0</v>
      </c>
      <c r="CI33" s="135"/>
      <c r="CJ33" s="136" t="str">
        <f>IFERROR(CI33/CG33,"-")</f>
        <v>-</v>
      </c>
      <c r="CK33" s="137"/>
      <c r="CL33" s="138" t="str">
        <f>IFERROR(CK33/CG33,"-")</f>
        <v>-</v>
      </c>
      <c r="CM33" s="139"/>
      <c r="CN33" s="139"/>
      <c r="CO33" s="139"/>
      <c r="CP33" s="140">
        <v>1</v>
      </c>
      <c r="CQ33" s="141">
        <v>8000</v>
      </c>
      <c r="CR33" s="141">
        <v>13000</v>
      </c>
      <c r="CS33" s="141"/>
      <c r="CT33" s="142" t="str">
        <f>IF(AND(CR33=0,CS33=0),"",IF(AND(CR33&lt;=100000,CS33&lt;=100000),"",IF(CR33/CQ33&gt;0.7,"男高",IF(CS33/CQ33&gt;0.7,"女高",""))))</f>
        <v/>
      </c>
    </row>
    <row r="34" spans="1:99">
      <c r="A34" s="79"/>
      <c r="B34" s="189" t="s">
        <v>280</v>
      </c>
      <c r="C34" s="189" t="s">
        <v>227</v>
      </c>
      <c r="D34" s="189"/>
      <c r="E34" s="189"/>
      <c r="F34" s="189"/>
      <c r="G34" s="189" t="s">
        <v>73</v>
      </c>
      <c r="H34" s="89"/>
      <c r="I34" s="89"/>
      <c r="J34" s="89"/>
      <c r="K34" s="181"/>
      <c r="L34" s="80">
        <v>0</v>
      </c>
      <c r="M34" s="80">
        <v>0</v>
      </c>
      <c r="N34" s="80">
        <v>9</v>
      </c>
      <c r="O34" s="91">
        <v>2</v>
      </c>
      <c r="P34" s="92">
        <v>0</v>
      </c>
      <c r="Q34" s="93">
        <f>O34+P34</f>
        <v>2</v>
      </c>
      <c r="R34" s="81">
        <f>IFERROR(Q34/N34,"-")</f>
        <v>0.22222222222222</v>
      </c>
      <c r="S34" s="80">
        <v>1</v>
      </c>
      <c r="T34" s="80">
        <v>0</v>
      </c>
      <c r="U34" s="81">
        <f>IFERROR(T34/(Q34),"-")</f>
        <v>0</v>
      </c>
      <c r="V34" s="82"/>
      <c r="W34" s="83">
        <v>1</v>
      </c>
      <c r="X34" s="81">
        <f>IF(Q34=0,"-",W34/Q34)</f>
        <v>0.5</v>
      </c>
      <c r="Y34" s="186">
        <v>197000</v>
      </c>
      <c r="Z34" s="187">
        <f>IFERROR(Y34/Q34,"-")</f>
        <v>98500</v>
      </c>
      <c r="AA34" s="187">
        <f>IFERROR(Y34/W34,"-")</f>
        <v>197000</v>
      </c>
      <c r="AB34" s="181"/>
      <c r="AC34" s="85"/>
      <c r="AD34" s="78"/>
      <c r="AE34" s="94"/>
      <c r="AF34" s="95">
        <f>IF(Q34=0,"",IF(AE34=0,"",(AE34/Q34)))</f>
        <v>0</v>
      </c>
      <c r="AG34" s="94"/>
      <c r="AH34" s="96" t="str">
        <f>IFERROR(AG34/AE34,"-")</f>
        <v>-</v>
      </c>
      <c r="AI34" s="97"/>
      <c r="AJ34" s="98" t="str">
        <f>IFERROR(AI34/AE34,"-")</f>
        <v>-</v>
      </c>
      <c r="AK34" s="99"/>
      <c r="AL34" s="99"/>
      <c r="AM34" s="99"/>
      <c r="AN34" s="100"/>
      <c r="AO34" s="101">
        <f>IF(Q34=0,"",IF(AN34=0,"",(AN34/Q34)))</f>
        <v>0</v>
      </c>
      <c r="AP34" s="100"/>
      <c r="AQ34" s="102" t="str">
        <f>IFERROR(AP34/AN34,"-")</f>
        <v>-</v>
      </c>
      <c r="AR34" s="103"/>
      <c r="AS34" s="104" t="str">
        <f>IFERROR(AR34/AN34,"-")</f>
        <v>-</v>
      </c>
      <c r="AT34" s="105"/>
      <c r="AU34" s="105"/>
      <c r="AV34" s="105"/>
      <c r="AW34" s="106"/>
      <c r="AX34" s="107">
        <f>IF(Q34=0,"",IF(AW34=0,"",(AW34/Q34)))</f>
        <v>0</v>
      </c>
      <c r="AY34" s="106"/>
      <c r="AZ34" s="108" t="str">
        <f>IFERROR(AY34/AW34,"-")</f>
        <v>-</v>
      </c>
      <c r="BA34" s="109"/>
      <c r="BB34" s="110" t="str">
        <f>IFERROR(BA34/AW34,"-")</f>
        <v>-</v>
      </c>
      <c r="BC34" s="111"/>
      <c r="BD34" s="111"/>
      <c r="BE34" s="111"/>
      <c r="BF34" s="112"/>
      <c r="BG34" s="113">
        <f>IF(Q34=0,"",IF(BF34=0,"",(BF34/Q34)))</f>
        <v>0</v>
      </c>
      <c r="BH34" s="112"/>
      <c r="BI34" s="114" t="str">
        <f>IFERROR(BH34/BF34,"-")</f>
        <v>-</v>
      </c>
      <c r="BJ34" s="115"/>
      <c r="BK34" s="116" t="str">
        <f>IFERROR(BJ34/BF34,"-")</f>
        <v>-</v>
      </c>
      <c r="BL34" s="117"/>
      <c r="BM34" s="117"/>
      <c r="BN34" s="117"/>
      <c r="BO34" s="119">
        <v>1</v>
      </c>
      <c r="BP34" s="120">
        <f>IF(Q34=0,"",IF(BO34=0,"",(BO34/Q34)))</f>
        <v>0.5</v>
      </c>
      <c r="BQ34" s="121">
        <v>1</v>
      </c>
      <c r="BR34" s="122">
        <f>IFERROR(BQ34/BO34,"-")</f>
        <v>1</v>
      </c>
      <c r="BS34" s="123">
        <v>197000</v>
      </c>
      <c r="BT34" s="124">
        <f>IFERROR(BS34/BO34,"-")</f>
        <v>197000</v>
      </c>
      <c r="BU34" s="125"/>
      <c r="BV34" s="125"/>
      <c r="BW34" s="125">
        <v>1</v>
      </c>
      <c r="BX34" s="126"/>
      <c r="BY34" s="127">
        <f>IF(Q34=0,"",IF(BX34=0,"",(BX34/Q34)))</f>
        <v>0</v>
      </c>
      <c r="BZ34" s="128"/>
      <c r="CA34" s="129" t="str">
        <f>IFERROR(BZ34/BX34,"-")</f>
        <v>-</v>
      </c>
      <c r="CB34" s="130"/>
      <c r="CC34" s="131" t="str">
        <f>IFERROR(CB34/BX34,"-")</f>
        <v>-</v>
      </c>
      <c r="CD34" s="132"/>
      <c r="CE34" s="132"/>
      <c r="CF34" s="132"/>
      <c r="CG34" s="133">
        <v>1</v>
      </c>
      <c r="CH34" s="134">
        <f>IF(Q34=0,"",IF(CG34=0,"",(CG34/Q34)))</f>
        <v>0.5</v>
      </c>
      <c r="CI34" s="135"/>
      <c r="CJ34" s="136">
        <f>IFERROR(CI34/CG34,"-")</f>
        <v>0</v>
      </c>
      <c r="CK34" s="137"/>
      <c r="CL34" s="138">
        <f>IFERROR(CK34/CG34,"-")</f>
        <v>0</v>
      </c>
      <c r="CM34" s="139"/>
      <c r="CN34" s="139"/>
      <c r="CO34" s="139"/>
      <c r="CP34" s="140">
        <v>1</v>
      </c>
      <c r="CQ34" s="141">
        <v>197000</v>
      </c>
      <c r="CR34" s="141">
        <v>197000</v>
      </c>
      <c r="CS34" s="141"/>
      <c r="CT34" s="142" t="str">
        <f>IF(AND(CR34=0,CS34=0),"",IF(AND(CR34&lt;=100000,CS34&lt;=100000),"",IF(CR34/CQ34&gt;0.7,"男高",IF(CS34/CQ34&gt;0.7,"女高",""))))</f>
        <v>男高</v>
      </c>
    </row>
    <row r="35" spans="1:99">
      <c r="A35" s="79">
        <f>AC35</f>
        <v>0.16315789473684</v>
      </c>
      <c r="B35" s="189" t="s">
        <v>281</v>
      </c>
      <c r="C35" s="189" t="s">
        <v>227</v>
      </c>
      <c r="D35" s="189" t="s">
        <v>268</v>
      </c>
      <c r="E35" s="189" t="s">
        <v>282</v>
      </c>
      <c r="F35" s="189"/>
      <c r="G35" s="189" t="s">
        <v>61</v>
      </c>
      <c r="H35" s="89" t="s">
        <v>283</v>
      </c>
      <c r="I35" s="89" t="s">
        <v>284</v>
      </c>
      <c r="J35" s="89" t="s">
        <v>279</v>
      </c>
      <c r="K35" s="181">
        <v>190000</v>
      </c>
      <c r="L35" s="80">
        <v>0</v>
      </c>
      <c r="M35" s="80">
        <v>0</v>
      </c>
      <c r="N35" s="80">
        <v>39</v>
      </c>
      <c r="O35" s="91">
        <v>8</v>
      </c>
      <c r="P35" s="92">
        <v>0</v>
      </c>
      <c r="Q35" s="93">
        <f>O35+P35</f>
        <v>8</v>
      </c>
      <c r="R35" s="81">
        <f>IFERROR(Q35/N35,"-")</f>
        <v>0.20512820512821</v>
      </c>
      <c r="S35" s="80">
        <v>0</v>
      </c>
      <c r="T35" s="80">
        <v>3</v>
      </c>
      <c r="U35" s="81">
        <f>IFERROR(T35/(Q35),"-")</f>
        <v>0.375</v>
      </c>
      <c r="V35" s="82">
        <f>IFERROR(K35/SUM(Q35:Q36),"-")</f>
        <v>11875</v>
      </c>
      <c r="W35" s="83">
        <v>1</v>
      </c>
      <c r="X35" s="81">
        <f>IF(Q35=0,"-",W35/Q35)</f>
        <v>0.125</v>
      </c>
      <c r="Y35" s="186">
        <v>21000</v>
      </c>
      <c r="Z35" s="187">
        <f>IFERROR(Y35/Q35,"-")</f>
        <v>2625</v>
      </c>
      <c r="AA35" s="187">
        <f>IFERROR(Y35/W35,"-")</f>
        <v>21000</v>
      </c>
      <c r="AB35" s="181">
        <f>SUM(Y35:Y36)-SUM(K35:K36)</f>
        <v>-159000</v>
      </c>
      <c r="AC35" s="85">
        <f>SUM(Y35:Y36)/SUM(K35:K36)</f>
        <v>0.16315789473684</v>
      </c>
      <c r="AD35" s="78"/>
      <c r="AE35" s="94"/>
      <c r="AF35" s="95">
        <f>IF(Q35=0,"",IF(AE35=0,"",(AE35/Q35)))</f>
        <v>0</v>
      </c>
      <c r="AG35" s="94"/>
      <c r="AH35" s="96" t="str">
        <f>IFERROR(AG35/AE35,"-")</f>
        <v>-</v>
      </c>
      <c r="AI35" s="97"/>
      <c r="AJ35" s="98" t="str">
        <f>IFERROR(AI35/AE35,"-")</f>
        <v>-</v>
      </c>
      <c r="AK35" s="99"/>
      <c r="AL35" s="99"/>
      <c r="AM35" s="99"/>
      <c r="AN35" s="100">
        <v>2</v>
      </c>
      <c r="AO35" s="101">
        <f>IF(Q35=0,"",IF(AN35=0,"",(AN35/Q35)))</f>
        <v>0.25</v>
      </c>
      <c r="AP35" s="100"/>
      <c r="AQ35" s="102">
        <f>IFERROR(AP35/AN35,"-")</f>
        <v>0</v>
      </c>
      <c r="AR35" s="103"/>
      <c r="AS35" s="104">
        <f>IFERROR(AR35/AN35,"-")</f>
        <v>0</v>
      </c>
      <c r="AT35" s="105"/>
      <c r="AU35" s="105"/>
      <c r="AV35" s="105"/>
      <c r="AW35" s="106">
        <v>2</v>
      </c>
      <c r="AX35" s="107">
        <f>IF(Q35=0,"",IF(AW35=0,"",(AW35/Q35)))</f>
        <v>0.25</v>
      </c>
      <c r="AY35" s="106">
        <v>1</v>
      </c>
      <c r="AZ35" s="108">
        <f>IFERROR(AY35/AW35,"-")</f>
        <v>0.5</v>
      </c>
      <c r="BA35" s="109">
        <v>21000</v>
      </c>
      <c r="BB35" s="110">
        <f>IFERROR(BA35/AW35,"-")</f>
        <v>10500</v>
      </c>
      <c r="BC35" s="111"/>
      <c r="BD35" s="111"/>
      <c r="BE35" s="111">
        <v>1</v>
      </c>
      <c r="BF35" s="112">
        <v>1</v>
      </c>
      <c r="BG35" s="113">
        <f>IF(Q35=0,"",IF(BF35=0,"",(BF35/Q35)))</f>
        <v>0.125</v>
      </c>
      <c r="BH35" s="112"/>
      <c r="BI35" s="114">
        <f>IFERROR(BH35/BF35,"-")</f>
        <v>0</v>
      </c>
      <c r="BJ35" s="115"/>
      <c r="BK35" s="116">
        <f>IFERROR(BJ35/BF35,"-")</f>
        <v>0</v>
      </c>
      <c r="BL35" s="117"/>
      <c r="BM35" s="117"/>
      <c r="BN35" s="117"/>
      <c r="BO35" s="119">
        <v>2</v>
      </c>
      <c r="BP35" s="120">
        <f>IF(Q35=0,"",IF(BO35=0,"",(BO35/Q35)))</f>
        <v>0.25</v>
      </c>
      <c r="BQ35" s="121"/>
      <c r="BR35" s="122">
        <f>IFERROR(BQ35/BO35,"-")</f>
        <v>0</v>
      </c>
      <c r="BS35" s="123"/>
      <c r="BT35" s="124">
        <f>IFERROR(BS35/BO35,"-")</f>
        <v>0</v>
      </c>
      <c r="BU35" s="125"/>
      <c r="BV35" s="125"/>
      <c r="BW35" s="125"/>
      <c r="BX35" s="126">
        <v>1</v>
      </c>
      <c r="BY35" s="127">
        <f>IF(Q35=0,"",IF(BX35=0,"",(BX35/Q35)))</f>
        <v>0.125</v>
      </c>
      <c r="BZ35" s="128"/>
      <c r="CA35" s="129">
        <f>IFERROR(BZ35/BX35,"-")</f>
        <v>0</v>
      </c>
      <c r="CB35" s="130"/>
      <c r="CC35" s="131">
        <f>IFERROR(CB35/BX35,"-")</f>
        <v>0</v>
      </c>
      <c r="CD35" s="132"/>
      <c r="CE35" s="132"/>
      <c r="CF35" s="132"/>
      <c r="CG35" s="133"/>
      <c r="CH35" s="134">
        <f>IF(Q35=0,"",IF(CG35=0,"",(CG35/Q35)))</f>
        <v>0</v>
      </c>
      <c r="CI35" s="135"/>
      <c r="CJ35" s="136" t="str">
        <f>IFERROR(CI35/CG35,"-")</f>
        <v>-</v>
      </c>
      <c r="CK35" s="137"/>
      <c r="CL35" s="138" t="str">
        <f>IFERROR(CK35/CG35,"-")</f>
        <v>-</v>
      </c>
      <c r="CM35" s="139"/>
      <c r="CN35" s="139"/>
      <c r="CO35" s="139"/>
      <c r="CP35" s="140">
        <v>1</v>
      </c>
      <c r="CQ35" s="141">
        <v>21000</v>
      </c>
      <c r="CR35" s="141">
        <v>21000</v>
      </c>
      <c r="CS35" s="141"/>
      <c r="CT35" s="142" t="str">
        <f>IF(AND(CR35=0,CS35=0),"",IF(AND(CR35&lt;=100000,CS35&lt;=100000),"",IF(CR35/CQ35&gt;0.7,"男高",IF(CS35/CQ35&gt;0.7,"女高",""))))</f>
        <v/>
      </c>
    </row>
    <row r="36" spans="1:99">
      <c r="A36" s="79"/>
      <c r="B36" s="189" t="s">
        <v>285</v>
      </c>
      <c r="C36" s="189" t="s">
        <v>227</v>
      </c>
      <c r="D36" s="189"/>
      <c r="E36" s="189"/>
      <c r="F36" s="189"/>
      <c r="G36" s="189" t="s">
        <v>73</v>
      </c>
      <c r="H36" s="89"/>
      <c r="I36" s="89"/>
      <c r="J36" s="89"/>
      <c r="K36" s="181"/>
      <c r="L36" s="80">
        <v>0</v>
      </c>
      <c r="M36" s="80">
        <v>0</v>
      </c>
      <c r="N36" s="80">
        <v>23</v>
      </c>
      <c r="O36" s="91">
        <v>8</v>
      </c>
      <c r="P36" s="92">
        <v>0</v>
      </c>
      <c r="Q36" s="93">
        <f>O36+P36</f>
        <v>8</v>
      </c>
      <c r="R36" s="81">
        <f>IFERROR(Q36/N36,"-")</f>
        <v>0.34782608695652</v>
      </c>
      <c r="S36" s="80">
        <v>1</v>
      </c>
      <c r="T36" s="80">
        <v>2</v>
      </c>
      <c r="U36" s="81">
        <f>IFERROR(T36/(Q36),"-")</f>
        <v>0.25</v>
      </c>
      <c r="V36" s="82"/>
      <c r="W36" s="83">
        <v>2</v>
      </c>
      <c r="X36" s="81">
        <f>IF(Q36=0,"-",W36/Q36)</f>
        <v>0.25</v>
      </c>
      <c r="Y36" s="186">
        <v>10000</v>
      </c>
      <c r="Z36" s="187">
        <f>IFERROR(Y36/Q36,"-")</f>
        <v>1250</v>
      </c>
      <c r="AA36" s="187">
        <f>IFERROR(Y36/W36,"-")</f>
        <v>5000</v>
      </c>
      <c r="AB36" s="181"/>
      <c r="AC36" s="85"/>
      <c r="AD36" s="78"/>
      <c r="AE36" s="94"/>
      <c r="AF36" s="95">
        <f>IF(Q36=0,"",IF(AE36=0,"",(AE36/Q36)))</f>
        <v>0</v>
      </c>
      <c r="AG36" s="94"/>
      <c r="AH36" s="96" t="str">
        <f>IFERROR(AG36/AE36,"-")</f>
        <v>-</v>
      </c>
      <c r="AI36" s="97"/>
      <c r="AJ36" s="98" t="str">
        <f>IFERROR(AI36/AE36,"-")</f>
        <v>-</v>
      </c>
      <c r="AK36" s="99"/>
      <c r="AL36" s="99"/>
      <c r="AM36" s="99"/>
      <c r="AN36" s="100"/>
      <c r="AO36" s="101">
        <f>IF(Q36=0,"",IF(AN36=0,"",(AN36/Q36)))</f>
        <v>0</v>
      </c>
      <c r="AP36" s="100"/>
      <c r="AQ36" s="102" t="str">
        <f>IFERROR(AP36/AN36,"-")</f>
        <v>-</v>
      </c>
      <c r="AR36" s="103"/>
      <c r="AS36" s="104" t="str">
        <f>IFERROR(AR36/AN36,"-")</f>
        <v>-</v>
      </c>
      <c r="AT36" s="105"/>
      <c r="AU36" s="105"/>
      <c r="AV36" s="105"/>
      <c r="AW36" s="106">
        <v>2</v>
      </c>
      <c r="AX36" s="107">
        <f>IF(Q36=0,"",IF(AW36=0,"",(AW36/Q36)))</f>
        <v>0.25</v>
      </c>
      <c r="AY36" s="106"/>
      <c r="AZ36" s="108">
        <f>IFERROR(AY36/AW36,"-")</f>
        <v>0</v>
      </c>
      <c r="BA36" s="109"/>
      <c r="BB36" s="110">
        <f>IFERROR(BA36/AW36,"-")</f>
        <v>0</v>
      </c>
      <c r="BC36" s="111"/>
      <c r="BD36" s="111"/>
      <c r="BE36" s="111"/>
      <c r="BF36" s="112">
        <v>3</v>
      </c>
      <c r="BG36" s="113">
        <f>IF(Q36=0,"",IF(BF36=0,"",(BF36/Q36)))</f>
        <v>0.375</v>
      </c>
      <c r="BH36" s="112"/>
      <c r="BI36" s="114">
        <f>IFERROR(BH36/BF36,"-")</f>
        <v>0</v>
      </c>
      <c r="BJ36" s="115"/>
      <c r="BK36" s="116">
        <f>IFERROR(BJ36/BF36,"-")</f>
        <v>0</v>
      </c>
      <c r="BL36" s="117"/>
      <c r="BM36" s="117"/>
      <c r="BN36" s="117"/>
      <c r="BO36" s="119">
        <v>3</v>
      </c>
      <c r="BP36" s="120">
        <f>IF(Q36=0,"",IF(BO36=0,"",(BO36/Q36)))</f>
        <v>0.375</v>
      </c>
      <c r="BQ36" s="121">
        <v>3</v>
      </c>
      <c r="BR36" s="122">
        <f>IFERROR(BQ36/BO36,"-")</f>
        <v>1</v>
      </c>
      <c r="BS36" s="123">
        <v>12000</v>
      </c>
      <c r="BT36" s="124">
        <f>IFERROR(BS36/BO36,"-")</f>
        <v>4000</v>
      </c>
      <c r="BU36" s="125">
        <v>2</v>
      </c>
      <c r="BV36" s="125">
        <v>1</v>
      </c>
      <c r="BW36" s="125"/>
      <c r="BX36" s="126"/>
      <c r="BY36" s="127">
        <f>IF(Q36=0,"",IF(BX36=0,"",(BX36/Q36)))</f>
        <v>0</v>
      </c>
      <c r="BZ36" s="128"/>
      <c r="CA36" s="129" t="str">
        <f>IFERROR(BZ36/BX36,"-")</f>
        <v>-</v>
      </c>
      <c r="CB36" s="130"/>
      <c r="CC36" s="131" t="str">
        <f>IFERROR(CB36/BX36,"-")</f>
        <v>-</v>
      </c>
      <c r="CD36" s="132"/>
      <c r="CE36" s="132"/>
      <c r="CF36" s="132"/>
      <c r="CG36" s="133"/>
      <c r="CH36" s="134">
        <f>IF(Q36=0,"",IF(CG36=0,"",(CG36/Q36)))</f>
        <v>0</v>
      </c>
      <c r="CI36" s="135"/>
      <c r="CJ36" s="136" t="str">
        <f>IFERROR(CI36/CG36,"-")</f>
        <v>-</v>
      </c>
      <c r="CK36" s="137"/>
      <c r="CL36" s="138" t="str">
        <f>IFERROR(CK36/CG36,"-")</f>
        <v>-</v>
      </c>
      <c r="CM36" s="139"/>
      <c r="CN36" s="139"/>
      <c r="CO36" s="139"/>
      <c r="CP36" s="140">
        <v>2</v>
      </c>
      <c r="CQ36" s="141">
        <v>10000</v>
      </c>
      <c r="CR36" s="141">
        <v>5000</v>
      </c>
      <c r="CS36" s="141"/>
      <c r="CT36" s="142" t="str">
        <f>IF(AND(CR36=0,CS36=0),"",IF(AND(CR36&lt;=100000,CS36&lt;=100000),"",IF(CR36/CQ36&gt;0.7,"男高",IF(CS36/CQ36&gt;0.7,"女高",""))))</f>
        <v/>
      </c>
    </row>
    <row r="37" spans="1:99">
      <c r="A37" s="79">
        <f>AC37</f>
        <v>6.4</v>
      </c>
      <c r="B37" s="189" t="s">
        <v>286</v>
      </c>
      <c r="C37" s="189" t="s">
        <v>227</v>
      </c>
      <c r="D37" s="189" t="s">
        <v>287</v>
      </c>
      <c r="E37" s="189" t="s">
        <v>282</v>
      </c>
      <c r="F37" s="189"/>
      <c r="G37" s="189" t="s">
        <v>61</v>
      </c>
      <c r="H37" s="89" t="s">
        <v>288</v>
      </c>
      <c r="I37" s="89" t="s">
        <v>284</v>
      </c>
      <c r="J37" s="190" t="s">
        <v>103</v>
      </c>
      <c r="K37" s="181">
        <v>75000</v>
      </c>
      <c r="L37" s="80">
        <v>0</v>
      </c>
      <c r="M37" s="80">
        <v>0</v>
      </c>
      <c r="N37" s="80">
        <v>18</v>
      </c>
      <c r="O37" s="91">
        <v>3</v>
      </c>
      <c r="P37" s="92">
        <v>0</v>
      </c>
      <c r="Q37" s="93">
        <f>O37+P37</f>
        <v>3</v>
      </c>
      <c r="R37" s="81">
        <f>IFERROR(Q37/N37,"-")</f>
        <v>0.16666666666667</v>
      </c>
      <c r="S37" s="80">
        <v>0</v>
      </c>
      <c r="T37" s="80">
        <v>0</v>
      </c>
      <c r="U37" s="81">
        <f>IFERROR(T37/(Q37),"-")</f>
        <v>0</v>
      </c>
      <c r="V37" s="82">
        <f>IFERROR(K37/SUM(Q37:Q38),"-")</f>
        <v>6818.1818181818</v>
      </c>
      <c r="W37" s="83">
        <v>0</v>
      </c>
      <c r="X37" s="81">
        <f>IF(Q37=0,"-",W37/Q37)</f>
        <v>0</v>
      </c>
      <c r="Y37" s="186">
        <v>0</v>
      </c>
      <c r="Z37" s="187">
        <f>IFERROR(Y37/Q37,"-")</f>
        <v>0</v>
      </c>
      <c r="AA37" s="187" t="str">
        <f>IFERROR(Y37/W37,"-")</f>
        <v>-</v>
      </c>
      <c r="AB37" s="181">
        <f>SUM(Y37:Y38)-SUM(K37:K38)</f>
        <v>405000</v>
      </c>
      <c r="AC37" s="85">
        <f>SUM(Y37:Y38)/SUM(K37:K38)</f>
        <v>6.4</v>
      </c>
      <c r="AD37" s="78"/>
      <c r="AE37" s="94"/>
      <c r="AF37" s="95">
        <f>IF(Q37=0,"",IF(AE37=0,"",(AE37/Q37)))</f>
        <v>0</v>
      </c>
      <c r="AG37" s="94"/>
      <c r="AH37" s="96" t="str">
        <f>IFERROR(AG37/AE37,"-")</f>
        <v>-</v>
      </c>
      <c r="AI37" s="97"/>
      <c r="AJ37" s="98" t="str">
        <f>IFERROR(AI37/AE37,"-")</f>
        <v>-</v>
      </c>
      <c r="AK37" s="99"/>
      <c r="AL37" s="99"/>
      <c r="AM37" s="99"/>
      <c r="AN37" s="100"/>
      <c r="AO37" s="101">
        <f>IF(Q37=0,"",IF(AN37=0,"",(AN37/Q37)))</f>
        <v>0</v>
      </c>
      <c r="AP37" s="100"/>
      <c r="AQ37" s="102" t="str">
        <f>IFERROR(AP37/AN37,"-")</f>
        <v>-</v>
      </c>
      <c r="AR37" s="103"/>
      <c r="AS37" s="104" t="str">
        <f>IFERROR(AR37/AN37,"-")</f>
        <v>-</v>
      </c>
      <c r="AT37" s="105"/>
      <c r="AU37" s="105"/>
      <c r="AV37" s="105"/>
      <c r="AW37" s="106">
        <v>1</v>
      </c>
      <c r="AX37" s="107">
        <f>IF(Q37=0,"",IF(AW37=0,"",(AW37/Q37)))</f>
        <v>0.33333333333333</v>
      </c>
      <c r="AY37" s="106"/>
      <c r="AZ37" s="108">
        <f>IFERROR(AY37/AW37,"-")</f>
        <v>0</v>
      </c>
      <c r="BA37" s="109"/>
      <c r="BB37" s="110">
        <f>IFERROR(BA37/AW37,"-")</f>
        <v>0</v>
      </c>
      <c r="BC37" s="111"/>
      <c r="BD37" s="111"/>
      <c r="BE37" s="111"/>
      <c r="BF37" s="112">
        <v>2</v>
      </c>
      <c r="BG37" s="113">
        <f>IF(Q37=0,"",IF(BF37=0,"",(BF37/Q37)))</f>
        <v>0.66666666666667</v>
      </c>
      <c r="BH37" s="112"/>
      <c r="BI37" s="114">
        <f>IFERROR(BH37/BF37,"-")</f>
        <v>0</v>
      </c>
      <c r="BJ37" s="115"/>
      <c r="BK37" s="116">
        <f>IFERROR(BJ37/BF37,"-")</f>
        <v>0</v>
      </c>
      <c r="BL37" s="117"/>
      <c r="BM37" s="117"/>
      <c r="BN37" s="117"/>
      <c r="BO37" s="119"/>
      <c r="BP37" s="120">
        <f>IF(Q37=0,"",IF(BO37=0,"",(BO37/Q37)))</f>
        <v>0</v>
      </c>
      <c r="BQ37" s="121"/>
      <c r="BR37" s="122" t="str">
        <f>IFERROR(BQ37/BO37,"-")</f>
        <v>-</v>
      </c>
      <c r="BS37" s="123"/>
      <c r="BT37" s="124" t="str">
        <f>IFERROR(BS37/BO37,"-")</f>
        <v>-</v>
      </c>
      <c r="BU37" s="125"/>
      <c r="BV37" s="125"/>
      <c r="BW37" s="125"/>
      <c r="BX37" s="126"/>
      <c r="BY37" s="127">
        <f>IF(Q37=0,"",IF(BX37=0,"",(BX37/Q37)))</f>
        <v>0</v>
      </c>
      <c r="BZ37" s="128"/>
      <c r="CA37" s="129" t="str">
        <f>IFERROR(BZ37/BX37,"-")</f>
        <v>-</v>
      </c>
      <c r="CB37" s="130"/>
      <c r="CC37" s="131" t="str">
        <f>IFERROR(CB37/BX37,"-")</f>
        <v>-</v>
      </c>
      <c r="CD37" s="132"/>
      <c r="CE37" s="132"/>
      <c r="CF37" s="132"/>
      <c r="CG37" s="133"/>
      <c r="CH37" s="134">
        <f>IF(Q37=0,"",IF(CG37=0,"",(CG37/Q37)))</f>
        <v>0</v>
      </c>
      <c r="CI37" s="135"/>
      <c r="CJ37" s="136" t="str">
        <f>IFERROR(CI37/CG37,"-")</f>
        <v>-</v>
      </c>
      <c r="CK37" s="137"/>
      <c r="CL37" s="138" t="str">
        <f>IFERROR(CK37/CG37,"-")</f>
        <v>-</v>
      </c>
      <c r="CM37" s="139"/>
      <c r="CN37" s="139"/>
      <c r="CO37" s="139"/>
      <c r="CP37" s="140">
        <v>0</v>
      </c>
      <c r="CQ37" s="141">
        <v>0</v>
      </c>
      <c r="CR37" s="141"/>
      <c r="CS37" s="141"/>
      <c r="CT37" s="142" t="str">
        <f>IF(AND(CR37=0,CS37=0),"",IF(AND(CR37&lt;=100000,CS37&lt;=100000),"",IF(CR37/CQ37&gt;0.7,"男高",IF(CS37/CQ37&gt;0.7,"女高",""))))</f>
        <v/>
      </c>
    </row>
    <row r="38" spans="1:99">
      <c r="A38" s="79"/>
      <c r="B38" s="189" t="s">
        <v>289</v>
      </c>
      <c r="C38" s="189" t="s">
        <v>227</v>
      </c>
      <c r="D38" s="189"/>
      <c r="E38" s="189"/>
      <c r="F38" s="189"/>
      <c r="G38" s="189" t="s">
        <v>73</v>
      </c>
      <c r="H38" s="89"/>
      <c r="I38" s="89"/>
      <c r="J38" s="89"/>
      <c r="K38" s="181"/>
      <c r="L38" s="80">
        <v>0</v>
      </c>
      <c r="M38" s="80">
        <v>0</v>
      </c>
      <c r="N38" s="80">
        <v>13</v>
      </c>
      <c r="O38" s="91">
        <v>8</v>
      </c>
      <c r="P38" s="92">
        <v>0</v>
      </c>
      <c r="Q38" s="93">
        <f>O38+P38</f>
        <v>8</v>
      </c>
      <c r="R38" s="81">
        <f>IFERROR(Q38/N38,"-")</f>
        <v>0.61538461538462</v>
      </c>
      <c r="S38" s="80">
        <v>1</v>
      </c>
      <c r="T38" s="80">
        <v>3</v>
      </c>
      <c r="U38" s="81">
        <f>IFERROR(T38/(Q38),"-")</f>
        <v>0.375</v>
      </c>
      <c r="V38" s="82"/>
      <c r="W38" s="83">
        <v>1</v>
      </c>
      <c r="X38" s="81">
        <f>IF(Q38=0,"-",W38/Q38)</f>
        <v>0.125</v>
      </c>
      <c r="Y38" s="186">
        <v>480000</v>
      </c>
      <c r="Z38" s="187">
        <f>IFERROR(Y38/Q38,"-")</f>
        <v>60000</v>
      </c>
      <c r="AA38" s="187">
        <f>IFERROR(Y38/W38,"-")</f>
        <v>480000</v>
      </c>
      <c r="AB38" s="181"/>
      <c r="AC38" s="85"/>
      <c r="AD38" s="78"/>
      <c r="AE38" s="94"/>
      <c r="AF38" s="95">
        <f>IF(Q38=0,"",IF(AE38=0,"",(AE38/Q38)))</f>
        <v>0</v>
      </c>
      <c r="AG38" s="94"/>
      <c r="AH38" s="96" t="str">
        <f>IFERROR(AG38/AE38,"-")</f>
        <v>-</v>
      </c>
      <c r="AI38" s="97"/>
      <c r="AJ38" s="98" t="str">
        <f>IFERROR(AI38/AE38,"-")</f>
        <v>-</v>
      </c>
      <c r="AK38" s="99"/>
      <c r="AL38" s="99"/>
      <c r="AM38" s="99"/>
      <c r="AN38" s="100"/>
      <c r="AO38" s="101">
        <f>IF(Q38=0,"",IF(AN38=0,"",(AN38/Q38)))</f>
        <v>0</v>
      </c>
      <c r="AP38" s="100"/>
      <c r="AQ38" s="102" t="str">
        <f>IFERROR(AP38/AN38,"-")</f>
        <v>-</v>
      </c>
      <c r="AR38" s="103"/>
      <c r="AS38" s="104" t="str">
        <f>IFERROR(AR38/AN38,"-")</f>
        <v>-</v>
      </c>
      <c r="AT38" s="105"/>
      <c r="AU38" s="105"/>
      <c r="AV38" s="105"/>
      <c r="AW38" s="106">
        <v>4</v>
      </c>
      <c r="AX38" s="107">
        <f>IF(Q38=0,"",IF(AW38=0,"",(AW38/Q38)))</f>
        <v>0.5</v>
      </c>
      <c r="AY38" s="106"/>
      <c r="AZ38" s="108">
        <f>IFERROR(AY38/AW38,"-")</f>
        <v>0</v>
      </c>
      <c r="BA38" s="109"/>
      <c r="BB38" s="110">
        <f>IFERROR(BA38/AW38,"-")</f>
        <v>0</v>
      </c>
      <c r="BC38" s="111"/>
      <c r="BD38" s="111"/>
      <c r="BE38" s="111"/>
      <c r="BF38" s="112"/>
      <c r="BG38" s="113">
        <f>IF(Q38=0,"",IF(BF38=0,"",(BF38/Q38)))</f>
        <v>0</v>
      </c>
      <c r="BH38" s="112"/>
      <c r="BI38" s="114" t="str">
        <f>IFERROR(BH38/BF38,"-")</f>
        <v>-</v>
      </c>
      <c r="BJ38" s="115"/>
      <c r="BK38" s="116" t="str">
        <f>IFERROR(BJ38/BF38,"-")</f>
        <v>-</v>
      </c>
      <c r="BL38" s="117"/>
      <c r="BM38" s="117"/>
      <c r="BN38" s="117"/>
      <c r="BO38" s="119">
        <v>3</v>
      </c>
      <c r="BP38" s="120">
        <f>IF(Q38=0,"",IF(BO38=0,"",(BO38/Q38)))</f>
        <v>0.375</v>
      </c>
      <c r="BQ38" s="121"/>
      <c r="BR38" s="122">
        <f>IFERROR(BQ38/BO38,"-")</f>
        <v>0</v>
      </c>
      <c r="BS38" s="123"/>
      <c r="BT38" s="124">
        <f>IFERROR(BS38/BO38,"-")</f>
        <v>0</v>
      </c>
      <c r="BU38" s="125"/>
      <c r="BV38" s="125"/>
      <c r="BW38" s="125"/>
      <c r="BX38" s="126"/>
      <c r="BY38" s="127">
        <f>IF(Q38=0,"",IF(BX38=0,"",(BX38/Q38)))</f>
        <v>0</v>
      </c>
      <c r="BZ38" s="128"/>
      <c r="CA38" s="129" t="str">
        <f>IFERROR(BZ38/BX38,"-")</f>
        <v>-</v>
      </c>
      <c r="CB38" s="130"/>
      <c r="CC38" s="131" t="str">
        <f>IFERROR(CB38/BX38,"-")</f>
        <v>-</v>
      </c>
      <c r="CD38" s="132"/>
      <c r="CE38" s="132"/>
      <c r="CF38" s="132"/>
      <c r="CG38" s="133">
        <v>1</v>
      </c>
      <c r="CH38" s="134">
        <f>IF(Q38=0,"",IF(CG38=0,"",(CG38/Q38)))</f>
        <v>0.125</v>
      </c>
      <c r="CI38" s="135">
        <v>1</v>
      </c>
      <c r="CJ38" s="136">
        <f>IFERROR(CI38/CG38,"-")</f>
        <v>1</v>
      </c>
      <c r="CK38" s="137">
        <v>490000</v>
      </c>
      <c r="CL38" s="138">
        <f>IFERROR(CK38/CG38,"-")</f>
        <v>490000</v>
      </c>
      <c r="CM38" s="139"/>
      <c r="CN38" s="139"/>
      <c r="CO38" s="139">
        <v>1</v>
      </c>
      <c r="CP38" s="140">
        <v>1</v>
      </c>
      <c r="CQ38" s="141">
        <v>480000</v>
      </c>
      <c r="CR38" s="141">
        <v>490000</v>
      </c>
      <c r="CS38" s="141"/>
      <c r="CT38" s="142" t="str">
        <f>IF(AND(CR38=0,CS38=0),"",IF(AND(CR38&lt;=100000,CS38&lt;=100000),"",IF(CR38/CQ38&gt;0.7,"男高",IF(CS38/CQ38&gt;0.7,"女高",""))))</f>
        <v>男高</v>
      </c>
    </row>
    <row r="39" spans="1:99">
      <c r="A39" s="79">
        <f>AC39</f>
        <v>0.054545454545455</v>
      </c>
      <c r="B39" s="189" t="s">
        <v>290</v>
      </c>
      <c r="C39" s="189" t="s">
        <v>227</v>
      </c>
      <c r="D39" s="189" t="s">
        <v>263</v>
      </c>
      <c r="E39" s="189" t="s">
        <v>248</v>
      </c>
      <c r="F39" s="189"/>
      <c r="G39" s="189" t="s">
        <v>61</v>
      </c>
      <c r="H39" s="89" t="s">
        <v>291</v>
      </c>
      <c r="I39" s="89" t="s">
        <v>250</v>
      </c>
      <c r="J39" s="190" t="s">
        <v>103</v>
      </c>
      <c r="K39" s="181">
        <v>55000</v>
      </c>
      <c r="L39" s="80">
        <v>0</v>
      </c>
      <c r="M39" s="80">
        <v>0</v>
      </c>
      <c r="N39" s="80">
        <v>26</v>
      </c>
      <c r="O39" s="91">
        <v>5</v>
      </c>
      <c r="P39" s="92">
        <v>0</v>
      </c>
      <c r="Q39" s="93">
        <f>O39+P39</f>
        <v>5</v>
      </c>
      <c r="R39" s="81">
        <f>IFERROR(Q39/N39,"-")</f>
        <v>0.19230769230769</v>
      </c>
      <c r="S39" s="80">
        <v>0</v>
      </c>
      <c r="T39" s="80">
        <v>2</v>
      </c>
      <c r="U39" s="81">
        <f>IFERROR(T39/(Q39),"-")</f>
        <v>0.4</v>
      </c>
      <c r="V39" s="82">
        <f>IFERROR(K39/SUM(Q39:Q40),"-")</f>
        <v>4230.7692307692</v>
      </c>
      <c r="W39" s="83">
        <v>0</v>
      </c>
      <c r="X39" s="81">
        <f>IF(Q39=0,"-",W39/Q39)</f>
        <v>0</v>
      </c>
      <c r="Y39" s="186">
        <v>0</v>
      </c>
      <c r="Z39" s="187">
        <f>IFERROR(Y39/Q39,"-")</f>
        <v>0</v>
      </c>
      <c r="AA39" s="187" t="str">
        <f>IFERROR(Y39/W39,"-")</f>
        <v>-</v>
      </c>
      <c r="AB39" s="181">
        <f>SUM(Y39:Y40)-SUM(K39:K40)</f>
        <v>-52000</v>
      </c>
      <c r="AC39" s="85">
        <f>SUM(Y39:Y40)/SUM(K39:K40)</f>
        <v>0.054545454545455</v>
      </c>
      <c r="AD39" s="78"/>
      <c r="AE39" s="94"/>
      <c r="AF39" s="95">
        <f>IF(Q39=0,"",IF(AE39=0,"",(AE39/Q39)))</f>
        <v>0</v>
      </c>
      <c r="AG39" s="94"/>
      <c r="AH39" s="96" t="str">
        <f>IFERROR(AG39/AE39,"-")</f>
        <v>-</v>
      </c>
      <c r="AI39" s="97"/>
      <c r="AJ39" s="98" t="str">
        <f>IFERROR(AI39/AE39,"-")</f>
        <v>-</v>
      </c>
      <c r="AK39" s="99"/>
      <c r="AL39" s="99"/>
      <c r="AM39" s="99"/>
      <c r="AN39" s="100">
        <v>2</v>
      </c>
      <c r="AO39" s="101">
        <f>IF(Q39=0,"",IF(AN39=0,"",(AN39/Q39)))</f>
        <v>0.4</v>
      </c>
      <c r="AP39" s="100"/>
      <c r="AQ39" s="102">
        <f>IFERROR(AP39/AN39,"-")</f>
        <v>0</v>
      </c>
      <c r="AR39" s="103"/>
      <c r="AS39" s="104">
        <f>IFERROR(AR39/AN39,"-")</f>
        <v>0</v>
      </c>
      <c r="AT39" s="105"/>
      <c r="AU39" s="105"/>
      <c r="AV39" s="105"/>
      <c r="AW39" s="106">
        <v>1</v>
      </c>
      <c r="AX39" s="107">
        <f>IF(Q39=0,"",IF(AW39=0,"",(AW39/Q39)))</f>
        <v>0.2</v>
      </c>
      <c r="AY39" s="106"/>
      <c r="AZ39" s="108">
        <f>IFERROR(AY39/AW39,"-")</f>
        <v>0</v>
      </c>
      <c r="BA39" s="109"/>
      <c r="BB39" s="110">
        <f>IFERROR(BA39/AW39,"-")</f>
        <v>0</v>
      </c>
      <c r="BC39" s="111"/>
      <c r="BD39" s="111"/>
      <c r="BE39" s="111"/>
      <c r="BF39" s="112">
        <v>1</v>
      </c>
      <c r="BG39" s="113">
        <f>IF(Q39=0,"",IF(BF39=0,"",(BF39/Q39)))</f>
        <v>0.2</v>
      </c>
      <c r="BH39" s="112"/>
      <c r="BI39" s="114">
        <f>IFERROR(BH39/BF39,"-")</f>
        <v>0</v>
      </c>
      <c r="BJ39" s="115"/>
      <c r="BK39" s="116">
        <f>IFERROR(BJ39/BF39,"-")</f>
        <v>0</v>
      </c>
      <c r="BL39" s="117"/>
      <c r="BM39" s="117"/>
      <c r="BN39" s="117"/>
      <c r="BO39" s="119">
        <v>1</v>
      </c>
      <c r="BP39" s="120">
        <f>IF(Q39=0,"",IF(BO39=0,"",(BO39/Q39)))</f>
        <v>0.2</v>
      </c>
      <c r="BQ39" s="121"/>
      <c r="BR39" s="122">
        <f>IFERROR(BQ39/BO39,"-")</f>
        <v>0</v>
      </c>
      <c r="BS39" s="123"/>
      <c r="BT39" s="124">
        <f>IFERROR(BS39/BO39,"-")</f>
        <v>0</v>
      </c>
      <c r="BU39" s="125"/>
      <c r="BV39" s="125"/>
      <c r="BW39" s="125"/>
      <c r="BX39" s="126"/>
      <c r="BY39" s="127">
        <f>IF(Q39=0,"",IF(BX39=0,"",(BX39/Q39)))</f>
        <v>0</v>
      </c>
      <c r="BZ39" s="128"/>
      <c r="CA39" s="129" t="str">
        <f>IFERROR(BZ39/BX39,"-")</f>
        <v>-</v>
      </c>
      <c r="CB39" s="130"/>
      <c r="CC39" s="131" t="str">
        <f>IFERROR(CB39/BX39,"-")</f>
        <v>-</v>
      </c>
      <c r="CD39" s="132"/>
      <c r="CE39" s="132"/>
      <c r="CF39" s="132"/>
      <c r="CG39" s="133"/>
      <c r="CH39" s="134">
        <f>IF(Q39=0,"",IF(CG39=0,"",(CG39/Q39)))</f>
        <v>0</v>
      </c>
      <c r="CI39" s="135"/>
      <c r="CJ39" s="136" t="str">
        <f>IFERROR(CI39/CG39,"-")</f>
        <v>-</v>
      </c>
      <c r="CK39" s="137"/>
      <c r="CL39" s="138" t="str">
        <f>IFERROR(CK39/CG39,"-")</f>
        <v>-</v>
      </c>
      <c r="CM39" s="139"/>
      <c r="CN39" s="139"/>
      <c r="CO39" s="139"/>
      <c r="CP39" s="140">
        <v>0</v>
      </c>
      <c r="CQ39" s="141">
        <v>0</v>
      </c>
      <c r="CR39" s="141"/>
      <c r="CS39" s="141"/>
      <c r="CT39" s="142" t="str">
        <f>IF(AND(CR39=0,CS39=0),"",IF(AND(CR39&lt;=100000,CS39&lt;=100000),"",IF(CR39/CQ39&gt;0.7,"男高",IF(CS39/CQ39&gt;0.7,"女高",""))))</f>
        <v/>
      </c>
    </row>
    <row r="40" spans="1:99">
      <c r="A40" s="79"/>
      <c r="B40" s="189" t="s">
        <v>292</v>
      </c>
      <c r="C40" s="189" t="s">
        <v>227</v>
      </c>
      <c r="D40" s="189"/>
      <c r="E40" s="189"/>
      <c r="F40" s="189"/>
      <c r="G40" s="189" t="s">
        <v>73</v>
      </c>
      <c r="H40" s="89"/>
      <c r="I40" s="89"/>
      <c r="J40" s="89"/>
      <c r="K40" s="181"/>
      <c r="L40" s="80">
        <v>0</v>
      </c>
      <c r="M40" s="80">
        <v>0</v>
      </c>
      <c r="N40" s="80">
        <v>25</v>
      </c>
      <c r="O40" s="91">
        <v>8</v>
      </c>
      <c r="P40" s="92">
        <v>0</v>
      </c>
      <c r="Q40" s="93">
        <f>O40+P40</f>
        <v>8</v>
      </c>
      <c r="R40" s="81">
        <f>IFERROR(Q40/N40,"-")</f>
        <v>0.32</v>
      </c>
      <c r="S40" s="80">
        <v>1</v>
      </c>
      <c r="T40" s="80">
        <v>1</v>
      </c>
      <c r="U40" s="81">
        <f>IFERROR(T40/(Q40),"-")</f>
        <v>0.125</v>
      </c>
      <c r="V40" s="82"/>
      <c r="W40" s="83">
        <v>1</v>
      </c>
      <c r="X40" s="81">
        <f>IF(Q40=0,"-",W40/Q40)</f>
        <v>0.125</v>
      </c>
      <c r="Y40" s="186">
        <v>3000</v>
      </c>
      <c r="Z40" s="187">
        <f>IFERROR(Y40/Q40,"-")</f>
        <v>375</v>
      </c>
      <c r="AA40" s="187">
        <f>IFERROR(Y40/W40,"-")</f>
        <v>3000</v>
      </c>
      <c r="AB40" s="181"/>
      <c r="AC40" s="85"/>
      <c r="AD40" s="78"/>
      <c r="AE40" s="94"/>
      <c r="AF40" s="95">
        <f>IF(Q40=0,"",IF(AE40=0,"",(AE40/Q40)))</f>
        <v>0</v>
      </c>
      <c r="AG40" s="94"/>
      <c r="AH40" s="96" t="str">
        <f>IFERROR(AG40/AE40,"-")</f>
        <v>-</v>
      </c>
      <c r="AI40" s="97"/>
      <c r="AJ40" s="98" t="str">
        <f>IFERROR(AI40/AE40,"-")</f>
        <v>-</v>
      </c>
      <c r="AK40" s="99"/>
      <c r="AL40" s="99"/>
      <c r="AM40" s="99"/>
      <c r="AN40" s="100"/>
      <c r="AO40" s="101">
        <f>IF(Q40=0,"",IF(AN40=0,"",(AN40/Q40)))</f>
        <v>0</v>
      </c>
      <c r="AP40" s="100"/>
      <c r="AQ40" s="102" t="str">
        <f>IFERROR(AP40/AN40,"-")</f>
        <v>-</v>
      </c>
      <c r="AR40" s="103"/>
      <c r="AS40" s="104" t="str">
        <f>IFERROR(AR40/AN40,"-")</f>
        <v>-</v>
      </c>
      <c r="AT40" s="105"/>
      <c r="AU40" s="105"/>
      <c r="AV40" s="105"/>
      <c r="AW40" s="106"/>
      <c r="AX40" s="107">
        <f>IF(Q40=0,"",IF(AW40=0,"",(AW40/Q40)))</f>
        <v>0</v>
      </c>
      <c r="AY40" s="106"/>
      <c r="AZ40" s="108" t="str">
        <f>IFERROR(AY40/AW40,"-")</f>
        <v>-</v>
      </c>
      <c r="BA40" s="109"/>
      <c r="BB40" s="110" t="str">
        <f>IFERROR(BA40/AW40,"-")</f>
        <v>-</v>
      </c>
      <c r="BC40" s="111"/>
      <c r="BD40" s="111"/>
      <c r="BE40" s="111"/>
      <c r="BF40" s="112">
        <v>3</v>
      </c>
      <c r="BG40" s="113">
        <f>IF(Q40=0,"",IF(BF40=0,"",(BF40/Q40)))</f>
        <v>0.375</v>
      </c>
      <c r="BH40" s="112">
        <v>1</v>
      </c>
      <c r="BI40" s="114">
        <f>IFERROR(BH40/BF40,"-")</f>
        <v>0.33333333333333</v>
      </c>
      <c r="BJ40" s="115">
        <v>3000</v>
      </c>
      <c r="BK40" s="116">
        <f>IFERROR(BJ40/BF40,"-")</f>
        <v>1000</v>
      </c>
      <c r="BL40" s="117">
        <v>1</v>
      </c>
      <c r="BM40" s="117"/>
      <c r="BN40" s="117"/>
      <c r="BO40" s="119">
        <v>5</v>
      </c>
      <c r="BP40" s="120">
        <f>IF(Q40=0,"",IF(BO40=0,"",(BO40/Q40)))</f>
        <v>0.625</v>
      </c>
      <c r="BQ40" s="121"/>
      <c r="BR40" s="122">
        <f>IFERROR(BQ40/BO40,"-")</f>
        <v>0</v>
      </c>
      <c r="BS40" s="123"/>
      <c r="BT40" s="124">
        <f>IFERROR(BS40/BO40,"-")</f>
        <v>0</v>
      </c>
      <c r="BU40" s="125"/>
      <c r="BV40" s="125"/>
      <c r="BW40" s="125"/>
      <c r="BX40" s="126"/>
      <c r="BY40" s="127">
        <f>IF(Q40=0,"",IF(BX40=0,"",(BX40/Q40)))</f>
        <v>0</v>
      </c>
      <c r="BZ40" s="128"/>
      <c r="CA40" s="129" t="str">
        <f>IFERROR(BZ40/BX40,"-")</f>
        <v>-</v>
      </c>
      <c r="CB40" s="130"/>
      <c r="CC40" s="131" t="str">
        <f>IFERROR(CB40/BX40,"-")</f>
        <v>-</v>
      </c>
      <c r="CD40" s="132"/>
      <c r="CE40" s="132"/>
      <c r="CF40" s="132"/>
      <c r="CG40" s="133"/>
      <c r="CH40" s="134">
        <f>IF(Q40=0,"",IF(CG40=0,"",(CG40/Q40)))</f>
        <v>0</v>
      </c>
      <c r="CI40" s="135"/>
      <c r="CJ40" s="136" t="str">
        <f>IFERROR(CI40/CG40,"-")</f>
        <v>-</v>
      </c>
      <c r="CK40" s="137"/>
      <c r="CL40" s="138" t="str">
        <f>IFERROR(CK40/CG40,"-")</f>
        <v>-</v>
      </c>
      <c r="CM40" s="139"/>
      <c r="CN40" s="139"/>
      <c r="CO40" s="139"/>
      <c r="CP40" s="140">
        <v>1</v>
      </c>
      <c r="CQ40" s="141">
        <v>3000</v>
      </c>
      <c r="CR40" s="141">
        <v>3000</v>
      </c>
      <c r="CS40" s="141"/>
      <c r="CT40" s="142" t="str">
        <f>IF(AND(CR40=0,CS40=0),"",IF(AND(CR40&lt;=100000,CS40&lt;=100000),"",IF(CR40/CQ40&gt;0.7,"男高",IF(CS40/CQ40&gt;0.7,"女高",""))))</f>
        <v/>
      </c>
    </row>
    <row r="41" spans="1:99">
      <c r="A41" s="79">
        <f>AC41</f>
        <v>0</v>
      </c>
      <c r="B41" s="189" t="s">
        <v>293</v>
      </c>
      <c r="C41" s="189" t="s">
        <v>227</v>
      </c>
      <c r="D41" s="189" t="s">
        <v>268</v>
      </c>
      <c r="E41" s="189" t="s">
        <v>248</v>
      </c>
      <c r="F41" s="189"/>
      <c r="G41" s="189" t="s">
        <v>61</v>
      </c>
      <c r="H41" s="89" t="s">
        <v>294</v>
      </c>
      <c r="I41" s="89" t="s">
        <v>250</v>
      </c>
      <c r="J41" s="190" t="s">
        <v>103</v>
      </c>
      <c r="K41" s="181">
        <v>27000</v>
      </c>
      <c r="L41" s="80">
        <v>0</v>
      </c>
      <c r="M41" s="80">
        <v>0</v>
      </c>
      <c r="N41" s="80">
        <v>3</v>
      </c>
      <c r="O41" s="91">
        <v>0</v>
      </c>
      <c r="P41" s="92">
        <v>0</v>
      </c>
      <c r="Q41" s="93">
        <f>O41+P41</f>
        <v>0</v>
      </c>
      <c r="R41" s="81">
        <f>IFERROR(Q41/N41,"-")</f>
        <v>0</v>
      </c>
      <c r="S41" s="80">
        <v>0</v>
      </c>
      <c r="T41" s="80">
        <v>0</v>
      </c>
      <c r="U41" s="81" t="str">
        <f>IFERROR(T41/(Q41),"-")</f>
        <v>-</v>
      </c>
      <c r="V41" s="82">
        <f>IFERROR(K41/SUM(Q41:Q42),"-")</f>
        <v>13500</v>
      </c>
      <c r="W41" s="83">
        <v>0</v>
      </c>
      <c r="X41" s="81" t="str">
        <f>IF(Q41=0,"-",W41/Q41)</f>
        <v>-</v>
      </c>
      <c r="Y41" s="186">
        <v>0</v>
      </c>
      <c r="Z41" s="187" t="str">
        <f>IFERROR(Y41/Q41,"-")</f>
        <v>-</v>
      </c>
      <c r="AA41" s="187" t="str">
        <f>IFERROR(Y41/W41,"-")</f>
        <v>-</v>
      </c>
      <c r="AB41" s="181">
        <f>SUM(Y41:Y42)-SUM(K41:K42)</f>
        <v>-27000</v>
      </c>
      <c r="AC41" s="85">
        <f>SUM(Y41:Y42)/SUM(K41:K42)</f>
        <v>0</v>
      </c>
      <c r="AD41" s="78"/>
      <c r="AE41" s="94"/>
      <c r="AF41" s="95" t="str">
        <f>IF(Q41=0,"",IF(AE41=0,"",(AE41/Q41)))</f>
        <v/>
      </c>
      <c r="AG41" s="94"/>
      <c r="AH41" s="96" t="str">
        <f>IFERROR(AG41/AE41,"-")</f>
        <v>-</v>
      </c>
      <c r="AI41" s="97"/>
      <c r="AJ41" s="98" t="str">
        <f>IFERROR(AI41/AE41,"-")</f>
        <v>-</v>
      </c>
      <c r="AK41" s="99"/>
      <c r="AL41" s="99"/>
      <c r="AM41" s="99"/>
      <c r="AN41" s="100"/>
      <c r="AO41" s="101" t="str">
        <f>IF(Q41=0,"",IF(AN41=0,"",(AN41/Q41)))</f>
        <v/>
      </c>
      <c r="AP41" s="100"/>
      <c r="AQ41" s="102" t="str">
        <f>IFERROR(AP41/AN41,"-")</f>
        <v>-</v>
      </c>
      <c r="AR41" s="103"/>
      <c r="AS41" s="104" t="str">
        <f>IFERROR(AR41/AN41,"-")</f>
        <v>-</v>
      </c>
      <c r="AT41" s="105"/>
      <c r="AU41" s="105"/>
      <c r="AV41" s="105"/>
      <c r="AW41" s="106"/>
      <c r="AX41" s="107" t="str">
        <f>IF(Q41=0,"",IF(AW41=0,"",(AW41/Q41)))</f>
        <v/>
      </c>
      <c r="AY41" s="106"/>
      <c r="AZ41" s="108" t="str">
        <f>IFERROR(AY41/AW41,"-")</f>
        <v>-</v>
      </c>
      <c r="BA41" s="109"/>
      <c r="BB41" s="110" t="str">
        <f>IFERROR(BA41/AW41,"-")</f>
        <v>-</v>
      </c>
      <c r="BC41" s="111"/>
      <c r="BD41" s="111"/>
      <c r="BE41" s="111"/>
      <c r="BF41" s="112"/>
      <c r="BG41" s="113" t="str">
        <f>IF(Q41=0,"",IF(BF41=0,"",(BF41/Q41)))</f>
        <v/>
      </c>
      <c r="BH41" s="112"/>
      <c r="BI41" s="114" t="str">
        <f>IFERROR(BH41/BF41,"-")</f>
        <v>-</v>
      </c>
      <c r="BJ41" s="115"/>
      <c r="BK41" s="116" t="str">
        <f>IFERROR(BJ41/BF41,"-")</f>
        <v>-</v>
      </c>
      <c r="BL41" s="117"/>
      <c r="BM41" s="117"/>
      <c r="BN41" s="117"/>
      <c r="BO41" s="119"/>
      <c r="BP41" s="120" t="str">
        <f>IF(Q41=0,"",IF(BO41=0,"",(BO41/Q41)))</f>
        <v/>
      </c>
      <c r="BQ41" s="121"/>
      <c r="BR41" s="122" t="str">
        <f>IFERROR(BQ41/BO41,"-")</f>
        <v>-</v>
      </c>
      <c r="BS41" s="123"/>
      <c r="BT41" s="124" t="str">
        <f>IFERROR(BS41/BO41,"-")</f>
        <v>-</v>
      </c>
      <c r="BU41" s="125"/>
      <c r="BV41" s="125"/>
      <c r="BW41" s="125"/>
      <c r="BX41" s="126"/>
      <c r="BY41" s="127" t="str">
        <f>IF(Q41=0,"",IF(BX41=0,"",(BX41/Q41)))</f>
        <v/>
      </c>
      <c r="BZ41" s="128"/>
      <c r="CA41" s="129" t="str">
        <f>IFERROR(BZ41/BX41,"-")</f>
        <v>-</v>
      </c>
      <c r="CB41" s="130"/>
      <c r="CC41" s="131" t="str">
        <f>IFERROR(CB41/BX41,"-")</f>
        <v>-</v>
      </c>
      <c r="CD41" s="132"/>
      <c r="CE41" s="132"/>
      <c r="CF41" s="132"/>
      <c r="CG41" s="133"/>
      <c r="CH41" s="134" t="str">
        <f>IF(Q41=0,"",IF(CG41=0,"",(CG41/Q41)))</f>
        <v/>
      </c>
      <c r="CI41" s="135"/>
      <c r="CJ41" s="136" t="str">
        <f>IFERROR(CI41/CG41,"-")</f>
        <v>-</v>
      </c>
      <c r="CK41" s="137"/>
      <c r="CL41" s="138" t="str">
        <f>IFERROR(CK41/CG41,"-")</f>
        <v>-</v>
      </c>
      <c r="CM41" s="139"/>
      <c r="CN41" s="139"/>
      <c r="CO41" s="139"/>
      <c r="CP41" s="140">
        <v>0</v>
      </c>
      <c r="CQ41" s="141">
        <v>0</v>
      </c>
      <c r="CR41" s="141"/>
      <c r="CS41" s="141"/>
      <c r="CT41" s="142" t="str">
        <f>IF(AND(CR41=0,CS41=0),"",IF(AND(CR41&lt;=100000,CS41&lt;=100000),"",IF(CR41/CQ41&gt;0.7,"男高",IF(CS41/CQ41&gt;0.7,"女高",""))))</f>
        <v/>
      </c>
    </row>
    <row r="42" spans="1:99">
      <c r="A42" s="79"/>
      <c r="B42" s="189" t="s">
        <v>295</v>
      </c>
      <c r="C42" s="189" t="s">
        <v>227</v>
      </c>
      <c r="D42" s="189"/>
      <c r="E42" s="189"/>
      <c r="F42" s="189"/>
      <c r="G42" s="189" t="s">
        <v>73</v>
      </c>
      <c r="H42" s="89"/>
      <c r="I42" s="89"/>
      <c r="J42" s="89"/>
      <c r="K42" s="181"/>
      <c r="L42" s="80">
        <v>0</v>
      </c>
      <c r="M42" s="80">
        <v>0</v>
      </c>
      <c r="N42" s="80">
        <v>4</v>
      </c>
      <c r="O42" s="91">
        <v>2</v>
      </c>
      <c r="P42" s="92">
        <v>0</v>
      </c>
      <c r="Q42" s="93">
        <f>O42+P42</f>
        <v>2</v>
      </c>
      <c r="R42" s="81">
        <f>IFERROR(Q42/N42,"-")</f>
        <v>0.5</v>
      </c>
      <c r="S42" s="80">
        <v>0</v>
      </c>
      <c r="T42" s="80">
        <v>0</v>
      </c>
      <c r="U42" s="81">
        <f>IFERROR(T42/(Q42),"-")</f>
        <v>0</v>
      </c>
      <c r="V42" s="82"/>
      <c r="W42" s="83">
        <v>0</v>
      </c>
      <c r="X42" s="81">
        <f>IF(Q42=0,"-",W42/Q42)</f>
        <v>0</v>
      </c>
      <c r="Y42" s="186">
        <v>0</v>
      </c>
      <c r="Z42" s="187">
        <f>IFERROR(Y42/Q42,"-")</f>
        <v>0</v>
      </c>
      <c r="AA42" s="187" t="str">
        <f>IFERROR(Y42/W42,"-")</f>
        <v>-</v>
      </c>
      <c r="AB42" s="181"/>
      <c r="AC42" s="85"/>
      <c r="AD42" s="78"/>
      <c r="AE42" s="94"/>
      <c r="AF42" s="95">
        <f>IF(Q42=0,"",IF(AE42=0,"",(AE42/Q42)))</f>
        <v>0</v>
      </c>
      <c r="AG42" s="94"/>
      <c r="AH42" s="96" t="str">
        <f>IFERROR(AG42/AE42,"-")</f>
        <v>-</v>
      </c>
      <c r="AI42" s="97"/>
      <c r="AJ42" s="98" t="str">
        <f>IFERROR(AI42/AE42,"-")</f>
        <v>-</v>
      </c>
      <c r="AK42" s="99"/>
      <c r="AL42" s="99"/>
      <c r="AM42" s="99"/>
      <c r="AN42" s="100"/>
      <c r="AO42" s="101">
        <f>IF(Q42=0,"",IF(AN42=0,"",(AN42/Q42)))</f>
        <v>0</v>
      </c>
      <c r="AP42" s="100"/>
      <c r="AQ42" s="102" t="str">
        <f>IFERROR(AP42/AN42,"-")</f>
        <v>-</v>
      </c>
      <c r="AR42" s="103"/>
      <c r="AS42" s="104" t="str">
        <f>IFERROR(AR42/AN42,"-")</f>
        <v>-</v>
      </c>
      <c r="AT42" s="105"/>
      <c r="AU42" s="105"/>
      <c r="AV42" s="105"/>
      <c r="AW42" s="106"/>
      <c r="AX42" s="107">
        <f>IF(Q42=0,"",IF(AW42=0,"",(AW42/Q42)))</f>
        <v>0</v>
      </c>
      <c r="AY42" s="106"/>
      <c r="AZ42" s="108" t="str">
        <f>IFERROR(AY42/AW42,"-")</f>
        <v>-</v>
      </c>
      <c r="BA42" s="109"/>
      <c r="BB42" s="110" t="str">
        <f>IFERROR(BA42/AW42,"-")</f>
        <v>-</v>
      </c>
      <c r="BC42" s="111"/>
      <c r="BD42" s="111"/>
      <c r="BE42" s="111"/>
      <c r="BF42" s="112">
        <v>1</v>
      </c>
      <c r="BG42" s="113">
        <f>IF(Q42=0,"",IF(BF42=0,"",(BF42/Q42)))</f>
        <v>0.5</v>
      </c>
      <c r="BH42" s="112"/>
      <c r="BI42" s="114">
        <f>IFERROR(BH42/BF42,"-")</f>
        <v>0</v>
      </c>
      <c r="BJ42" s="115"/>
      <c r="BK42" s="116">
        <f>IFERROR(BJ42/BF42,"-")</f>
        <v>0</v>
      </c>
      <c r="BL42" s="117"/>
      <c r="BM42" s="117"/>
      <c r="BN42" s="117"/>
      <c r="BO42" s="119">
        <v>1</v>
      </c>
      <c r="BP42" s="120">
        <f>IF(Q42=0,"",IF(BO42=0,"",(BO42/Q42)))</f>
        <v>0.5</v>
      </c>
      <c r="BQ42" s="121"/>
      <c r="BR42" s="122">
        <f>IFERROR(BQ42/BO42,"-")</f>
        <v>0</v>
      </c>
      <c r="BS42" s="123"/>
      <c r="BT42" s="124">
        <f>IFERROR(BS42/BO42,"-")</f>
        <v>0</v>
      </c>
      <c r="BU42" s="125"/>
      <c r="BV42" s="125"/>
      <c r="BW42" s="125"/>
      <c r="BX42" s="126"/>
      <c r="BY42" s="127">
        <f>IF(Q42=0,"",IF(BX42=0,"",(BX42/Q42)))</f>
        <v>0</v>
      </c>
      <c r="BZ42" s="128"/>
      <c r="CA42" s="129" t="str">
        <f>IFERROR(BZ42/BX42,"-")</f>
        <v>-</v>
      </c>
      <c r="CB42" s="130"/>
      <c r="CC42" s="131" t="str">
        <f>IFERROR(CB42/BX42,"-")</f>
        <v>-</v>
      </c>
      <c r="CD42" s="132"/>
      <c r="CE42" s="132"/>
      <c r="CF42" s="132"/>
      <c r="CG42" s="133"/>
      <c r="CH42" s="134">
        <f>IF(Q42=0,"",IF(CG42=0,"",(CG42/Q42)))</f>
        <v>0</v>
      </c>
      <c r="CI42" s="135"/>
      <c r="CJ42" s="136" t="str">
        <f>IFERROR(CI42/CG42,"-")</f>
        <v>-</v>
      </c>
      <c r="CK42" s="137"/>
      <c r="CL42" s="138" t="str">
        <f>IFERROR(CK42/CG42,"-")</f>
        <v>-</v>
      </c>
      <c r="CM42" s="139"/>
      <c r="CN42" s="139"/>
      <c r="CO42" s="139"/>
      <c r="CP42" s="140">
        <v>0</v>
      </c>
      <c r="CQ42" s="141">
        <v>0</v>
      </c>
      <c r="CR42" s="141"/>
      <c r="CS42" s="141"/>
      <c r="CT42" s="142" t="str">
        <f>IF(AND(CR42=0,CS42=0),"",IF(AND(CR42&lt;=100000,CS42&lt;=100000),"",IF(CR42/CQ42&gt;0.7,"男高",IF(CS42/CQ42&gt;0.7,"女高",""))))</f>
        <v/>
      </c>
    </row>
    <row r="43" spans="1:99">
      <c r="A43" s="79">
        <f>AC43</f>
        <v>12.2</v>
      </c>
      <c r="B43" s="189" t="s">
        <v>296</v>
      </c>
      <c r="C43" s="189" t="s">
        <v>227</v>
      </c>
      <c r="D43" s="189" t="s">
        <v>297</v>
      </c>
      <c r="E43" s="189" t="s">
        <v>264</v>
      </c>
      <c r="F43" s="189"/>
      <c r="G43" s="189" t="s">
        <v>61</v>
      </c>
      <c r="H43" s="89" t="s">
        <v>298</v>
      </c>
      <c r="I43" s="89" t="s">
        <v>250</v>
      </c>
      <c r="J43" s="89" t="s">
        <v>299</v>
      </c>
      <c r="K43" s="181">
        <v>50000</v>
      </c>
      <c r="L43" s="80">
        <v>0</v>
      </c>
      <c r="M43" s="80">
        <v>0</v>
      </c>
      <c r="N43" s="80">
        <v>19</v>
      </c>
      <c r="O43" s="91">
        <v>5</v>
      </c>
      <c r="P43" s="92">
        <v>0</v>
      </c>
      <c r="Q43" s="93">
        <f>O43+P43</f>
        <v>5</v>
      </c>
      <c r="R43" s="81">
        <f>IFERROR(Q43/N43,"-")</f>
        <v>0.26315789473684</v>
      </c>
      <c r="S43" s="80">
        <v>0</v>
      </c>
      <c r="T43" s="80">
        <v>2</v>
      </c>
      <c r="U43" s="81">
        <f>IFERROR(T43/(Q43),"-")</f>
        <v>0.4</v>
      </c>
      <c r="V43" s="82">
        <f>IFERROR(K43/SUM(Q43:Q44),"-")</f>
        <v>4166.6666666667</v>
      </c>
      <c r="W43" s="83">
        <v>1</v>
      </c>
      <c r="X43" s="81">
        <f>IF(Q43=0,"-",W43/Q43)</f>
        <v>0.2</v>
      </c>
      <c r="Y43" s="186">
        <v>5000</v>
      </c>
      <c r="Z43" s="187">
        <f>IFERROR(Y43/Q43,"-")</f>
        <v>1000</v>
      </c>
      <c r="AA43" s="187">
        <f>IFERROR(Y43/W43,"-")</f>
        <v>5000</v>
      </c>
      <c r="AB43" s="181">
        <f>SUM(Y43:Y44)-SUM(K43:K44)</f>
        <v>560000</v>
      </c>
      <c r="AC43" s="85">
        <f>SUM(Y43:Y44)/SUM(K43:K44)</f>
        <v>12.2</v>
      </c>
      <c r="AD43" s="78"/>
      <c r="AE43" s="94"/>
      <c r="AF43" s="95">
        <f>IF(Q43=0,"",IF(AE43=0,"",(AE43/Q43)))</f>
        <v>0</v>
      </c>
      <c r="AG43" s="94"/>
      <c r="AH43" s="96" t="str">
        <f>IFERROR(AG43/AE43,"-")</f>
        <v>-</v>
      </c>
      <c r="AI43" s="97"/>
      <c r="AJ43" s="98" t="str">
        <f>IFERROR(AI43/AE43,"-")</f>
        <v>-</v>
      </c>
      <c r="AK43" s="99"/>
      <c r="AL43" s="99"/>
      <c r="AM43" s="99"/>
      <c r="AN43" s="100">
        <v>1</v>
      </c>
      <c r="AO43" s="101">
        <f>IF(Q43=0,"",IF(AN43=0,"",(AN43/Q43)))</f>
        <v>0.2</v>
      </c>
      <c r="AP43" s="100"/>
      <c r="AQ43" s="102">
        <f>IFERROR(AP43/AN43,"-")</f>
        <v>0</v>
      </c>
      <c r="AR43" s="103"/>
      <c r="AS43" s="104">
        <f>IFERROR(AR43/AN43,"-")</f>
        <v>0</v>
      </c>
      <c r="AT43" s="105"/>
      <c r="AU43" s="105"/>
      <c r="AV43" s="105"/>
      <c r="AW43" s="106">
        <v>1</v>
      </c>
      <c r="AX43" s="107">
        <f>IF(Q43=0,"",IF(AW43=0,"",(AW43/Q43)))</f>
        <v>0.2</v>
      </c>
      <c r="AY43" s="106"/>
      <c r="AZ43" s="108">
        <f>IFERROR(AY43/AW43,"-")</f>
        <v>0</v>
      </c>
      <c r="BA43" s="109"/>
      <c r="BB43" s="110">
        <f>IFERROR(BA43/AW43,"-")</f>
        <v>0</v>
      </c>
      <c r="BC43" s="111"/>
      <c r="BD43" s="111"/>
      <c r="BE43" s="111"/>
      <c r="BF43" s="112">
        <v>1</v>
      </c>
      <c r="BG43" s="113">
        <f>IF(Q43=0,"",IF(BF43=0,"",(BF43/Q43)))</f>
        <v>0.2</v>
      </c>
      <c r="BH43" s="112"/>
      <c r="BI43" s="114">
        <f>IFERROR(BH43/BF43,"-")</f>
        <v>0</v>
      </c>
      <c r="BJ43" s="115"/>
      <c r="BK43" s="116">
        <f>IFERROR(BJ43/BF43,"-")</f>
        <v>0</v>
      </c>
      <c r="BL43" s="117"/>
      <c r="BM43" s="117"/>
      <c r="BN43" s="117"/>
      <c r="BO43" s="119">
        <v>2</v>
      </c>
      <c r="BP43" s="120">
        <f>IF(Q43=0,"",IF(BO43=0,"",(BO43/Q43)))</f>
        <v>0.4</v>
      </c>
      <c r="BQ43" s="121">
        <v>1</v>
      </c>
      <c r="BR43" s="122">
        <f>IFERROR(BQ43/BO43,"-")</f>
        <v>0.5</v>
      </c>
      <c r="BS43" s="123">
        <v>5000</v>
      </c>
      <c r="BT43" s="124">
        <f>IFERROR(BS43/BO43,"-")</f>
        <v>2500</v>
      </c>
      <c r="BU43" s="125">
        <v>1</v>
      </c>
      <c r="BV43" s="125"/>
      <c r="BW43" s="125"/>
      <c r="BX43" s="126"/>
      <c r="BY43" s="127">
        <f>IF(Q43=0,"",IF(BX43=0,"",(BX43/Q43)))</f>
        <v>0</v>
      </c>
      <c r="BZ43" s="128"/>
      <c r="CA43" s="129" t="str">
        <f>IFERROR(BZ43/BX43,"-")</f>
        <v>-</v>
      </c>
      <c r="CB43" s="130"/>
      <c r="CC43" s="131" t="str">
        <f>IFERROR(CB43/BX43,"-")</f>
        <v>-</v>
      </c>
      <c r="CD43" s="132"/>
      <c r="CE43" s="132"/>
      <c r="CF43" s="132"/>
      <c r="CG43" s="133"/>
      <c r="CH43" s="134">
        <f>IF(Q43=0,"",IF(CG43=0,"",(CG43/Q43)))</f>
        <v>0</v>
      </c>
      <c r="CI43" s="135"/>
      <c r="CJ43" s="136" t="str">
        <f>IFERROR(CI43/CG43,"-")</f>
        <v>-</v>
      </c>
      <c r="CK43" s="137"/>
      <c r="CL43" s="138" t="str">
        <f>IFERROR(CK43/CG43,"-")</f>
        <v>-</v>
      </c>
      <c r="CM43" s="139"/>
      <c r="CN43" s="139"/>
      <c r="CO43" s="139"/>
      <c r="CP43" s="140">
        <v>1</v>
      </c>
      <c r="CQ43" s="141">
        <v>5000</v>
      </c>
      <c r="CR43" s="141">
        <v>5000</v>
      </c>
      <c r="CS43" s="141"/>
      <c r="CT43" s="142" t="str">
        <f>IF(AND(CR43=0,CS43=0),"",IF(AND(CR43&lt;=100000,CS43&lt;=100000),"",IF(CR43/CQ43&gt;0.7,"男高",IF(CS43/CQ43&gt;0.7,"女高",""))))</f>
        <v/>
      </c>
    </row>
    <row r="44" spans="1:99">
      <c r="A44" s="79"/>
      <c r="B44" s="189" t="s">
        <v>300</v>
      </c>
      <c r="C44" s="189" t="s">
        <v>227</v>
      </c>
      <c r="D44" s="189"/>
      <c r="E44" s="189"/>
      <c r="F44" s="189"/>
      <c r="G44" s="189" t="s">
        <v>73</v>
      </c>
      <c r="H44" s="89"/>
      <c r="I44" s="89"/>
      <c r="J44" s="89"/>
      <c r="K44" s="181"/>
      <c r="L44" s="80">
        <v>0</v>
      </c>
      <c r="M44" s="80">
        <v>0</v>
      </c>
      <c r="N44" s="80">
        <v>18</v>
      </c>
      <c r="O44" s="91">
        <v>7</v>
      </c>
      <c r="P44" s="92">
        <v>0</v>
      </c>
      <c r="Q44" s="93">
        <f>O44+P44</f>
        <v>7</v>
      </c>
      <c r="R44" s="81">
        <f>IFERROR(Q44/N44,"-")</f>
        <v>0.38888888888889</v>
      </c>
      <c r="S44" s="80">
        <v>2</v>
      </c>
      <c r="T44" s="80">
        <v>2</v>
      </c>
      <c r="U44" s="81">
        <f>IFERROR(T44/(Q44),"-")</f>
        <v>0.28571428571429</v>
      </c>
      <c r="V44" s="82"/>
      <c r="W44" s="83">
        <v>2</v>
      </c>
      <c r="X44" s="81">
        <f>IF(Q44=0,"-",W44/Q44)</f>
        <v>0.28571428571429</v>
      </c>
      <c r="Y44" s="186">
        <v>605000</v>
      </c>
      <c r="Z44" s="187">
        <f>IFERROR(Y44/Q44,"-")</f>
        <v>86428.571428571</v>
      </c>
      <c r="AA44" s="187">
        <f>IFERROR(Y44/W44,"-")</f>
        <v>302500</v>
      </c>
      <c r="AB44" s="181"/>
      <c r="AC44" s="85"/>
      <c r="AD44" s="78"/>
      <c r="AE44" s="94">
        <v>1</v>
      </c>
      <c r="AF44" s="95">
        <f>IF(Q44=0,"",IF(AE44=0,"",(AE44/Q44)))</f>
        <v>0.14285714285714</v>
      </c>
      <c r="AG44" s="94"/>
      <c r="AH44" s="96">
        <f>IFERROR(AG44/AE44,"-")</f>
        <v>0</v>
      </c>
      <c r="AI44" s="97"/>
      <c r="AJ44" s="98">
        <f>IFERROR(AI44/AE44,"-")</f>
        <v>0</v>
      </c>
      <c r="AK44" s="99"/>
      <c r="AL44" s="99"/>
      <c r="AM44" s="99"/>
      <c r="AN44" s="100"/>
      <c r="AO44" s="101">
        <f>IF(Q44=0,"",IF(AN44=0,"",(AN44/Q44)))</f>
        <v>0</v>
      </c>
      <c r="AP44" s="100"/>
      <c r="AQ44" s="102" t="str">
        <f>IFERROR(AP44/AN44,"-")</f>
        <v>-</v>
      </c>
      <c r="AR44" s="103"/>
      <c r="AS44" s="104" t="str">
        <f>IFERROR(AR44/AN44,"-")</f>
        <v>-</v>
      </c>
      <c r="AT44" s="105"/>
      <c r="AU44" s="105"/>
      <c r="AV44" s="105"/>
      <c r="AW44" s="106"/>
      <c r="AX44" s="107">
        <f>IF(Q44=0,"",IF(AW44=0,"",(AW44/Q44)))</f>
        <v>0</v>
      </c>
      <c r="AY44" s="106"/>
      <c r="AZ44" s="108" t="str">
        <f>IFERROR(AY44/AW44,"-")</f>
        <v>-</v>
      </c>
      <c r="BA44" s="109"/>
      <c r="BB44" s="110" t="str">
        <f>IFERROR(BA44/AW44,"-")</f>
        <v>-</v>
      </c>
      <c r="BC44" s="111"/>
      <c r="BD44" s="111"/>
      <c r="BE44" s="111"/>
      <c r="BF44" s="112">
        <v>2</v>
      </c>
      <c r="BG44" s="113">
        <f>IF(Q44=0,"",IF(BF44=0,"",(BF44/Q44)))</f>
        <v>0.28571428571429</v>
      </c>
      <c r="BH44" s="112"/>
      <c r="BI44" s="114">
        <f>IFERROR(BH44/BF44,"-")</f>
        <v>0</v>
      </c>
      <c r="BJ44" s="115"/>
      <c r="BK44" s="116">
        <f>IFERROR(BJ44/BF44,"-")</f>
        <v>0</v>
      </c>
      <c r="BL44" s="117"/>
      <c r="BM44" s="117"/>
      <c r="BN44" s="117"/>
      <c r="BO44" s="119">
        <v>3</v>
      </c>
      <c r="BP44" s="120">
        <f>IF(Q44=0,"",IF(BO44=0,"",(BO44/Q44)))</f>
        <v>0.42857142857143</v>
      </c>
      <c r="BQ44" s="121">
        <v>1</v>
      </c>
      <c r="BR44" s="122">
        <f>IFERROR(BQ44/BO44,"-")</f>
        <v>0.33333333333333</v>
      </c>
      <c r="BS44" s="123">
        <v>600000</v>
      </c>
      <c r="BT44" s="124">
        <f>IFERROR(BS44/BO44,"-")</f>
        <v>200000</v>
      </c>
      <c r="BU44" s="125"/>
      <c r="BV44" s="125"/>
      <c r="BW44" s="125">
        <v>1</v>
      </c>
      <c r="BX44" s="126">
        <v>1</v>
      </c>
      <c r="BY44" s="127">
        <f>IF(Q44=0,"",IF(BX44=0,"",(BX44/Q44)))</f>
        <v>0.14285714285714</v>
      </c>
      <c r="BZ44" s="128">
        <v>1</v>
      </c>
      <c r="CA44" s="129">
        <f>IFERROR(BZ44/BX44,"-")</f>
        <v>1</v>
      </c>
      <c r="CB44" s="130">
        <v>5000</v>
      </c>
      <c r="CC44" s="131">
        <f>IFERROR(CB44/BX44,"-")</f>
        <v>5000</v>
      </c>
      <c r="CD44" s="132">
        <v>1</v>
      </c>
      <c r="CE44" s="132"/>
      <c r="CF44" s="132"/>
      <c r="CG44" s="133"/>
      <c r="CH44" s="134">
        <f>IF(Q44=0,"",IF(CG44=0,"",(CG44/Q44)))</f>
        <v>0</v>
      </c>
      <c r="CI44" s="135"/>
      <c r="CJ44" s="136" t="str">
        <f>IFERROR(CI44/CG44,"-")</f>
        <v>-</v>
      </c>
      <c r="CK44" s="137"/>
      <c r="CL44" s="138" t="str">
        <f>IFERROR(CK44/CG44,"-")</f>
        <v>-</v>
      </c>
      <c r="CM44" s="139"/>
      <c r="CN44" s="139"/>
      <c r="CO44" s="139"/>
      <c r="CP44" s="140">
        <v>2</v>
      </c>
      <c r="CQ44" s="141">
        <v>605000</v>
      </c>
      <c r="CR44" s="141">
        <v>600000</v>
      </c>
      <c r="CS44" s="141"/>
      <c r="CT44" s="142" t="str">
        <f>IF(AND(CR44=0,CS44=0),"",IF(AND(CR44&lt;=100000,CS44&lt;=100000),"",IF(CR44/CQ44&gt;0.7,"男高",IF(CS44/CQ44&gt;0.7,"女高",""))))</f>
        <v>男高</v>
      </c>
    </row>
    <row r="45" spans="1:99">
      <c r="A45" s="30"/>
      <c r="B45" s="86"/>
      <c r="C45" s="86"/>
      <c r="D45" s="87"/>
      <c r="E45" s="87"/>
      <c r="F45" s="87"/>
      <c r="G45" s="88"/>
      <c r="H45" s="89"/>
      <c r="I45" s="89"/>
      <c r="J45" s="89"/>
      <c r="K45" s="182"/>
      <c r="L45" s="34"/>
      <c r="M45" s="34"/>
      <c r="N45" s="31"/>
      <c r="O45" s="23"/>
      <c r="P45" s="23"/>
      <c r="Q45" s="23"/>
      <c r="R45" s="32"/>
      <c r="S45" s="32"/>
      <c r="T45" s="23"/>
      <c r="U45" s="32"/>
      <c r="V45" s="25"/>
      <c r="W45" s="25"/>
      <c r="X45" s="25"/>
      <c r="Y45" s="188"/>
      <c r="Z45" s="188"/>
      <c r="AA45" s="188"/>
      <c r="AB45" s="188"/>
      <c r="AC45" s="33"/>
      <c r="AD45" s="58"/>
      <c r="AE45" s="62"/>
      <c r="AF45" s="63"/>
      <c r="AG45" s="62"/>
      <c r="AH45" s="66"/>
      <c r="AI45" s="67"/>
      <c r="AJ45" s="68"/>
      <c r="AK45" s="69"/>
      <c r="AL45" s="69"/>
      <c r="AM45" s="69"/>
      <c r="AN45" s="62"/>
      <c r="AO45" s="63"/>
      <c r="AP45" s="62"/>
      <c r="AQ45" s="66"/>
      <c r="AR45" s="67"/>
      <c r="AS45" s="68"/>
      <c r="AT45" s="69"/>
      <c r="AU45" s="69"/>
      <c r="AV45" s="69"/>
      <c r="AW45" s="62"/>
      <c r="AX45" s="63"/>
      <c r="AY45" s="62"/>
      <c r="AZ45" s="66"/>
      <c r="BA45" s="67"/>
      <c r="BB45" s="68"/>
      <c r="BC45" s="69"/>
      <c r="BD45" s="69"/>
      <c r="BE45" s="69"/>
      <c r="BF45" s="62"/>
      <c r="BG45" s="63"/>
      <c r="BH45" s="62"/>
      <c r="BI45" s="66"/>
      <c r="BJ45" s="67"/>
      <c r="BK45" s="68"/>
      <c r="BL45" s="69"/>
      <c r="BM45" s="69"/>
      <c r="BN45" s="69"/>
      <c r="BO45" s="64"/>
      <c r="BP45" s="65"/>
      <c r="BQ45" s="62"/>
      <c r="BR45" s="66"/>
      <c r="BS45" s="67"/>
      <c r="BT45" s="68"/>
      <c r="BU45" s="69"/>
      <c r="BV45" s="69"/>
      <c r="BW45" s="69"/>
      <c r="BX45" s="64"/>
      <c r="BY45" s="65"/>
      <c r="BZ45" s="62"/>
      <c r="CA45" s="66"/>
      <c r="CB45" s="67"/>
      <c r="CC45" s="68"/>
      <c r="CD45" s="69"/>
      <c r="CE45" s="69"/>
      <c r="CF45" s="69"/>
      <c r="CG45" s="64"/>
      <c r="CH45" s="65"/>
      <c r="CI45" s="62"/>
      <c r="CJ45" s="66"/>
      <c r="CK45" s="67"/>
      <c r="CL45" s="68"/>
      <c r="CM45" s="69"/>
      <c r="CN45" s="69"/>
      <c r="CO45" s="69"/>
      <c r="CP45" s="70"/>
      <c r="CQ45" s="67"/>
      <c r="CR45" s="67"/>
      <c r="CS45" s="67"/>
      <c r="CT45" s="71"/>
    </row>
    <row r="46" spans="1:99">
      <c r="A46" s="30"/>
      <c r="B46" s="37"/>
      <c r="C46" s="37"/>
      <c r="D46" s="21"/>
      <c r="E46" s="21"/>
      <c r="F46" s="21"/>
      <c r="G46" s="22"/>
      <c r="H46" s="36"/>
      <c r="I46" s="36"/>
      <c r="J46" s="74"/>
      <c r="K46" s="183"/>
      <c r="L46" s="34"/>
      <c r="M46" s="34"/>
      <c r="N46" s="31"/>
      <c r="O46" s="23"/>
      <c r="P46" s="23"/>
      <c r="Q46" s="23"/>
      <c r="R46" s="32"/>
      <c r="S46" s="32"/>
      <c r="T46" s="23"/>
      <c r="U46" s="32"/>
      <c r="V46" s="25"/>
      <c r="W46" s="25"/>
      <c r="X46" s="25"/>
      <c r="Y46" s="188"/>
      <c r="Z46" s="188"/>
      <c r="AA46" s="188"/>
      <c r="AB46" s="188"/>
      <c r="AC46" s="33"/>
      <c r="AD46" s="60"/>
      <c r="AE46" s="62"/>
      <c r="AF46" s="63"/>
      <c r="AG46" s="62"/>
      <c r="AH46" s="66"/>
      <c r="AI46" s="67"/>
      <c r="AJ46" s="68"/>
      <c r="AK46" s="69"/>
      <c r="AL46" s="69"/>
      <c r="AM46" s="69"/>
      <c r="AN46" s="62"/>
      <c r="AO46" s="63"/>
      <c r="AP46" s="62"/>
      <c r="AQ46" s="66"/>
      <c r="AR46" s="67"/>
      <c r="AS46" s="68"/>
      <c r="AT46" s="69"/>
      <c r="AU46" s="69"/>
      <c r="AV46" s="69"/>
      <c r="AW46" s="62"/>
      <c r="AX46" s="63"/>
      <c r="AY46" s="62"/>
      <c r="AZ46" s="66"/>
      <c r="BA46" s="67"/>
      <c r="BB46" s="68"/>
      <c r="BC46" s="69"/>
      <c r="BD46" s="69"/>
      <c r="BE46" s="69"/>
      <c r="BF46" s="62"/>
      <c r="BG46" s="63"/>
      <c r="BH46" s="62"/>
      <c r="BI46" s="66"/>
      <c r="BJ46" s="67"/>
      <c r="BK46" s="68"/>
      <c r="BL46" s="69"/>
      <c r="BM46" s="69"/>
      <c r="BN46" s="69"/>
      <c r="BO46" s="64"/>
      <c r="BP46" s="65"/>
      <c r="BQ46" s="62"/>
      <c r="BR46" s="66"/>
      <c r="BS46" s="67"/>
      <c r="BT46" s="68"/>
      <c r="BU46" s="69"/>
      <c r="BV46" s="69"/>
      <c r="BW46" s="69"/>
      <c r="BX46" s="64"/>
      <c r="BY46" s="65"/>
      <c r="BZ46" s="62"/>
      <c r="CA46" s="66"/>
      <c r="CB46" s="67"/>
      <c r="CC46" s="68"/>
      <c r="CD46" s="69"/>
      <c r="CE46" s="69"/>
      <c r="CF46" s="69"/>
      <c r="CG46" s="64"/>
      <c r="CH46" s="65"/>
      <c r="CI46" s="62"/>
      <c r="CJ46" s="66"/>
      <c r="CK46" s="67"/>
      <c r="CL46" s="68"/>
      <c r="CM46" s="69"/>
      <c r="CN46" s="69"/>
      <c r="CO46" s="69"/>
      <c r="CP46" s="70"/>
      <c r="CQ46" s="67"/>
      <c r="CR46" s="67"/>
      <c r="CS46" s="67"/>
      <c r="CT46" s="71"/>
    </row>
    <row r="47" spans="1:99">
      <c r="A47" s="19">
        <f>AC47</f>
        <v>1.8354714560616</v>
      </c>
      <c r="B47" s="39"/>
      <c r="C47" s="39"/>
      <c r="D47" s="39"/>
      <c r="E47" s="39"/>
      <c r="F47" s="39"/>
      <c r="G47" s="39"/>
      <c r="H47" s="40" t="s">
        <v>301</v>
      </c>
      <c r="I47" s="40"/>
      <c r="J47" s="40"/>
      <c r="K47" s="184">
        <f>SUM(K6:K46)</f>
        <v>1559000</v>
      </c>
      <c r="L47" s="41">
        <f>SUM(L6:L46)</f>
        <v>0</v>
      </c>
      <c r="M47" s="41">
        <f>SUM(M6:M46)</f>
        <v>0</v>
      </c>
      <c r="N47" s="41">
        <f>SUM(N6:N46)</f>
        <v>1341</v>
      </c>
      <c r="O47" s="41">
        <f>SUM(O6:O46)</f>
        <v>253</v>
      </c>
      <c r="P47" s="41">
        <f>SUM(P6:P46)</f>
        <v>0</v>
      </c>
      <c r="Q47" s="41">
        <f>SUM(Q6:Q46)</f>
        <v>253</v>
      </c>
      <c r="R47" s="42">
        <f>IFERROR(Q47/N47,"-")</f>
        <v>0.18866517524236</v>
      </c>
      <c r="S47" s="77">
        <f>SUM(S6:S46)</f>
        <v>31</v>
      </c>
      <c r="T47" s="77">
        <f>SUM(T6:T46)</f>
        <v>62</v>
      </c>
      <c r="U47" s="42">
        <f>IFERROR(S47/Q47,"-")</f>
        <v>0.12252964426877</v>
      </c>
      <c r="V47" s="43">
        <f>IFERROR(K47/Q47,"-")</f>
        <v>6162.0553359684</v>
      </c>
      <c r="W47" s="44">
        <f>SUM(W6:W46)</f>
        <v>44</v>
      </c>
      <c r="X47" s="42">
        <f>IFERROR(W47/Q47,"-")</f>
        <v>0.17391304347826</v>
      </c>
      <c r="Y47" s="184">
        <f>SUM(Y6:Y46)</f>
        <v>2861500</v>
      </c>
      <c r="Z47" s="184">
        <f>IFERROR(Y47/Q47,"-")</f>
        <v>11310.276679842</v>
      </c>
      <c r="AA47" s="184">
        <f>IFERROR(Y47/W47,"-")</f>
        <v>65034.090909091</v>
      </c>
      <c r="AB47" s="184">
        <f>Y47-K47</f>
        <v>1302500</v>
      </c>
      <c r="AC47" s="46">
        <f>Y47/K47</f>
        <v>1.8354714560616</v>
      </c>
      <c r="AD47" s="59"/>
      <c r="AE47" s="61"/>
      <c r="AF47" s="61"/>
      <c r="AG47" s="61"/>
      <c r="AH47" s="61"/>
      <c r="AI47" s="61"/>
      <c r="AJ47" s="61"/>
      <c r="AK47" s="61"/>
      <c r="AL47" s="61"/>
      <c r="AM47" s="61"/>
      <c r="AN47" s="61"/>
      <c r="AO47" s="61"/>
      <c r="AP47" s="61"/>
      <c r="AQ47" s="61"/>
      <c r="AR47" s="61"/>
      <c r="AS47" s="61"/>
      <c r="AT47" s="61"/>
      <c r="AU47" s="61"/>
      <c r="AV47" s="61"/>
      <c r="AW47" s="61"/>
      <c r="AX47" s="61"/>
      <c r="AY47" s="61"/>
      <c r="AZ47" s="61"/>
      <c r="BA47" s="61"/>
      <c r="BB47" s="61"/>
      <c r="BC47" s="61"/>
      <c r="BD47" s="61"/>
      <c r="BE47" s="61"/>
      <c r="BF47" s="61"/>
      <c r="BG47" s="61"/>
      <c r="BH47" s="61"/>
      <c r="BI47" s="61"/>
      <c r="BJ47" s="61"/>
      <c r="BK47" s="61"/>
      <c r="BL47" s="61"/>
      <c r="BM47" s="61"/>
      <c r="BN47" s="61"/>
      <c r="BO47" s="61"/>
      <c r="BP47" s="61"/>
      <c r="BQ47" s="61"/>
      <c r="BR47" s="61"/>
      <c r="BS47" s="61"/>
      <c r="BT47" s="61"/>
      <c r="BU47" s="61"/>
      <c r="BV47" s="61"/>
      <c r="BW47" s="61"/>
      <c r="BX47" s="61"/>
      <c r="BY47" s="61"/>
      <c r="BZ47" s="61"/>
      <c r="CA47" s="61"/>
      <c r="CB47" s="61"/>
      <c r="CC47" s="61"/>
      <c r="CD47" s="61"/>
      <c r="CE47" s="61"/>
      <c r="CF47" s="61"/>
      <c r="CG47" s="61"/>
      <c r="CH47" s="61"/>
      <c r="CI47" s="61"/>
      <c r="CJ47" s="61"/>
      <c r="CK47" s="61"/>
      <c r="CL47" s="61"/>
      <c r="CM47" s="61"/>
      <c r="CN47" s="61"/>
      <c r="CO47" s="61"/>
      <c r="CP47" s="61"/>
      <c r="CQ47" s="61"/>
      <c r="CR47" s="61"/>
      <c r="CS47" s="61"/>
      <c r="CT47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7"/>
    <mergeCell ref="K6:K7"/>
    <mergeCell ref="V6:V7"/>
    <mergeCell ref="AB6:AB7"/>
    <mergeCell ref="AC6:AC7"/>
    <mergeCell ref="A8:A9"/>
    <mergeCell ref="K8:K9"/>
    <mergeCell ref="V8:V9"/>
    <mergeCell ref="AB8:AB9"/>
    <mergeCell ref="AC8:AC9"/>
    <mergeCell ref="A10:A13"/>
    <mergeCell ref="K10:K13"/>
    <mergeCell ref="V10:V13"/>
    <mergeCell ref="AB10:AB13"/>
    <mergeCell ref="AC10:AC13"/>
    <mergeCell ref="A14:A14"/>
    <mergeCell ref="K14:K14"/>
    <mergeCell ref="V14:V14"/>
    <mergeCell ref="AB14:AB14"/>
    <mergeCell ref="AC14:AC14"/>
    <mergeCell ref="A15:A16"/>
    <mergeCell ref="K15:K16"/>
    <mergeCell ref="V15:V16"/>
    <mergeCell ref="AB15:AB16"/>
    <mergeCell ref="AC15:AC16"/>
    <mergeCell ref="A17:A18"/>
    <mergeCell ref="K17:K18"/>
    <mergeCell ref="V17:V18"/>
    <mergeCell ref="AB17:AB18"/>
    <mergeCell ref="AC17:AC18"/>
    <mergeCell ref="A19:A20"/>
    <mergeCell ref="K19:K20"/>
    <mergeCell ref="V19:V20"/>
    <mergeCell ref="AB19:AB20"/>
    <mergeCell ref="AC19:AC20"/>
    <mergeCell ref="A21:A22"/>
    <mergeCell ref="K21:K22"/>
    <mergeCell ref="V21:V22"/>
    <mergeCell ref="AB21:AB22"/>
    <mergeCell ref="AC21:AC22"/>
    <mergeCell ref="A23:A24"/>
    <mergeCell ref="K23:K24"/>
    <mergeCell ref="V23:V24"/>
    <mergeCell ref="AB23:AB24"/>
    <mergeCell ref="AC23:AC24"/>
    <mergeCell ref="A25:A26"/>
    <mergeCell ref="K25:K26"/>
    <mergeCell ref="V25:V26"/>
    <mergeCell ref="AB25:AB26"/>
    <mergeCell ref="AC25:AC26"/>
    <mergeCell ref="A27:A28"/>
    <mergeCell ref="K27:K28"/>
    <mergeCell ref="V27:V28"/>
    <mergeCell ref="AB27:AB28"/>
    <mergeCell ref="AC27:AC28"/>
    <mergeCell ref="A29:A30"/>
    <mergeCell ref="K29:K30"/>
    <mergeCell ref="V29:V30"/>
    <mergeCell ref="AB29:AB30"/>
    <mergeCell ref="AC29:AC30"/>
    <mergeCell ref="A31:A32"/>
    <mergeCell ref="K31:K32"/>
    <mergeCell ref="V31:V32"/>
    <mergeCell ref="AB31:AB32"/>
    <mergeCell ref="AC31:AC32"/>
    <mergeCell ref="A33:A34"/>
    <mergeCell ref="K33:K34"/>
    <mergeCell ref="V33:V34"/>
    <mergeCell ref="AB33:AB34"/>
    <mergeCell ref="AC33:AC34"/>
    <mergeCell ref="A35:A36"/>
    <mergeCell ref="K35:K36"/>
    <mergeCell ref="V35:V36"/>
    <mergeCell ref="AB35:AB36"/>
    <mergeCell ref="AC35:AC36"/>
    <mergeCell ref="A37:A38"/>
    <mergeCell ref="K37:K38"/>
    <mergeCell ref="V37:V38"/>
    <mergeCell ref="AB37:AB38"/>
    <mergeCell ref="AC37:AC38"/>
    <mergeCell ref="A39:A40"/>
    <mergeCell ref="K39:K40"/>
    <mergeCell ref="V39:V40"/>
    <mergeCell ref="AB39:AB40"/>
    <mergeCell ref="AC39:AC40"/>
    <mergeCell ref="A41:A42"/>
    <mergeCell ref="K41:K42"/>
    <mergeCell ref="V41:V42"/>
    <mergeCell ref="AB41:AB42"/>
    <mergeCell ref="AC41:AC42"/>
    <mergeCell ref="A43:A44"/>
    <mergeCell ref="K43:K44"/>
    <mergeCell ref="V43:V44"/>
    <mergeCell ref="AB43:AB44"/>
    <mergeCell ref="AC43:AC44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20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7" customWidth="true" style="73"/>
    <col min="5" max="5" width="30.625" customWidth="true" style="73"/>
    <col min="6" max="6" width="30.625" customWidth="true" style="73"/>
    <col min="7" max="7" width="8.25" customWidth="true" style="73"/>
    <col min="8" max="8" width="33.5" customWidth="true" style="73"/>
    <col min="9" max="9" width="14.375" customWidth="true" style="73"/>
    <col min="10" max="10" width="12.25" customWidth="true" style="73"/>
    <col min="11" max="11" width="10.875" customWidth="true" style="73"/>
    <col min="12" max="12" width="10.875" customWidth="true" style="73"/>
    <col min="13" max="13" width="10.875" customWidth="true" style="73"/>
    <col min="14" max="14" width="10.375" customWidth="true" style="73"/>
    <col min="15" max="15" width="9" customWidth="true" style="73"/>
    <col min="16" max="16" width="9" customWidth="true" style="73"/>
    <col min="17" max="17" width="10.375" customWidth="true" style="73"/>
    <col min="18" max="18" width="10.375" customWidth="true" style="73"/>
    <col min="19" max="19" width="10.375" customWidth="true" style="73"/>
    <col min="20" max="20" width="7.375" customWidth="true" style="73"/>
    <col min="21" max="21" width="9" customWidth="true" style="73"/>
    <col min="22" max="22" width="9" customWidth="true" style="73"/>
    <col min="23" max="23" width="6.75" customWidth="true" style="73"/>
    <col min="24" max="24" width="7.875" customWidth="true" style="73"/>
    <col min="25" max="25" width="10" customWidth="true" style="73"/>
    <col min="26" max="26" width="9" customWidth="true" style="73"/>
    <col min="27" max="27" width="9" customWidth="true" style="73"/>
    <col min="28" max="28" width="12.375" customWidth="true" style="73"/>
    <col min="29" max="29" width="9" customWidth="true" style="73"/>
    <col min="30" max="30" width="9" customWidth="true" style="55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  <col min="96" max="96" width="9" customWidth="true" style="73"/>
    <col min="97" max="97" width="9" customWidth="true" style="73"/>
    <col min="98" max="98" width="9" customWidth="true" style="73"/>
    <col min="99" max="99" width="9" customWidth="true" style="73"/>
  </cols>
  <sheetData>
    <row r="2" spans="1:99" customHeight="1" ht="13.5">
      <c r="A2" s="24" t="s">
        <v>0</v>
      </c>
      <c r="B2" s="27" t="s">
        <v>1</v>
      </c>
      <c r="C2" s="27"/>
      <c r="D2" s="1"/>
      <c r="H2" s="75"/>
      <c r="I2" s="75"/>
      <c r="J2" s="75"/>
      <c r="K2" s="76"/>
      <c r="L2" s="76" t="s">
        <v>2</v>
      </c>
      <c r="M2" s="76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6"/>
      <c r="AE2" s="156" t="s">
        <v>4</v>
      </c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6"/>
      <c r="CL2" s="156"/>
      <c r="CM2" s="156"/>
      <c r="CN2" s="156"/>
      <c r="CO2" s="156"/>
      <c r="CP2" s="157" t="s">
        <v>5</v>
      </c>
      <c r="CQ2" s="159" t="s">
        <v>6</v>
      </c>
      <c r="CR2" s="147" t="s">
        <v>7</v>
      </c>
      <c r="CS2" s="148"/>
      <c r="CT2" s="149"/>
    </row>
    <row r="3" spans="1:99" customHeight="1" ht="14.25">
      <c r="A3" s="11" t="s">
        <v>302</v>
      </c>
      <c r="B3" s="38"/>
      <c r="C3" s="38"/>
      <c r="D3" s="18"/>
      <c r="E3" s="18"/>
      <c r="F3" s="18"/>
      <c r="G3" s="18"/>
      <c r="H3" s="72"/>
      <c r="I3" s="72"/>
      <c r="J3" s="1"/>
      <c r="K3" s="1"/>
      <c r="L3" s="145" t="s">
        <v>9</v>
      </c>
      <c r="M3" s="146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6"/>
      <c r="AE3" s="150" t="s">
        <v>10</v>
      </c>
      <c r="AF3" s="151"/>
      <c r="AG3" s="151"/>
      <c r="AH3" s="151"/>
      <c r="AI3" s="151"/>
      <c r="AJ3" s="151"/>
      <c r="AK3" s="151"/>
      <c r="AL3" s="151"/>
      <c r="AM3" s="151"/>
      <c r="AN3" s="162" t="s">
        <v>11</v>
      </c>
      <c r="AO3" s="163"/>
      <c r="AP3" s="163"/>
      <c r="AQ3" s="163"/>
      <c r="AR3" s="163"/>
      <c r="AS3" s="163"/>
      <c r="AT3" s="163"/>
      <c r="AU3" s="163"/>
      <c r="AV3" s="164"/>
      <c r="AW3" s="165" t="s">
        <v>12</v>
      </c>
      <c r="AX3" s="166"/>
      <c r="AY3" s="166"/>
      <c r="AZ3" s="166"/>
      <c r="BA3" s="166"/>
      <c r="BB3" s="166"/>
      <c r="BC3" s="166"/>
      <c r="BD3" s="166"/>
      <c r="BE3" s="167"/>
      <c r="BF3" s="168" t="s">
        <v>13</v>
      </c>
      <c r="BG3" s="169"/>
      <c r="BH3" s="169"/>
      <c r="BI3" s="169"/>
      <c r="BJ3" s="169"/>
      <c r="BK3" s="169"/>
      <c r="BL3" s="169"/>
      <c r="BM3" s="169"/>
      <c r="BN3" s="170"/>
      <c r="BO3" s="171" t="s">
        <v>14</v>
      </c>
      <c r="BP3" s="172"/>
      <c r="BQ3" s="172"/>
      <c r="BR3" s="172"/>
      <c r="BS3" s="172"/>
      <c r="BT3" s="172"/>
      <c r="BU3" s="172"/>
      <c r="BV3" s="172"/>
      <c r="BW3" s="173"/>
      <c r="BX3" s="174" t="s">
        <v>15</v>
      </c>
      <c r="BY3" s="175"/>
      <c r="BZ3" s="175"/>
      <c r="CA3" s="175"/>
      <c r="CB3" s="175"/>
      <c r="CC3" s="175"/>
      <c r="CD3" s="175"/>
      <c r="CE3" s="175"/>
      <c r="CF3" s="176"/>
      <c r="CG3" s="177" t="s">
        <v>16</v>
      </c>
      <c r="CH3" s="178"/>
      <c r="CI3" s="178"/>
      <c r="CJ3" s="178"/>
      <c r="CK3" s="178"/>
      <c r="CL3" s="178"/>
      <c r="CM3" s="178"/>
      <c r="CN3" s="178"/>
      <c r="CO3" s="179"/>
      <c r="CP3" s="157"/>
      <c r="CQ3" s="160"/>
      <c r="CR3" s="152" t="s">
        <v>17</v>
      </c>
      <c r="CS3" s="153"/>
      <c r="CT3" s="154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7"/>
      <c r="AE4" s="47" t="s">
        <v>47</v>
      </c>
      <c r="AF4" s="47" t="s">
        <v>48</v>
      </c>
      <c r="AG4" s="47" t="s">
        <v>49</v>
      </c>
      <c r="AH4" s="47" t="s">
        <v>41</v>
      </c>
      <c r="AI4" s="47" t="s">
        <v>50</v>
      </c>
      <c r="AJ4" s="47" t="s">
        <v>51</v>
      </c>
      <c r="AK4" s="47" t="s">
        <v>52</v>
      </c>
      <c r="AL4" s="47" t="s">
        <v>53</v>
      </c>
      <c r="AM4" s="47" t="s">
        <v>54</v>
      </c>
      <c r="AN4" s="48" t="s">
        <v>47</v>
      </c>
      <c r="AO4" s="48" t="s">
        <v>48</v>
      </c>
      <c r="AP4" s="48" t="s">
        <v>49</v>
      </c>
      <c r="AQ4" s="48" t="s">
        <v>41</v>
      </c>
      <c r="AR4" s="48" t="s">
        <v>50</v>
      </c>
      <c r="AS4" s="48" t="s">
        <v>51</v>
      </c>
      <c r="AT4" s="48" t="s">
        <v>52</v>
      </c>
      <c r="AU4" s="48" t="s">
        <v>53</v>
      </c>
      <c r="AV4" s="48" t="s">
        <v>54</v>
      </c>
      <c r="AW4" s="49" t="s">
        <v>47</v>
      </c>
      <c r="AX4" s="49" t="s">
        <v>48</v>
      </c>
      <c r="AY4" s="49" t="s">
        <v>49</v>
      </c>
      <c r="AZ4" s="49" t="s">
        <v>41</v>
      </c>
      <c r="BA4" s="49" t="s">
        <v>50</v>
      </c>
      <c r="BB4" s="49" t="s">
        <v>51</v>
      </c>
      <c r="BC4" s="49" t="s">
        <v>52</v>
      </c>
      <c r="BD4" s="49" t="s">
        <v>53</v>
      </c>
      <c r="BE4" s="49" t="s">
        <v>54</v>
      </c>
      <c r="BF4" s="50" t="s">
        <v>47</v>
      </c>
      <c r="BG4" s="50" t="s">
        <v>48</v>
      </c>
      <c r="BH4" s="50" t="s">
        <v>49</v>
      </c>
      <c r="BI4" s="50" t="s">
        <v>41</v>
      </c>
      <c r="BJ4" s="50" t="s">
        <v>50</v>
      </c>
      <c r="BK4" s="50" t="s">
        <v>51</v>
      </c>
      <c r="BL4" s="50" t="s">
        <v>52</v>
      </c>
      <c r="BM4" s="50" t="s">
        <v>53</v>
      </c>
      <c r="BN4" s="50" t="s">
        <v>54</v>
      </c>
      <c r="BO4" s="118" t="s">
        <v>47</v>
      </c>
      <c r="BP4" s="118" t="s">
        <v>48</v>
      </c>
      <c r="BQ4" s="118" t="s">
        <v>49</v>
      </c>
      <c r="BR4" s="118" t="s">
        <v>41</v>
      </c>
      <c r="BS4" s="118" t="s">
        <v>50</v>
      </c>
      <c r="BT4" s="118" t="s">
        <v>51</v>
      </c>
      <c r="BU4" s="118" t="s">
        <v>52</v>
      </c>
      <c r="BV4" s="118" t="s">
        <v>53</v>
      </c>
      <c r="BW4" s="118" t="s">
        <v>54</v>
      </c>
      <c r="BX4" s="51" t="s">
        <v>47</v>
      </c>
      <c r="BY4" s="51" t="s">
        <v>48</v>
      </c>
      <c r="BZ4" s="51" t="s">
        <v>49</v>
      </c>
      <c r="CA4" s="51" t="s">
        <v>41</v>
      </c>
      <c r="CB4" s="51" t="s">
        <v>50</v>
      </c>
      <c r="CC4" s="51" t="s">
        <v>51</v>
      </c>
      <c r="CD4" s="51" t="s">
        <v>52</v>
      </c>
      <c r="CE4" s="51" t="s">
        <v>53</v>
      </c>
      <c r="CF4" s="51" t="s">
        <v>54</v>
      </c>
      <c r="CG4" s="52" t="s">
        <v>47</v>
      </c>
      <c r="CH4" s="52" t="s">
        <v>48</v>
      </c>
      <c r="CI4" s="52" t="s">
        <v>49</v>
      </c>
      <c r="CJ4" s="52" t="s">
        <v>41</v>
      </c>
      <c r="CK4" s="52" t="s">
        <v>50</v>
      </c>
      <c r="CL4" s="52" t="s">
        <v>51</v>
      </c>
      <c r="CM4" s="52" t="s">
        <v>52</v>
      </c>
      <c r="CN4" s="52" t="s">
        <v>53</v>
      </c>
      <c r="CO4" s="52" t="s">
        <v>54</v>
      </c>
      <c r="CP4" s="158"/>
      <c r="CQ4" s="161"/>
      <c r="CR4" s="53" t="s">
        <v>55</v>
      </c>
      <c r="CS4" s="53" t="s">
        <v>56</v>
      </c>
      <c r="CT4" s="155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80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5"/>
      <c r="Z5" s="185"/>
      <c r="AA5" s="185"/>
      <c r="AB5" s="185"/>
      <c r="AC5" s="10"/>
      <c r="AD5" s="58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54"/>
      <c r="BR5" s="54"/>
      <c r="BS5" s="54"/>
      <c r="BT5" s="54"/>
      <c r="BU5" s="54"/>
      <c r="BV5" s="54"/>
      <c r="BW5" s="54"/>
      <c r="BX5" s="54"/>
      <c r="BY5" s="54"/>
      <c r="BZ5" s="54"/>
      <c r="CA5" s="54"/>
      <c r="CB5" s="54"/>
      <c r="CC5" s="54"/>
      <c r="CD5" s="54"/>
      <c r="CE5" s="54"/>
      <c r="CF5" s="54"/>
      <c r="CG5" s="54"/>
      <c r="CH5" s="54"/>
      <c r="CI5" s="54"/>
      <c r="CJ5" s="54"/>
      <c r="CK5" s="54"/>
      <c r="CL5" s="54"/>
      <c r="CM5" s="54"/>
      <c r="CN5" s="54"/>
      <c r="CO5" s="54"/>
      <c r="CP5" s="54"/>
      <c r="CQ5" s="54"/>
      <c r="CR5" s="54"/>
      <c r="CS5" s="54"/>
      <c r="CT5" s="54"/>
    </row>
    <row r="6" spans="1:99">
      <c r="A6" s="79">
        <f>AC6</f>
        <v>5.7923076923077</v>
      </c>
      <c r="B6" s="189" t="s">
        <v>303</v>
      </c>
      <c r="C6" s="189" t="s">
        <v>227</v>
      </c>
      <c r="D6" s="189" t="s">
        <v>287</v>
      </c>
      <c r="E6" s="189" t="s">
        <v>304</v>
      </c>
      <c r="F6" s="189" t="s">
        <v>305</v>
      </c>
      <c r="G6" s="189" t="s">
        <v>306</v>
      </c>
      <c r="H6" s="89" t="s">
        <v>307</v>
      </c>
      <c r="I6" s="89" t="s">
        <v>308</v>
      </c>
      <c r="J6" s="89" t="s">
        <v>131</v>
      </c>
      <c r="K6" s="181">
        <v>65000</v>
      </c>
      <c r="L6" s="80">
        <v>0</v>
      </c>
      <c r="M6" s="80">
        <v>0</v>
      </c>
      <c r="N6" s="80">
        <v>3</v>
      </c>
      <c r="O6" s="91">
        <v>1</v>
      </c>
      <c r="P6" s="92">
        <v>0</v>
      </c>
      <c r="Q6" s="93">
        <f>O6+P6</f>
        <v>1</v>
      </c>
      <c r="R6" s="81">
        <f>IFERROR(Q6/N6,"-")</f>
        <v>0.33333333333333</v>
      </c>
      <c r="S6" s="80">
        <v>0</v>
      </c>
      <c r="T6" s="80">
        <v>0</v>
      </c>
      <c r="U6" s="81">
        <f>IFERROR(T6/(Q6),"-")</f>
        <v>0</v>
      </c>
      <c r="V6" s="82">
        <f>IFERROR(K6/SUM(Q6:Q7),"-")</f>
        <v>1477.2727272727</v>
      </c>
      <c r="W6" s="83">
        <v>0</v>
      </c>
      <c r="X6" s="81">
        <f>IF(Q6=0,"-",W6/Q6)</f>
        <v>0</v>
      </c>
      <c r="Y6" s="186">
        <v>0</v>
      </c>
      <c r="Z6" s="187">
        <f>IFERROR(Y6/Q6,"-")</f>
        <v>0</v>
      </c>
      <c r="AA6" s="187" t="str">
        <f>IFERROR(Y6/W6,"-")</f>
        <v>-</v>
      </c>
      <c r="AB6" s="181">
        <f>SUM(Y6:Y7)-SUM(K6:K7)</f>
        <v>311500</v>
      </c>
      <c r="AC6" s="85">
        <f>SUM(Y6:Y7)/SUM(K6:K7)</f>
        <v>5.7923076923077</v>
      </c>
      <c r="AD6" s="78"/>
      <c r="AE6" s="94"/>
      <c r="AF6" s="95">
        <f>IF(Q6=0,"",IF(AE6=0,"",(AE6/Q6)))</f>
        <v>0</v>
      </c>
      <c r="AG6" s="94"/>
      <c r="AH6" s="96" t="str">
        <f>IFERROR(AG6/AE6,"-")</f>
        <v>-</v>
      </c>
      <c r="AI6" s="97"/>
      <c r="AJ6" s="98" t="str">
        <f>IFERROR(AI6/AE6,"-")</f>
        <v>-</v>
      </c>
      <c r="AK6" s="99"/>
      <c r="AL6" s="99"/>
      <c r="AM6" s="99"/>
      <c r="AN6" s="100"/>
      <c r="AO6" s="101">
        <f>IF(Q6=0,"",IF(AN6=0,"",(AN6/Q6)))</f>
        <v>0</v>
      </c>
      <c r="AP6" s="100"/>
      <c r="AQ6" s="102" t="str">
        <f>IFERROR(AP6/AN6,"-")</f>
        <v>-</v>
      </c>
      <c r="AR6" s="103"/>
      <c r="AS6" s="104" t="str">
        <f>IFERROR(AR6/AN6,"-")</f>
        <v>-</v>
      </c>
      <c r="AT6" s="105"/>
      <c r="AU6" s="105"/>
      <c r="AV6" s="105"/>
      <c r="AW6" s="106"/>
      <c r="AX6" s="107">
        <f>IF(Q6=0,"",IF(AW6=0,"",(AW6/Q6)))</f>
        <v>0</v>
      </c>
      <c r="AY6" s="106"/>
      <c r="AZ6" s="108" t="str">
        <f>IFERROR(AY6/AW6,"-")</f>
        <v>-</v>
      </c>
      <c r="BA6" s="109"/>
      <c r="BB6" s="110" t="str">
        <f>IFERROR(BA6/AW6,"-")</f>
        <v>-</v>
      </c>
      <c r="BC6" s="111"/>
      <c r="BD6" s="111"/>
      <c r="BE6" s="111"/>
      <c r="BF6" s="112"/>
      <c r="BG6" s="113">
        <f>IF(Q6=0,"",IF(BF6=0,"",(BF6/Q6)))</f>
        <v>0</v>
      </c>
      <c r="BH6" s="112"/>
      <c r="BI6" s="114" t="str">
        <f>IFERROR(BH6/BF6,"-")</f>
        <v>-</v>
      </c>
      <c r="BJ6" s="115"/>
      <c r="BK6" s="116" t="str">
        <f>IFERROR(BJ6/BF6,"-")</f>
        <v>-</v>
      </c>
      <c r="BL6" s="117"/>
      <c r="BM6" s="117"/>
      <c r="BN6" s="117"/>
      <c r="BO6" s="119">
        <v>1</v>
      </c>
      <c r="BP6" s="120">
        <f>IF(Q6=0,"",IF(BO6=0,"",(BO6/Q6)))</f>
        <v>1</v>
      </c>
      <c r="BQ6" s="121"/>
      <c r="BR6" s="122">
        <f>IFERROR(BQ6/BO6,"-")</f>
        <v>0</v>
      </c>
      <c r="BS6" s="123"/>
      <c r="BT6" s="124">
        <f>IFERROR(BS6/BO6,"-")</f>
        <v>0</v>
      </c>
      <c r="BU6" s="125"/>
      <c r="BV6" s="125"/>
      <c r="BW6" s="125"/>
      <c r="BX6" s="126"/>
      <c r="BY6" s="127">
        <f>IF(Q6=0,"",IF(BX6=0,"",(BX6/Q6)))</f>
        <v>0</v>
      </c>
      <c r="BZ6" s="128"/>
      <c r="CA6" s="129" t="str">
        <f>IFERROR(BZ6/BX6,"-")</f>
        <v>-</v>
      </c>
      <c r="CB6" s="130"/>
      <c r="CC6" s="131" t="str">
        <f>IFERROR(CB6/BX6,"-")</f>
        <v>-</v>
      </c>
      <c r="CD6" s="132"/>
      <c r="CE6" s="132"/>
      <c r="CF6" s="132"/>
      <c r="CG6" s="133"/>
      <c r="CH6" s="134">
        <f>IF(Q6=0,"",IF(CG6=0,"",(CG6/Q6)))</f>
        <v>0</v>
      </c>
      <c r="CI6" s="135"/>
      <c r="CJ6" s="136" t="str">
        <f>IFERROR(CI6/CG6,"-")</f>
        <v>-</v>
      </c>
      <c r="CK6" s="137"/>
      <c r="CL6" s="138" t="str">
        <f>IFERROR(CK6/CG6,"-")</f>
        <v>-</v>
      </c>
      <c r="CM6" s="139"/>
      <c r="CN6" s="139"/>
      <c r="CO6" s="139"/>
      <c r="CP6" s="140">
        <v>0</v>
      </c>
      <c r="CQ6" s="141">
        <v>0</v>
      </c>
      <c r="CR6" s="141"/>
      <c r="CS6" s="141"/>
      <c r="CT6" s="142" t="str">
        <f>IF(AND(CR6=0,CS6=0),"",IF(AND(CR6&lt;=100000,CS6&lt;=100000),"",IF(CR6/CQ6&gt;0.7,"男高",IF(CS6/CQ6&gt;0.7,"女高",""))))</f>
        <v/>
      </c>
    </row>
    <row r="7" spans="1:99">
      <c r="A7" s="79"/>
      <c r="B7" s="189" t="s">
        <v>309</v>
      </c>
      <c r="C7" s="189" t="s">
        <v>227</v>
      </c>
      <c r="D7" s="189"/>
      <c r="E7" s="189"/>
      <c r="F7" s="189"/>
      <c r="G7" s="189" t="s">
        <v>73</v>
      </c>
      <c r="H7" s="89"/>
      <c r="I7" s="89"/>
      <c r="J7" s="89"/>
      <c r="K7" s="181"/>
      <c r="L7" s="80">
        <v>0</v>
      </c>
      <c r="M7" s="80">
        <v>0</v>
      </c>
      <c r="N7" s="80">
        <v>117</v>
      </c>
      <c r="O7" s="91">
        <v>43</v>
      </c>
      <c r="P7" s="92">
        <v>0</v>
      </c>
      <c r="Q7" s="93">
        <f>O7+P7</f>
        <v>43</v>
      </c>
      <c r="R7" s="81">
        <f>IFERROR(Q7/N7,"-")</f>
        <v>0.36752136752137</v>
      </c>
      <c r="S7" s="80">
        <v>1</v>
      </c>
      <c r="T7" s="80">
        <v>6</v>
      </c>
      <c r="U7" s="81">
        <f>IFERROR(T7/(Q7),"-")</f>
        <v>0.13953488372093</v>
      </c>
      <c r="V7" s="82"/>
      <c r="W7" s="83">
        <v>4</v>
      </c>
      <c r="X7" s="81">
        <f>IF(Q7=0,"-",W7/Q7)</f>
        <v>0.093023255813953</v>
      </c>
      <c r="Y7" s="186">
        <v>376500</v>
      </c>
      <c r="Z7" s="187">
        <f>IFERROR(Y7/Q7,"-")</f>
        <v>8755.8139534884</v>
      </c>
      <c r="AA7" s="187">
        <f>IFERROR(Y7/W7,"-")</f>
        <v>94125</v>
      </c>
      <c r="AB7" s="181"/>
      <c r="AC7" s="85"/>
      <c r="AD7" s="78"/>
      <c r="AE7" s="94"/>
      <c r="AF7" s="95">
        <f>IF(Q7=0,"",IF(AE7=0,"",(AE7/Q7)))</f>
        <v>0</v>
      </c>
      <c r="AG7" s="94"/>
      <c r="AH7" s="96" t="str">
        <f>IFERROR(AG7/AE7,"-")</f>
        <v>-</v>
      </c>
      <c r="AI7" s="97"/>
      <c r="AJ7" s="98" t="str">
        <f>IFERROR(AI7/AE7,"-")</f>
        <v>-</v>
      </c>
      <c r="AK7" s="99"/>
      <c r="AL7" s="99"/>
      <c r="AM7" s="99"/>
      <c r="AN7" s="100">
        <v>8</v>
      </c>
      <c r="AO7" s="101">
        <f>IF(Q7=0,"",IF(AN7=0,"",(AN7/Q7)))</f>
        <v>0.18604651162791</v>
      </c>
      <c r="AP7" s="100"/>
      <c r="AQ7" s="102">
        <f>IFERROR(AP7/AN7,"-")</f>
        <v>0</v>
      </c>
      <c r="AR7" s="103"/>
      <c r="AS7" s="104">
        <f>IFERROR(AR7/AN7,"-")</f>
        <v>0</v>
      </c>
      <c r="AT7" s="105"/>
      <c r="AU7" s="105"/>
      <c r="AV7" s="105"/>
      <c r="AW7" s="106">
        <v>6</v>
      </c>
      <c r="AX7" s="107">
        <f>IF(Q7=0,"",IF(AW7=0,"",(AW7/Q7)))</f>
        <v>0.13953488372093</v>
      </c>
      <c r="AY7" s="106"/>
      <c r="AZ7" s="108">
        <f>IFERROR(AY7/AW7,"-")</f>
        <v>0</v>
      </c>
      <c r="BA7" s="109"/>
      <c r="BB7" s="110">
        <f>IFERROR(BA7/AW7,"-")</f>
        <v>0</v>
      </c>
      <c r="BC7" s="111"/>
      <c r="BD7" s="111"/>
      <c r="BE7" s="111"/>
      <c r="BF7" s="112">
        <v>11</v>
      </c>
      <c r="BG7" s="113">
        <f>IF(Q7=0,"",IF(BF7=0,"",(BF7/Q7)))</f>
        <v>0.25581395348837</v>
      </c>
      <c r="BH7" s="112">
        <v>2</v>
      </c>
      <c r="BI7" s="114">
        <f>IFERROR(BH7/BF7,"-")</f>
        <v>0.18181818181818</v>
      </c>
      <c r="BJ7" s="115">
        <v>4500</v>
      </c>
      <c r="BK7" s="116">
        <f>IFERROR(BJ7/BF7,"-")</f>
        <v>409.09090909091</v>
      </c>
      <c r="BL7" s="117">
        <v>2</v>
      </c>
      <c r="BM7" s="117"/>
      <c r="BN7" s="117"/>
      <c r="BO7" s="119">
        <v>12</v>
      </c>
      <c r="BP7" s="120">
        <f>IF(Q7=0,"",IF(BO7=0,"",(BO7/Q7)))</f>
        <v>0.27906976744186</v>
      </c>
      <c r="BQ7" s="121">
        <v>1</v>
      </c>
      <c r="BR7" s="122">
        <f>IFERROR(BQ7/BO7,"-")</f>
        <v>0.083333333333333</v>
      </c>
      <c r="BS7" s="123">
        <v>333000</v>
      </c>
      <c r="BT7" s="124">
        <f>IFERROR(BS7/BO7,"-")</f>
        <v>27750</v>
      </c>
      <c r="BU7" s="125"/>
      <c r="BV7" s="125"/>
      <c r="BW7" s="125">
        <v>1</v>
      </c>
      <c r="BX7" s="126">
        <v>6</v>
      </c>
      <c r="BY7" s="127">
        <f>IF(Q7=0,"",IF(BX7=0,"",(BX7/Q7)))</f>
        <v>0.13953488372093</v>
      </c>
      <c r="BZ7" s="128">
        <v>1</v>
      </c>
      <c r="CA7" s="129">
        <f>IFERROR(BZ7/BX7,"-")</f>
        <v>0.16666666666667</v>
      </c>
      <c r="CB7" s="130">
        <v>39000</v>
      </c>
      <c r="CC7" s="131">
        <f>IFERROR(CB7/BX7,"-")</f>
        <v>6500</v>
      </c>
      <c r="CD7" s="132"/>
      <c r="CE7" s="132"/>
      <c r="CF7" s="132">
        <v>1</v>
      </c>
      <c r="CG7" s="133"/>
      <c r="CH7" s="134">
        <f>IF(Q7=0,"",IF(CG7=0,"",(CG7/Q7)))</f>
        <v>0</v>
      </c>
      <c r="CI7" s="135"/>
      <c r="CJ7" s="136" t="str">
        <f>IFERROR(CI7/CG7,"-")</f>
        <v>-</v>
      </c>
      <c r="CK7" s="137"/>
      <c r="CL7" s="138" t="str">
        <f>IFERROR(CK7/CG7,"-")</f>
        <v>-</v>
      </c>
      <c r="CM7" s="139"/>
      <c r="CN7" s="139"/>
      <c r="CO7" s="139"/>
      <c r="CP7" s="140">
        <v>4</v>
      </c>
      <c r="CQ7" s="141">
        <v>376500</v>
      </c>
      <c r="CR7" s="141">
        <v>333000</v>
      </c>
      <c r="CS7" s="141"/>
      <c r="CT7" s="142" t="str">
        <f>IF(AND(CR7=0,CS7=0),"",IF(AND(CR7&lt;=100000,CS7&lt;=100000),"",IF(CR7/CQ7&gt;0.7,"男高",IF(CS7/CQ7&gt;0.7,"女高",""))))</f>
        <v>男高</v>
      </c>
    </row>
    <row r="8" spans="1:99">
      <c r="A8" s="79">
        <f>AC8</f>
        <v>9.6054054054054</v>
      </c>
      <c r="B8" s="189" t="s">
        <v>310</v>
      </c>
      <c r="C8" s="189" t="s">
        <v>227</v>
      </c>
      <c r="D8" s="189" t="s">
        <v>211</v>
      </c>
      <c r="E8" s="189" t="s">
        <v>311</v>
      </c>
      <c r="F8" s="189"/>
      <c r="G8" s="189" t="s">
        <v>306</v>
      </c>
      <c r="H8" s="89" t="s">
        <v>312</v>
      </c>
      <c r="I8" s="89" t="s">
        <v>313</v>
      </c>
      <c r="J8" s="89" t="s">
        <v>94</v>
      </c>
      <c r="K8" s="181">
        <v>185000</v>
      </c>
      <c r="L8" s="80">
        <v>0</v>
      </c>
      <c r="M8" s="80">
        <v>0</v>
      </c>
      <c r="N8" s="80">
        <v>303</v>
      </c>
      <c r="O8" s="91">
        <v>45</v>
      </c>
      <c r="P8" s="92">
        <v>0</v>
      </c>
      <c r="Q8" s="93">
        <f>O8+P8</f>
        <v>45</v>
      </c>
      <c r="R8" s="81">
        <f>IFERROR(Q8/N8,"-")</f>
        <v>0.14851485148515</v>
      </c>
      <c r="S8" s="80">
        <v>1</v>
      </c>
      <c r="T8" s="80">
        <v>13</v>
      </c>
      <c r="U8" s="81">
        <f>IFERROR(T8/(Q8),"-")</f>
        <v>0.28888888888889</v>
      </c>
      <c r="V8" s="82">
        <f>IFERROR(K8/SUM(Q8:Q9),"-")</f>
        <v>1217.1052631579</v>
      </c>
      <c r="W8" s="83">
        <v>1</v>
      </c>
      <c r="X8" s="81">
        <f>IF(Q8=0,"-",W8/Q8)</f>
        <v>0.022222222222222</v>
      </c>
      <c r="Y8" s="186">
        <v>1720000</v>
      </c>
      <c r="Z8" s="187">
        <f>IFERROR(Y8/Q8,"-")</f>
        <v>38222.222222222</v>
      </c>
      <c r="AA8" s="187">
        <f>IFERROR(Y8/W8,"-")</f>
        <v>1720000</v>
      </c>
      <c r="AB8" s="181">
        <f>SUM(Y8:Y9)-SUM(K8:K9)</f>
        <v>1592000</v>
      </c>
      <c r="AC8" s="85">
        <f>SUM(Y8:Y9)/SUM(K8:K9)</f>
        <v>9.6054054054054</v>
      </c>
      <c r="AD8" s="78"/>
      <c r="AE8" s="94">
        <v>7</v>
      </c>
      <c r="AF8" s="95">
        <f>IF(Q8=0,"",IF(AE8=0,"",(AE8/Q8)))</f>
        <v>0.15555555555556</v>
      </c>
      <c r="AG8" s="94"/>
      <c r="AH8" s="96">
        <f>IFERROR(AG8/AE8,"-")</f>
        <v>0</v>
      </c>
      <c r="AI8" s="97"/>
      <c r="AJ8" s="98">
        <f>IFERROR(AI8/AE8,"-")</f>
        <v>0</v>
      </c>
      <c r="AK8" s="99"/>
      <c r="AL8" s="99"/>
      <c r="AM8" s="99"/>
      <c r="AN8" s="100">
        <v>10</v>
      </c>
      <c r="AO8" s="101">
        <f>IF(Q8=0,"",IF(AN8=0,"",(AN8/Q8)))</f>
        <v>0.22222222222222</v>
      </c>
      <c r="AP8" s="100"/>
      <c r="AQ8" s="102">
        <f>IFERROR(AP8/AN8,"-")</f>
        <v>0</v>
      </c>
      <c r="AR8" s="103"/>
      <c r="AS8" s="104">
        <f>IFERROR(AR8/AN8,"-")</f>
        <v>0</v>
      </c>
      <c r="AT8" s="105"/>
      <c r="AU8" s="105"/>
      <c r="AV8" s="105"/>
      <c r="AW8" s="106">
        <v>6</v>
      </c>
      <c r="AX8" s="107">
        <f>IF(Q8=0,"",IF(AW8=0,"",(AW8/Q8)))</f>
        <v>0.13333333333333</v>
      </c>
      <c r="AY8" s="106"/>
      <c r="AZ8" s="108">
        <f>IFERROR(AY8/AW8,"-")</f>
        <v>0</v>
      </c>
      <c r="BA8" s="109"/>
      <c r="BB8" s="110">
        <f>IFERROR(BA8/AW8,"-")</f>
        <v>0</v>
      </c>
      <c r="BC8" s="111"/>
      <c r="BD8" s="111"/>
      <c r="BE8" s="111"/>
      <c r="BF8" s="112">
        <v>7</v>
      </c>
      <c r="BG8" s="113">
        <f>IF(Q8=0,"",IF(BF8=0,"",(BF8/Q8)))</f>
        <v>0.15555555555556</v>
      </c>
      <c r="BH8" s="112"/>
      <c r="BI8" s="114">
        <f>IFERROR(BH8/BF8,"-")</f>
        <v>0</v>
      </c>
      <c r="BJ8" s="115"/>
      <c r="BK8" s="116">
        <f>IFERROR(BJ8/BF8,"-")</f>
        <v>0</v>
      </c>
      <c r="BL8" s="117"/>
      <c r="BM8" s="117"/>
      <c r="BN8" s="117"/>
      <c r="BO8" s="119">
        <v>11</v>
      </c>
      <c r="BP8" s="120">
        <f>IF(Q8=0,"",IF(BO8=0,"",(BO8/Q8)))</f>
        <v>0.24444444444444</v>
      </c>
      <c r="BQ8" s="121"/>
      <c r="BR8" s="122">
        <f>IFERROR(BQ8/BO8,"-")</f>
        <v>0</v>
      </c>
      <c r="BS8" s="123"/>
      <c r="BT8" s="124">
        <f>IFERROR(BS8/BO8,"-")</f>
        <v>0</v>
      </c>
      <c r="BU8" s="125"/>
      <c r="BV8" s="125"/>
      <c r="BW8" s="125"/>
      <c r="BX8" s="126">
        <v>4</v>
      </c>
      <c r="BY8" s="127">
        <f>IF(Q8=0,"",IF(BX8=0,"",(BX8/Q8)))</f>
        <v>0.088888888888889</v>
      </c>
      <c r="BZ8" s="128">
        <v>1</v>
      </c>
      <c r="CA8" s="129">
        <f>IFERROR(BZ8/BX8,"-")</f>
        <v>0.25</v>
      </c>
      <c r="CB8" s="130">
        <v>1720000</v>
      </c>
      <c r="CC8" s="131">
        <f>IFERROR(CB8/BX8,"-")</f>
        <v>430000</v>
      </c>
      <c r="CD8" s="132"/>
      <c r="CE8" s="132"/>
      <c r="CF8" s="132">
        <v>1</v>
      </c>
      <c r="CG8" s="133"/>
      <c r="CH8" s="134">
        <f>IF(Q8=0,"",IF(CG8=0,"",(CG8/Q8)))</f>
        <v>0</v>
      </c>
      <c r="CI8" s="135"/>
      <c r="CJ8" s="136" t="str">
        <f>IFERROR(CI8/CG8,"-")</f>
        <v>-</v>
      </c>
      <c r="CK8" s="137"/>
      <c r="CL8" s="138" t="str">
        <f>IFERROR(CK8/CG8,"-")</f>
        <v>-</v>
      </c>
      <c r="CM8" s="139"/>
      <c r="CN8" s="139"/>
      <c r="CO8" s="139"/>
      <c r="CP8" s="140">
        <v>1</v>
      </c>
      <c r="CQ8" s="141">
        <v>1720000</v>
      </c>
      <c r="CR8" s="141">
        <v>1720000</v>
      </c>
      <c r="CS8" s="141"/>
      <c r="CT8" s="142" t="str">
        <f>IF(AND(CR8=0,CS8=0),"",IF(AND(CR8&lt;=100000,CS8&lt;=100000),"",IF(CR8/CQ8&gt;0.7,"男高",IF(CS8/CQ8&gt;0.7,"女高",""))))</f>
        <v>男高</v>
      </c>
    </row>
    <row r="9" spans="1:99">
      <c r="A9" s="79"/>
      <c r="B9" s="189" t="s">
        <v>314</v>
      </c>
      <c r="C9" s="189" t="s">
        <v>227</v>
      </c>
      <c r="D9" s="189"/>
      <c r="E9" s="189"/>
      <c r="F9" s="189"/>
      <c r="G9" s="189" t="s">
        <v>73</v>
      </c>
      <c r="H9" s="89"/>
      <c r="I9" s="89"/>
      <c r="J9" s="89"/>
      <c r="K9" s="181"/>
      <c r="L9" s="80">
        <v>0</v>
      </c>
      <c r="M9" s="80">
        <v>0</v>
      </c>
      <c r="N9" s="80">
        <v>208</v>
      </c>
      <c r="O9" s="91">
        <v>107</v>
      </c>
      <c r="P9" s="92">
        <v>0</v>
      </c>
      <c r="Q9" s="93">
        <f>O9+P9</f>
        <v>107</v>
      </c>
      <c r="R9" s="81">
        <f>IFERROR(Q9/N9,"-")</f>
        <v>0.51442307692308</v>
      </c>
      <c r="S9" s="80">
        <v>0</v>
      </c>
      <c r="T9" s="80">
        <v>21</v>
      </c>
      <c r="U9" s="81">
        <f>IFERROR(T9/(Q9),"-")</f>
        <v>0.19626168224299</v>
      </c>
      <c r="V9" s="82"/>
      <c r="W9" s="83">
        <v>2</v>
      </c>
      <c r="X9" s="81">
        <f>IF(Q9=0,"-",W9/Q9)</f>
        <v>0.018691588785047</v>
      </c>
      <c r="Y9" s="186">
        <v>57000</v>
      </c>
      <c r="Z9" s="187">
        <f>IFERROR(Y9/Q9,"-")</f>
        <v>532.71028037383</v>
      </c>
      <c r="AA9" s="187">
        <f>IFERROR(Y9/W9,"-")</f>
        <v>28500</v>
      </c>
      <c r="AB9" s="181"/>
      <c r="AC9" s="85"/>
      <c r="AD9" s="78"/>
      <c r="AE9" s="94"/>
      <c r="AF9" s="95">
        <f>IF(Q9=0,"",IF(AE9=0,"",(AE9/Q9)))</f>
        <v>0</v>
      </c>
      <c r="AG9" s="94"/>
      <c r="AH9" s="96" t="str">
        <f>IFERROR(AG9/AE9,"-")</f>
        <v>-</v>
      </c>
      <c r="AI9" s="97"/>
      <c r="AJ9" s="98" t="str">
        <f>IFERROR(AI9/AE9,"-")</f>
        <v>-</v>
      </c>
      <c r="AK9" s="99"/>
      <c r="AL9" s="99"/>
      <c r="AM9" s="99"/>
      <c r="AN9" s="100">
        <v>24</v>
      </c>
      <c r="AO9" s="101">
        <f>IF(Q9=0,"",IF(AN9=0,"",(AN9/Q9)))</f>
        <v>0.22429906542056</v>
      </c>
      <c r="AP9" s="100"/>
      <c r="AQ9" s="102">
        <f>IFERROR(AP9/AN9,"-")</f>
        <v>0</v>
      </c>
      <c r="AR9" s="103"/>
      <c r="AS9" s="104">
        <f>IFERROR(AR9/AN9,"-")</f>
        <v>0</v>
      </c>
      <c r="AT9" s="105"/>
      <c r="AU9" s="105"/>
      <c r="AV9" s="105"/>
      <c r="AW9" s="106">
        <v>18</v>
      </c>
      <c r="AX9" s="107">
        <f>IF(Q9=0,"",IF(AW9=0,"",(AW9/Q9)))</f>
        <v>0.16822429906542</v>
      </c>
      <c r="AY9" s="106"/>
      <c r="AZ9" s="108">
        <f>IFERROR(AY9/AW9,"-")</f>
        <v>0</v>
      </c>
      <c r="BA9" s="109"/>
      <c r="BB9" s="110">
        <f>IFERROR(BA9/AW9,"-")</f>
        <v>0</v>
      </c>
      <c r="BC9" s="111"/>
      <c r="BD9" s="111"/>
      <c r="BE9" s="111"/>
      <c r="BF9" s="112">
        <v>23</v>
      </c>
      <c r="BG9" s="113">
        <f>IF(Q9=0,"",IF(BF9=0,"",(BF9/Q9)))</f>
        <v>0.21495327102804</v>
      </c>
      <c r="BH9" s="112">
        <v>1</v>
      </c>
      <c r="BI9" s="114">
        <f>IFERROR(BH9/BF9,"-")</f>
        <v>0.043478260869565</v>
      </c>
      <c r="BJ9" s="115">
        <v>54000</v>
      </c>
      <c r="BK9" s="116">
        <f>IFERROR(BJ9/BF9,"-")</f>
        <v>2347.8260869565</v>
      </c>
      <c r="BL9" s="117"/>
      <c r="BM9" s="117"/>
      <c r="BN9" s="117">
        <v>1</v>
      </c>
      <c r="BO9" s="119">
        <v>24</v>
      </c>
      <c r="BP9" s="120">
        <f>IF(Q9=0,"",IF(BO9=0,"",(BO9/Q9)))</f>
        <v>0.22429906542056</v>
      </c>
      <c r="BQ9" s="121"/>
      <c r="BR9" s="122">
        <f>IFERROR(BQ9/BO9,"-")</f>
        <v>0</v>
      </c>
      <c r="BS9" s="123"/>
      <c r="BT9" s="124">
        <f>IFERROR(BS9/BO9,"-")</f>
        <v>0</v>
      </c>
      <c r="BU9" s="125"/>
      <c r="BV9" s="125"/>
      <c r="BW9" s="125"/>
      <c r="BX9" s="126">
        <v>15</v>
      </c>
      <c r="BY9" s="127">
        <f>IF(Q9=0,"",IF(BX9=0,"",(BX9/Q9)))</f>
        <v>0.14018691588785</v>
      </c>
      <c r="BZ9" s="128">
        <v>1</v>
      </c>
      <c r="CA9" s="129">
        <f>IFERROR(BZ9/BX9,"-")</f>
        <v>0.066666666666667</v>
      </c>
      <c r="CB9" s="130">
        <v>3000</v>
      </c>
      <c r="CC9" s="131">
        <f>IFERROR(CB9/BX9,"-")</f>
        <v>200</v>
      </c>
      <c r="CD9" s="132">
        <v>1</v>
      </c>
      <c r="CE9" s="132"/>
      <c r="CF9" s="132"/>
      <c r="CG9" s="133">
        <v>3</v>
      </c>
      <c r="CH9" s="134">
        <f>IF(Q9=0,"",IF(CG9=0,"",(CG9/Q9)))</f>
        <v>0.02803738317757</v>
      </c>
      <c r="CI9" s="135"/>
      <c r="CJ9" s="136">
        <f>IFERROR(CI9/CG9,"-")</f>
        <v>0</v>
      </c>
      <c r="CK9" s="137"/>
      <c r="CL9" s="138">
        <f>IFERROR(CK9/CG9,"-")</f>
        <v>0</v>
      </c>
      <c r="CM9" s="139"/>
      <c r="CN9" s="139"/>
      <c r="CO9" s="139"/>
      <c r="CP9" s="140">
        <v>2</v>
      </c>
      <c r="CQ9" s="141">
        <v>57000</v>
      </c>
      <c r="CR9" s="141">
        <v>54000</v>
      </c>
      <c r="CS9" s="141"/>
      <c r="CT9" s="142" t="str">
        <f>IF(AND(CR9=0,CS9=0),"",IF(AND(CR9&lt;=100000,CS9&lt;=100000),"",IF(CR9/CQ9&gt;0.7,"男高",IF(CS9/CQ9&gt;0.7,"女高",""))))</f>
        <v/>
      </c>
    </row>
    <row r="10" spans="1:99">
      <c r="A10" s="79">
        <f>AC10</f>
        <v>1.3692307692308</v>
      </c>
      <c r="B10" s="189" t="s">
        <v>315</v>
      </c>
      <c r="C10" s="189" t="s">
        <v>227</v>
      </c>
      <c r="D10" s="189" t="s">
        <v>316</v>
      </c>
      <c r="E10" s="189" t="s">
        <v>304</v>
      </c>
      <c r="F10" s="189" t="s">
        <v>317</v>
      </c>
      <c r="G10" s="189" t="s">
        <v>306</v>
      </c>
      <c r="H10" s="89" t="s">
        <v>318</v>
      </c>
      <c r="I10" s="89" t="s">
        <v>319</v>
      </c>
      <c r="J10" s="89" t="s">
        <v>94</v>
      </c>
      <c r="K10" s="181">
        <v>65000</v>
      </c>
      <c r="L10" s="80">
        <v>0</v>
      </c>
      <c r="M10" s="80">
        <v>0</v>
      </c>
      <c r="N10" s="80">
        <v>4</v>
      </c>
      <c r="O10" s="91">
        <v>1</v>
      </c>
      <c r="P10" s="92">
        <v>0</v>
      </c>
      <c r="Q10" s="93">
        <f>O10+P10</f>
        <v>1</v>
      </c>
      <c r="R10" s="81">
        <f>IFERROR(Q10/N10,"-")</f>
        <v>0.25</v>
      </c>
      <c r="S10" s="80">
        <v>0</v>
      </c>
      <c r="T10" s="80">
        <v>0</v>
      </c>
      <c r="U10" s="81">
        <f>IFERROR(T10/(Q10),"-")</f>
        <v>0</v>
      </c>
      <c r="V10" s="82">
        <f>IFERROR(K10/SUM(Q10:Q11),"-")</f>
        <v>2600</v>
      </c>
      <c r="W10" s="83">
        <v>0</v>
      </c>
      <c r="X10" s="81">
        <f>IF(Q10=0,"-",W10/Q10)</f>
        <v>0</v>
      </c>
      <c r="Y10" s="186">
        <v>0</v>
      </c>
      <c r="Z10" s="187">
        <f>IFERROR(Y10/Q10,"-")</f>
        <v>0</v>
      </c>
      <c r="AA10" s="187" t="str">
        <f>IFERROR(Y10/W10,"-")</f>
        <v>-</v>
      </c>
      <c r="AB10" s="181">
        <f>SUM(Y10:Y11)-SUM(K10:K11)</f>
        <v>24000</v>
      </c>
      <c r="AC10" s="85">
        <f>SUM(Y10:Y11)/SUM(K10:K11)</f>
        <v>1.3692307692308</v>
      </c>
      <c r="AD10" s="78"/>
      <c r="AE10" s="94"/>
      <c r="AF10" s="95">
        <f>IF(Q10=0,"",IF(AE10=0,"",(AE10/Q10)))</f>
        <v>0</v>
      </c>
      <c r="AG10" s="94"/>
      <c r="AH10" s="96" t="str">
        <f>IFERROR(AG10/AE10,"-")</f>
        <v>-</v>
      </c>
      <c r="AI10" s="97"/>
      <c r="AJ10" s="98" t="str">
        <f>IFERROR(AI10/AE10,"-")</f>
        <v>-</v>
      </c>
      <c r="AK10" s="99"/>
      <c r="AL10" s="99"/>
      <c r="AM10" s="99"/>
      <c r="AN10" s="100"/>
      <c r="AO10" s="101">
        <f>IF(Q10=0,"",IF(AN10=0,"",(AN10/Q10)))</f>
        <v>0</v>
      </c>
      <c r="AP10" s="100"/>
      <c r="AQ10" s="102" t="str">
        <f>IFERROR(AP10/AN10,"-")</f>
        <v>-</v>
      </c>
      <c r="AR10" s="103"/>
      <c r="AS10" s="104" t="str">
        <f>IFERROR(AR10/AN10,"-")</f>
        <v>-</v>
      </c>
      <c r="AT10" s="105"/>
      <c r="AU10" s="105"/>
      <c r="AV10" s="105"/>
      <c r="AW10" s="106"/>
      <c r="AX10" s="107">
        <f>IF(Q10=0,"",IF(AW10=0,"",(AW10/Q10)))</f>
        <v>0</v>
      </c>
      <c r="AY10" s="106"/>
      <c r="AZ10" s="108" t="str">
        <f>IFERROR(AY10/AW10,"-")</f>
        <v>-</v>
      </c>
      <c r="BA10" s="109"/>
      <c r="BB10" s="110" t="str">
        <f>IFERROR(BA10/AW10,"-")</f>
        <v>-</v>
      </c>
      <c r="BC10" s="111"/>
      <c r="BD10" s="111"/>
      <c r="BE10" s="111"/>
      <c r="BF10" s="112">
        <v>1</v>
      </c>
      <c r="BG10" s="113">
        <f>IF(Q10=0,"",IF(BF10=0,"",(BF10/Q10)))</f>
        <v>1</v>
      </c>
      <c r="BH10" s="112"/>
      <c r="BI10" s="114">
        <f>IFERROR(BH10/BF10,"-")</f>
        <v>0</v>
      </c>
      <c r="BJ10" s="115"/>
      <c r="BK10" s="116">
        <f>IFERROR(BJ10/BF10,"-")</f>
        <v>0</v>
      </c>
      <c r="BL10" s="117"/>
      <c r="BM10" s="117"/>
      <c r="BN10" s="117"/>
      <c r="BO10" s="119"/>
      <c r="BP10" s="120">
        <f>IF(Q10=0,"",IF(BO10=0,"",(BO10/Q10)))</f>
        <v>0</v>
      </c>
      <c r="BQ10" s="121"/>
      <c r="BR10" s="122" t="str">
        <f>IFERROR(BQ10/BO10,"-")</f>
        <v>-</v>
      </c>
      <c r="BS10" s="123"/>
      <c r="BT10" s="124" t="str">
        <f>IFERROR(BS10/BO10,"-")</f>
        <v>-</v>
      </c>
      <c r="BU10" s="125"/>
      <c r="BV10" s="125"/>
      <c r="BW10" s="125"/>
      <c r="BX10" s="126"/>
      <c r="BY10" s="127">
        <f>IF(Q10=0,"",IF(BX10=0,"",(BX10/Q10)))</f>
        <v>0</v>
      </c>
      <c r="BZ10" s="128"/>
      <c r="CA10" s="129" t="str">
        <f>IFERROR(BZ10/BX10,"-")</f>
        <v>-</v>
      </c>
      <c r="CB10" s="130"/>
      <c r="CC10" s="131" t="str">
        <f>IFERROR(CB10/BX10,"-")</f>
        <v>-</v>
      </c>
      <c r="CD10" s="132"/>
      <c r="CE10" s="132"/>
      <c r="CF10" s="132"/>
      <c r="CG10" s="133"/>
      <c r="CH10" s="134">
        <f>IF(Q10=0,"",IF(CG10=0,"",(CG10/Q10)))</f>
        <v>0</v>
      </c>
      <c r="CI10" s="135"/>
      <c r="CJ10" s="136" t="str">
        <f>IFERROR(CI10/CG10,"-")</f>
        <v>-</v>
      </c>
      <c r="CK10" s="137"/>
      <c r="CL10" s="138" t="str">
        <f>IFERROR(CK10/CG10,"-")</f>
        <v>-</v>
      </c>
      <c r="CM10" s="139"/>
      <c r="CN10" s="139"/>
      <c r="CO10" s="139"/>
      <c r="CP10" s="140">
        <v>0</v>
      </c>
      <c r="CQ10" s="141">
        <v>0</v>
      </c>
      <c r="CR10" s="141"/>
      <c r="CS10" s="141"/>
      <c r="CT10" s="142" t="str">
        <f>IF(AND(CR10=0,CS10=0),"",IF(AND(CR10&lt;=100000,CS10&lt;=100000),"",IF(CR10/CQ10&gt;0.7,"男高",IF(CS10/CQ10&gt;0.7,"女高",""))))</f>
        <v/>
      </c>
    </row>
    <row r="11" spans="1:99">
      <c r="A11" s="79"/>
      <c r="B11" s="189" t="s">
        <v>320</v>
      </c>
      <c r="C11" s="189" t="s">
        <v>227</v>
      </c>
      <c r="D11" s="189"/>
      <c r="E11" s="189"/>
      <c r="F11" s="189"/>
      <c r="G11" s="189" t="s">
        <v>73</v>
      </c>
      <c r="H11" s="89"/>
      <c r="I11" s="89"/>
      <c r="J11" s="89"/>
      <c r="K11" s="181"/>
      <c r="L11" s="80">
        <v>0</v>
      </c>
      <c r="M11" s="80">
        <v>0</v>
      </c>
      <c r="N11" s="80">
        <v>64</v>
      </c>
      <c r="O11" s="91">
        <v>23</v>
      </c>
      <c r="P11" s="92">
        <v>1</v>
      </c>
      <c r="Q11" s="93">
        <f>O11+P11</f>
        <v>24</v>
      </c>
      <c r="R11" s="81">
        <f>IFERROR(Q11/N11,"-")</f>
        <v>0.375</v>
      </c>
      <c r="S11" s="80">
        <v>1</v>
      </c>
      <c r="T11" s="80">
        <v>5</v>
      </c>
      <c r="U11" s="81">
        <f>IFERROR(T11/(Q11),"-")</f>
        <v>0.20833333333333</v>
      </c>
      <c r="V11" s="82"/>
      <c r="W11" s="83">
        <v>1</v>
      </c>
      <c r="X11" s="81">
        <f>IF(Q11=0,"-",W11/Q11)</f>
        <v>0.041666666666667</v>
      </c>
      <c r="Y11" s="186">
        <v>89000</v>
      </c>
      <c r="Z11" s="187">
        <f>IFERROR(Y11/Q11,"-")</f>
        <v>3708.3333333333</v>
      </c>
      <c r="AA11" s="187">
        <f>IFERROR(Y11/W11,"-")</f>
        <v>89000</v>
      </c>
      <c r="AB11" s="181"/>
      <c r="AC11" s="85"/>
      <c r="AD11" s="78"/>
      <c r="AE11" s="94"/>
      <c r="AF11" s="95">
        <f>IF(Q11=0,"",IF(AE11=0,"",(AE11/Q11)))</f>
        <v>0</v>
      </c>
      <c r="AG11" s="94"/>
      <c r="AH11" s="96" t="str">
        <f>IFERROR(AG11/AE11,"-")</f>
        <v>-</v>
      </c>
      <c r="AI11" s="97"/>
      <c r="AJ11" s="98" t="str">
        <f>IFERROR(AI11/AE11,"-")</f>
        <v>-</v>
      </c>
      <c r="AK11" s="99"/>
      <c r="AL11" s="99"/>
      <c r="AM11" s="99"/>
      <c r="AN11" s="100">
        <v>6</v>
      </c>
      <c r="AO11" s="101">
        <f>IF(Q11=0,"",IF(AN11=0,"",(AN11/Q11)))</f>
        <v>0.25</v>
      </c>
      <c r="AP11" s="100">
        <v>1</v>
      </c>
      <c r="AQ11" s="102">
        <f>IFERROR(AP11/AN11,"-")</f>
        <v>0.16666666666667</v>
      </c>
      <c r="AR11" s="103">
        <v>89000</v>
      </c>
      <c r="AS11" s="104">
        <f>IFERROR(AR11/AN11,"-")</f>
        <v>14833.333333333</v>
      </c>
      <c r="AT11" s="105"/>
      <c r="AU11" s="105"/>
      <c r="AV11" s="105">
        <v>1</v>
      </c>
      <c r="AW11" s="106">
        <v>3</v>
      </c>
      <c r="AX11" s="107">
        <f>IF(Q11=0,"",IF(AW11=0,"",(AW11/Q11)))</f>
        <v>0.125</v>
      </c>
      <c r="AY11" s="106"/>
      <c r="AZ11" s="108">
        <f>IFERROR(AY11/AW11,"-")</f>
        <v>0</v>
      </c>
      <c r="BA11" s="109"/>
      <c r="BB11" s="110">
        <f>IFERROR(BA11/AW11,"-")</f>
        <v>0</v>
      </c>
      <c r="BC11" s="111"/>
      <c r="BD11" s="111"/>
      <c r="BE11" s="111"/>
      <c r="BF11" s="112">
        <v>6</v>
      </c>
      <c r="BG11" s="113">
        <f>IF(Q11=0,"",IF(BF11=0,"",(BF11/Q11)))</f>
        <v>0.25</v>
      </c>
      <c r="BH11" s="112"/>
      <c r="BI11" s="114">
        <f>IFERROR(BH11/BF11,"-")</f>
        <v>0</v>
      </c>
      <c r="BJ11" s="115"/>
      <c r="BK11" s="116">
        <f>IFERROR(BJ11/BF11,"-")</f>
        <v>0</v>
      </c>
      <c r="BL11" s="117"/>
      <c r="BM11" s="117"/>
      <c r="BN11" s="117"/>
      <c r="BO11" s="119">
        <v>6</v>
      </c>
      <c r="BP11" s="120">
        <f>IF(Q11=0,"",IF(BO11=0,"",(BO11/Q11)))</f>
        <v>0.25</v>
      </c>
      <c r="BQ11" s="121"/>
      <c r="BR11" s="122">
        <f>IFERROR(BQ11/BO11,"-")</f>
        <v>0</v>
      </c>
      <c r="BS11" s="123"/>
      <c r="BT11" s="124">
        <f>IFERROR(BS11/BO11,"-")</f>
        <v>0</v>
      </c>
      <c r="BU11" s="125"/>
      <c r="BV11" s="125"/>
      <c r="BW11" s="125"/>
      <c r="BX11" s="126">
        <v>3</v>
      </c>
      <c r="BY11" s="127">
        <f>IF(Q11=0,"",IF(BX11=0,"",(BX11/Q11)))</f>
        <v>0.125</v>
      </c>
      <c r="BZ11" s="128"/>
      <c r="CA11" s="129">
        <f>IFERROR(BZ11/BX11,"-")</f>
        <v>0</v>
      </c>
      <c r="CB11" s="130"/>
      <c r="CC11" s="131">
        <f>IFERROR(CB11/BX11,"-")</f>
        <v>0</v>
      </c>
      <c r="CD11" s="132"/>
      <c r="CE11" s="132"/>
      <c r="CF11" s="132"/>
      <c r="CG11" s="133"/>
      <c r="CH11" s="134">
        <f>IF(Q11=0,"",IF(CG11=0,"",(CG11/Q11)))</f>
        <v>0</v>
      </c>
      <c r="CI11" s="135"/>
      <c r="CJ11" s="136" t="str">
        <f>IFERROR(CI11/CG11,"-")</f>
        <v>-</v>
      </c>
      <c r="CK11" s="137"/>
      <c r="CL11" s="138" t="str">
        <f>IFERROR(CK11/CG11,"-")</f>
        <v>-</v>
      </c>
      <c r="CM11" s="139"/>
      <c r="CN11" s="139"/>
      <c r="CO11" s="139"/>
      <c r="CP11" s="140">
        <v>1</v>
      </c>
      <c r="CQ11" s="141">
        <v>89000</v>
      </c>
      <c r="CR11" s="141">
        <v>89000</v>
      </c>
      <c r="CS11" s="141"/>
      <c r="CT11" s="142" t="str">
        <f>IF(AND(CR11=0,CS11=0),"",IF(AND(CR11&lt;=100000,CS11&lt;=100000),"",IF(CR11/CQ11&gt;0.7,"男高",IF(CS11/CQ11&gt;0.7,"女高",""))))</f>
        <v/>
      </c>
    </row>
    <row r="12" spans="1:99">
      <c r="A12" s="79">
        <f>AC12</f>
        <v>0</v>
      </c>
      <c r="B12" s="189" t="s">
        <v>321</v>
      </c>
      <c r="C12" s="189" t="s">
        <v>227</v>
      </c>
      <c r="D12" s="189" t="s">
        <v>287</v>
      </c>
      <c r="E12" s="189" t="s">
        <v>304</v>
      </c>
      <c r="F12" s="189" t="s">
        <v>322</v>
      </c>
      <c r="G12" s="189" t="s">
        <v>306</v>
      </c>
      <c r="H12" s="89" t="s">
        <v>323</v>
      </c>
      <c r="I12" s="89" t="s">
        <v>308</v>
      </c>
      <c r="J12" s="89" t="s">
        <v>260</v>
      </c>
      <c r="K12" s="181">
        <v>65000</v>
      </c>
      <c r="L12" s="80">
        <v>0</v>
      </c>
      <c r="M12" s="80">
        <v>0</v>
      </c>
      <c r="N12" s="80">
        <v>4</v>
      </c>
      <c r="O12" s="91">
        <v>0</v>
      </c>
      <c r="P12" s="92">
        <v>0</v>
      </c>
      <c r="Q12" s="93">
        <f>O12+P12</f>
        <v>0</v>
      </c>
      <c r="R12" s="81">
        <f>IFERROR(Q12/N12,"-")</f>
        <v>0</v>
      </c>
      <c r="S12" s="80">
        <v>0</v>
      </c>
      <c r="T12" s="80">
        <v>0</v>
      </c>
      <c r="U12" s="81" t="str">
        <f>IFERROR(T12/(Q12),"-")</f>
        <v>-</v>
      </c>
      <c r="V12" s="82">
        <f>IFERROR(K12/SUM(Q12:Q13),"-")</f>
        <v>3823.5294117647</v>
      </c>
      <c r="W12" s="83">
        <v>0</v>
      </c>
      <c r="X12" s="81" t="str">
        <f>IF(Q12=0,"-",W12/Q12)</f>
        <v>-</v>
      </c>
      <c r="Y12" s="186">
        <v>0</v>
      </c>
      <c r="Z12" s="187" t="str">
        <f>IFERROR(Y12/Q12,"-")</f>
        <v>-</v>
      </c>
      <c r="AA12" s="187" t="str">
        <f>IFERROR(Y12/W12,"-")</f>
        <v>-</v>
      </c>
      <c r="AB12" s="181">
        <f>SUM(Y12:Y13)-SUM(K12:K13)</f>
        <v>-65000</v>
      </c>
      <c r="AC12" s="85">
        <f>SUM(Y12:Y13)/SUM(K12:K13)</f>
        <v>0</v>
      </c>
      <c r="AD12" s="78"/>
      <c r="AE12" s="94"/>
      <c r="AF12" s="95" t="str">
        <f>IF(Q12=0,"",IF(AE12=0,"",(AE12/Q12)))</f>
        <v/>
      </c>
      <c r="AG12" s="94"/>
      <c r="AH12" s="96" t="str">
        <f>IFERROR(AG12/AE12,"-")</f>
        <v>-</v>
      </c>
      <c r="AI12" s="97"/>
      <c r="AJ12" s="98" t="str">
        <f>IFERROR(AI12/AE12,"-")</f>
        <v>-</v>
      </c>
      <c r="AK12" s="99"/>
      <c r="AL12" s="99"/>
      <c r="AM12" s="99"/>
      <c r="AN12" s="100"/>
      <c r="AO12" s="101" t="str">
        <f>IF(Q12=0,"",IF(AN12=0,"",(AN12/Q12)))</f>
        <v/>
      </c>
      <c r="AP12" s="100"/>
      <c r="AQ12" s="102" t="str">
        <f>IFERROR(AP12/AN12,"-")</f>
        <v>-</v>
      </c>
      <c r="AR12" s="103"/>
      <c r="AS12" s="104" t="str">
        <f>IFERROR(AR12/AN12,"-")</f>
        <v>-</v>
      </c>
      <c r="AT12" s="105"/>
      <c r="AU12" s="105"/>
      <c r="AV12" s="105"/>
      <c r="AW12" s="106"/>
      <c r="AX12" s="107" t="str">
        <f>IF(Q12=0,"",IF(AW12=0,"",(AW12/Q12)))</f>
        <v/>
      </c>
      <c r="AY12" s="106"/>
      <c r="AZ12" s="108" t="str">
        <f>IFERROR(AY12/AW12,"-")</f>
        <v>-</v>
      </c>
      <c r="BA12" s="109"/>
      <c r="BB12" s="110" t="str">
        <f>IFERROR(BA12/AW12,"-")</f>
        <v>-</v>
      </c>
      <c r="BC12" s="111"/>
      <c r="BD12" s="111"/>
      <c r="BE12" s="111"/>
      <c r="BF12" s="112"/>
      <c r="BG12" s="113" t="str">
        <f>IF(Q12=0,"",IF(BF12=0,"",(BF12/Q12)))</f>
        <v/>
      </c>
      <c r="BH12" s="112"/>
      <c r="BI12" s="114" t="str">
        <f>IFERROR(BH12/BF12,"-")</f>
        <v>-</v>
      </c>
      <c r="BJ12" s="115"/>
      <c r="BK12" s="116" t="str">
        <f>IFERROR(BJ12/BF12,"-")</f>
        <v>-</v>
      </c>
      <c r="BL12" s="117"/>
      <c r="BM12" s="117"/>
      <c r="BN12" s="117"/>
      <c r="BO12" s="119"/>
      <c r="BP12" s="120" t="str">
        <f>IF(Q12=0,"",IF(BO12=0,"",(BO12/Q12)))</f>
        <v/>
      </c>
      <c r="BQ12" s="121"/>
      <c r="BR12" s="122" t="str">
        <f>IFERROR(BQ12/BO12,"-")</f>
        <v>-</v>
      </c>
      <c r="BS12" s="123"/>
      <c r="BT12" s="124" t="str">
        <f>IFERROR(BS12/BO12,"-")</f>
        <v>-</v>
      </c>
      <c r="BU12" s="125"/>
      <c r="BV12" s="125"/>
      <c r="BW12" s="125"/>
      <c r="BX12" s="126"/>
      <c r="BY12" s="127" t="str">
        <f>IF(Q12=0,"",IF(BX12=0,"",(BX12/Q12)))</f>
        <v/>
      </c>
      <c r="BZ12" s="128"/>
      <c r="CA12" s="129" t="str">
        <f>IFERROR(BZ12/BX12,"-")</f>
        <v>-</v>
      </c>
      <c r="CB12" s="130"/>
      <c r="CC12" s="131" t="str">
        <f>IFERROR(CB12/BX12,"-")</f>
        <v>-</v>
      </c>
      <c r="CD12" s="132"/>
      <c r="CE12" s="132"/>
      <c r="CF12" s="132"/>
      <c r="CG12" s="133"/>
      <c r="CH12" s="134" t="str">
        <f>IF(Q12=0,"",IF(CG12=0,"",(CG12/Q12)))</f>
        <v/>
      </c>
      <c r="CI12" s="135"/>
      <c r="CJ12" s="136" t="str">
        <f>IFERROR(CI12/CG12,"-")</f>
        <v>-</v>
      </c>
      <c r="CK12" s="137"/>
      <c r="CL12" s="138" t="str">
        <f>IFERROR(CK12/CG12,"-")</f>
        <v>-</v>
      </c>
      <c r="CM12" s="139"/>
      <c r="CN12" s="139"/>
      <c r="CO12" s="139"/>
      <c r="CP12" s="140">
        <v>0</v>
      </c>
      <c r="CQ12" s="141">
        <v>0</v>
      </c>
      <c r="CR12" s="141"/>
      <c r="CS12" s="141"/>
      <c r="CT12" s="142" t="str">
        <f>IF(AND(CR12=0,CS12=0),"",IF(AND(CR12&lt;=100000,CS12&lt;=100000),"",IF(CR12/CQ12&gt;0.7,"男高",IF(CS12/CQ12&gt;0.7,"女高",""))))</f>
        <v/>
      </c>
    </row>
    <row r="13" spans="1:99">
      <c r="A13" s="79"/>
      <c r="B13" s="189" t="s">
        <v>324</v>
      </c>
      <c r="C13" s="189" t="s">
        <v>227</v>
      </c>
      <c r="D13" s="189"/>
      <c r="E13" s="189"/>
      <c r="F13" s="189"/>
      <c r="G13" s="189" t="s">
        <v>73</v>
      </c>
      <c r="H13" s="89"/>
      <c r="I13" s="89"/>
      <c r="J13" s="89"/>
      <c r="K13" s="181"/>
      <c r="L13" s="80">
        <v>0</v>
      </c>
      <c r="M13" s="80">
        <v>0</v>
      </c>
      <c r="N13" s="80">
        <v>61</v>
      </c>
      <c r="O13" s="91">
        <v>17</v>
      </c>
      <c r="P13" s="92">
        <v>0</v>
      </c>
      <c r="Q13" s="93">
        <f>O13+P13</f>
        <v>17</v>
      </c>
      <c r="R13" s="81">
        <f>IFERROR(Q13/N13,"-")</f>
        <v>0.27868852459016</v>
      </c>
      <c r="S13" s="80">
        <v>0</v>
      </c>
      <c r="T13" s="80">
        <v>3</v>
      </c>
      <c r="U13" s="81">
        <f>IFERROR(T13/(Q13),"-")</f>
        <v>0.17647058823529</v>
      </c>
      <c r="V13" s="82"/>
      <c r="W13" s="83">
        <v>0</v>
      </c>
      <c r="X13" s="81">
        <f>IF(Q13=0,"-",W13/Q13)</f>
        <v>0</v>
      </c>
      <c r="Y13" s="186">
        <v>0</v>
      </c>
      <c r="Z13" s="187">
        <f>IFERROR(Y13/Q13,"-")</f>
        <v>0</v>
      </c>
      <c r="AA13" s="187" t="str">
        <f>IFERROR(Y13/W13,"-")</f>
        <v>-</v>
      </c>
      <c r="AB13" s="181"/>
      <c r="AC13" s="85"/>
      <c r="AD13" s="78"/>
      <c r="AE13" s="94"/>
      <c r="AF13" s="95">
        <f>IF(Q13=0,"",IF(AE13=0,"",(AE13/Q13)))</f>
        <v>0</v>
      </c>
      <c r="AG13" s="94"/>
      <c r="AH13" s="96" t="str">
        <f>IFERROR(AG13/AE13,"-")</f>
        <v>-</v>
      </c>
      <c r="AI13" s="97"/>
      <c r="AJ13" s="98" t="str">
        <f>IFERROR(AI13/AE13,"-")</f>
        <v>-</v>
      </c>
      <c r="AK13" s="99"/>
      <c r="AL13" s="99"/>
      <c r="AM13" s="99"/>
      <c r="AN13" s="100">
        <v>5</v>
      </c>
      <c r="AO13" s="101">
        <f>IF(Q13=0,"",IF(AN13=0,"",(AN13/Q13)))</f>
        <v>0.29411764705882</v>
      </c>
      <c r="AP13" s="100"/>
      <c r="AQ13" s="102">
        <f>IFERROR(AP13/AN13,"-")</f>
        <v>0</v>
      </c>
      <c r="AR13" s="103"/>
      <c r="AS13" s="104">
        <f>IFERROR(AR13/AN13,"-")</f>
        <v>0</v>
      </c>
      <c r="AT13" s="105"/>
      <c r="AU13" s="105"/>
      <c r="AV13" s="105"/>
      <c r="AW13" s="106"/>
      <c r="AX13" s="107">
        <f>IF(Q13=0,"",IF(AW13=0,"",(AW13/Q13)))</f>
        <v>0</v>
      </c>
      <c r="AY13" s="106"/>
      <c r="AZ13" s="108" t="str">
        <f>IFERROR(AY13/AW13,"-")</f>
        <v>-</v>
      </c>
      <c r="BA13" s="109"/>
      <c r="BB13" s="110" t="str">
        <f>IFERROR(BA13/AW13,"-")</f>
        <v>-</v>
      </c>
      <c r="BC13" s="111"/>
      <c r="BD13" s="111"/>
      <c r="BE13" s="111"/>
      <c r="BF13" s="112">
        <v>5</v>
      </c>
      <c r="BG13" s="113">
        <f>IF(Q13=0,"",IF(BF13=0,"",(BF13/Q13)))</f>
        <v>0.29411764705882</v>
      </c>
      <c r="BH13" s="112"/>
      <c r="BI13" s="114">
        <f>IFERROR(BH13/BF13,"-")</f>
        <v>0</v>
      </c>
      <c r="BJ13" s="115"/>
      <c r="BK13" s="116">
        <f>IFERROR(BJ13/BF13,"-")</f>
        <v>0</v>
      </c>
      <c r="BL13" s="117"/>
      <c r="BM13" s="117"/>
      <c r="BN13" s="117"/>
      <c r="BO13" s="119">
        <v>5</v>
      </c>
      <c r="BP13" s="120">
        <f>IF(Q13=0,"",IF(BO13=0,"",(BO13/Q13)))</f>
        <v>0.29411764705882</v>
      </c>
      <c r="BQ13" s="121"/>
      <c r="BR13" s="122">
        <f>IFERROR(BQ13/BO13,"-")</f>
        <v>0</v>
      </c>
      <c r="BS13" s="123"/>
      <c r="BT13" s="124">
        <f>IFERROR(BS13/BO13,"-")</f>
        <v>0</v>
      </c>
      <c r="BU13" s="125"/>
      <c r="BV13" s="125"/>
      <c r="BW13" s="125"/>
      <c r="BX13" s="126">
        <v>2</v>
      </c>
      <c r="BY13" s="127">
        <f>IF(Q13=0,"",IF(BX13=0,"",(BX13/Q13)))</f>
        <v>0.11764705882353</v>
      </c>
      <c r="BZ13" s="128"/>
      <c r="CA13" s="129">
        <f>IFERROR(BZ13/BX13,"-")</f>
        <v>0</v>
      </c>
      <c r="CB13" s="130"/>
      <c r="CC13" s="131">
        <f>IFERROR(CB13/BX13,"-")</f>
        <v>0</v>
      </c>
      <c r="CD13" s="132"/>
      <c r="CE13" s="132"/>
      <c r="CF13" s="132"/>
      <c r="CG13" s="133"/>
      <c r="CH13" s="134">
        <f>IF(Q13=0,"",IF(CG13=0,"",(CG13/Q13)))</f>
        <v>0</v>
      </c>
      <c r="CI13" s="135"/>
      <c r="CJ13" s="136" t="str">
        <f>IFERROR(CI13/CG13,"-")</f>
        <v>-</v>
      </c>
      <c r="CK13" s="137"/>
      <c r="CL13" s="138" t="str">
        <f>IFERROR(CK13/CG13,"-")</f>
        <v>-</v>
      </c>
      <c r="CM13" s="139"/>
      <c r="CN13" s="139"/>
      <c r="CO13" s="139"/>
      <c r="CP13" s="140">
        <v>0</v>
      </c>
      <c r="CQ13" s="141">
        <v>0</v>
      </c>
      <c r="CR13" s="141"/>
      <c r="CS13" s="141"/>
      <c r="CT13" s="142" t="str">
        <f>IF(AND(CR13=0,CS13=0),"",IF(AND(CR13&lt;=100000,CS13&lt;=100000),"",IF(CR13/CQ13&gt;0.7,"男高",IF(CS13/CQ13&gt;0.7,"女高",""))))</f>
        <v/>
      </c>
    </row>
    <row r="14" spans="1:99">
      <c r="A14" s="79">
        <f>AC14</f>
        <v>0</v>
      </c>
      <c r="B14" s="189" t="s">
        <v>325</v>
      </c>
      <c r="C14" s="189" t="s">
        <v>227</v>
      </c>
      <c r="D14" s="189" t="s">
        <v>326</v>
      </c>
      <c r="E14" s="189" t="s">
        <v>311</v>
      </c>
      <c r="F14" s="189" t="s">
        <v>322</v>
      </c>
      <c r="G14" s="189" t="s">
        <v>306</v>
      </c>
      <c r="H14" s="89" t="s">
        <v>327</v>
      </c>
      <c r="I14" s="89" t="s">
        <v>308</v>
      </c>
      <c r="J14" s="89" t="s">
        <v>221</v>
      </c>
      <c r="K14" s="181">
        <v>65000</v>
      </c>
      <c r="L14" s="80">
        <v>0</v>
      </c>
      <c r="M14" s="80">
        <v>0</v>
      </c>
      <c r="N14" s="80">
        <v>1</v>
      </c>
      <c r="O14" s="91">
        <v>0</v>
      </c>
      <c r="P14" s="92">
        <v>0</v>
      </c>
      <c r="Q14" s="93">
        <f>O14+P14</f>
        <v>0</v>
      </c>
      <c r="R14" s="81">
        <f>IFERROR(Q14/N14,"-")</f>
        <v>0</v>
      </c>
      <c r="S14" s="80">
        <v>0</v>
      </c>
      <c r="T14" s="80">
        <v>0</v>
      </c>
      <c r="U14" s="81" t="str">
        <f>IFERROR(T14/(Q14),"-")</f>
        <v>-</v>
      </c>
      <c r="V14" s="82">
        <f>IFERROR(K14/SUM(Q14:Q15),"-")</f>
        <v>3611.1111111111</v>
      </c>
      <c r="W14" s="83">
        <v>0</v>
      </c>
      <c r="X14" s="81" t="str">
        <f>IF(Q14=0,"-",W14/Q14)</f>
        <v>-</v>
      </c>
      <c r="Y14" s="186">
        <v>0</v>
      </c>
      <c r="Z14" s="187" t="str">
        <f>IFERROR(Y14/Q14,"-")</f>
        <v>-</v>
      </c>
      <c r="AA14" s="187" t="str">
        <f>IFERROR(Y14/W14,"-")</f>
        <v>-</v>
      </c>
      <c r="AB14" s="181">
        <f>SUM(Y14:Y15)-SUM(K14:K15)</f>
        <v>-65000</v>
      </c>
      <c r="AC14" s="85">
        <f>SUM(Y14:Y15)/SUM(K14:K15)</f>
        <v>0</v>
      </c>
      <c r="AD14" s="78"/>
      <c r="AE14" s="94"/>
      <c r="AF14" s="95" t="str">
        <f>IF(Q14=0,"",IF(AE14=0,"",(AE14/Q14)))</f>
        <v/>
      </c>
      <c r="AG14" s="94"/>
      <c r="AH14" s="96" t="str">
        <f>IFERROR(AG14/AE14,"-")</f>
        <v>-</v>
      </c>
      <c r="AI14" s="97"/>
      <c r="AJ14" s="98" t="str">
        <f>IFERROR(AI14/AE14,"-")</f>
        <v>-</v>
      </c>
      <c r="AK14" s="99"/>
      <c r="AL14" s="99"/>
      <c r="AM14" s="99"/>
      <c r="AN14" s="100"/>
      <c r="AO14" s="101" t="str">
        <f>IF(Q14=0,"",IF(AN14=0,"",(AN14/Q14)))</f>
        <v/>
      </c>
      <c r="AP14" s="100"/>
      <c r="AQ14" s="102" t="str">
        <f>IFERROR(AP14/AN14,"-")</f>
        <v>-</v>
      </c>
      <c r="AR14" s="103"/>
      <c r="AS14" s="104" t="str">
        <f>IFERROR(AR14/AN14,"-")</f>
        <v>-</v>
      </c>
      <c r="AT14" s="105"/>
      <c r="AU14" s="105"/>
      <c r="AV14" s="105"/>
      <c r="AW14" s="106"/>
      <c r="AX14" s="107" t="str">
        <f>IF(Q14=0,"",IF(AW14=0,"",(AW14/Q14)))</f>
        <v/>
      </c>
      <c r="AY14" s="106"/>
      <c r="AZ14" s="108" t="str">
        <f>IFERROR(AY14/AW14,"-")</f>
        <v>-</v>
      </c>
      <c r="BA14" s="109"/>
      <c r="BB14" s="110" t="str">
        <f>IFERROR(BA14/AW14,"-")</f>
        <v>-</v>
      </c>
      <c r="BC14" s="111"/>
      <c r="BD14" s="111"/>
      <c r="BE14" s="111"/>
      <c r="BF14" s="112"/>
      <c r="BG14" s="113" t="str">
        <f>IF(Q14=0,"",IF(BF14=0,"",(BF14/Q14)))</f>
        <v/>
      </c>
      <c r="BH14" s="112"/>
      <c r="BI14" s="114" t="str">
        <f>IFERROR(BH14/BF14,"-")</f>
        <v>-</v>
      </c>
      <c r="BJ14" s="115"/>
      <c r="BK14" s="116" t="str">
        <f>IFERROR(BJ14/BF14,"-")</f>
        <v>-</v>
      </c>
      <c r="BL14" s="117"/>
      <c r="BM14" s="117"/>
      <c r="BN14" s="117"/>
      <c r="BO14" s="119"/>
      <c r="BP14" s="120" t="str">
        <f>IF(Q14=0,"",IF(BO14=0,"",(BO14/Q14)))</f>
        <v/>
      </c>
      <c r="BQ14" s="121"/>
      <c r="BR14" s="122" t="str">
        <f>IFERROR(BQ14/BO14,"-")</f>
        <v>-</v>
      </c>
      <c r="BS14" s="123"/>
      <c r="BT14" s="124" t="str">
        <f>IFERROR(BS14/BO14,"-")</f>
        <v>-</v>
      </c>
      <c r="BU14" s="125"/>
      <c r="BV14" s="125"/>
      <c r="BW14" s="125"/>
      <c r="BX14" s="126"/>
      <c r="BY14" s="127" t="str">
        <f>IF(Q14=0,"",IF(BX14=0,"",(BX14/Q14)))</f>
        <v/>
      </c>
      <c r="BZ14" s="128"/>
      <c r="CA14" s="129" t="str">
        <f>IFERROR(BZ14/BX14,"-")</f>
        <v>-</v>
      </c>
      <c r="CB14" s="130"/>
      <c r="CC14" s="131" t="str">
        <f>IFERROR(CB14/BX14,"-")</f>
        <v>-</v>
      </c>
      <c r="CD14" s="132"/>
      <c r="CE14" s="132"/>
      <c r="CF14" s="132"/>
      <c r="CG14" s="133"/>
      <c r="CH14" s="134" t="str">
        <f>IF(Q14=0,"",IF(CG14=0,"",(CG14/Q14)))</f>
        <v/>
      </c>
      <c r="CI14" s="135"/>
      <c r="CJ14" s="136" t="str">
        <f>IFERROR(CI14/CG14,"-")</f>
        <v>-</v>
      </c>
      <c r="CK14" s="137"/>
      <c r="CL14" s="138" t="str">
        <f>IFERROR(CK14/CG14,"-")</f>
        <v>-</v>
      </c>
      <c r="CM14" s="139"/>
      <c r="CN14" s="139"/>
      <c r="CO14" s="139"/>
      <c r="CP14" s="140">
        <v>0</v>
      </c>
      <c r="CQ14" s="141">
        <v>0</v>
      </c>
      <c r="CR14" s="141"/>
      <c r="CS14" s="141"/>
      <c r="CT14" s="142" t="str">
        <f>IF(AND(CR14=0,CS14=0),"",IF(AND(CR14&lt;=100000,CS14&lt;=100000),"",IF(CR14/CQ14&gt;0.7,"男高",IF(CS14/CQ14&gt;0.7,"女高",""))))</f>
        <v/>
      </c>
    </row>
    <row r="15" spans="1:99">
      <c r="A15" s="79"/>
      <c r="B15" s="189" t="s">
        <v>328</v>
      </c>
      <c r="C15" s="189" t="s">
        <v>227</v>
      </c>
      <c r="D15" s="189"/>
      <c r="E15" s="189"/>
      <c r="F15" s="189"/>
      <c r="G15" s="189" t="s">
        <v>73</v>
      </c>
      <c r="H15" s="89"/>
      <c r="I15" s="89"/>
      <c r="J15" s="89"/>
      <c r="K15" s="181"/>
      <c r="L15" s="80">
        <v>0</v>
      </c>
      <c r="M15" s="80">
        <v>0</v>
      </c>
      <c r="N15" s="80">
        <v>46</v>
      </c>
      <c r="O15" s="91">
        <v>18</v>
      </c>
      <c r="P15" s="92">
        <v>0</v>
      </c>
      <c r="Q15" s="93">
        <f>O15+P15</f>
        <v>18</v>
      </c>
      <c r="R15" s="81">
        <f>IFERROR(Q15/N15,"-")</f>
        <v>0.39130434782609</v>
      </c>
      <c r="S15" s="80">
        <v>0</v>
      </c>
      <c r="T15" s="80">
        <v>2</v>
      </c>
      <c r="U15" s="81">
        <f>IFERROR(T15/(Q15),"-")</f>
        <v>0.11111111111111</v>
      </c>
      <c r="V15" s="82"/>
      <c r="W15" s="83">
        <v>0</v>
      </c>
      <c r="X15" s="81">
        <f>IF(Q15=0,"-",W15/Q15)</f>
        <v>0</v>
      </c>
      <c r="Y15" s="186">
        <v>0</v>
      </c>
      <c r="Z15" s="187">
        <f>IFERROR(Y15/Q15,"-")</f>
        <v>0</v>
      </c>
      <c r="AA15" s="187" t="str">
        <f>IFERROR(Y15/W15,"-")</f>
        <v>-</v>
      </c>
      <c r="AB15" s="181"/>
      <c r="AC15" s="85"/>
      <c r="AD15" s="78"/>
      <c r="AE15" s="94">
        <v>1</v>
      </c>
      <c r="AF15" s="95">
        <f>IF(Q15=0,"",IF(AE15=0,"",(AE15/Q15)))</f>
        <v>0.055555555555556</v>
      </c>
      <c r="AG15" s="94"/>
      <c r="AH15" s="96">
        <f>IFERROR(AG15/AE15,"-")</f>
        <v>0</v>
      </c>
      <c r="AI15" s="97"/>
      <c r="AJ15" s="98">
        <f>IFERROR(AI15/AE15,"-")</f>
        <v>0</v>
      </c>
      <c r="AK15" s="99"/>
      <c r="AL15" s="99"/>
      <c r="AM15" s="99"/>
      <c r="AN15" s="100">
        <v>5</v>
      </c>
      <c r="AO15" s="101">
        <f>IF(Q15=0,"",IF(AN15=0,"",(AN15/Q15)))</f>
        <v>0.27777777777778</v>
      </c>
      <c r="AP15" s="100"/>
      <c r="AQ15" s="102">
        <f>IFERROR(AP15/AN15,"-")</f>
        <v>0</v>
      </c>
      <c r="AR15" s="103"/>
      <c r="AS15" s="104">
        <f>IFERROR(AR15/AN15,"-")</f>
        <v>0</v>
      </c>
      <c r="AT15" s="105"/>
      <c r="AU15" s="105"/>
      <c r="AV15" s="105"/>
      <c r="AW15" s="106">
        <v>4</v>
      </c>
      <c r="AX15" s="107">
        <f>IF(Q15=0,"",IF(AW15=0,"",(AW15/Q15)))</f>
        <v>0.22222222222222</v>
      </c>
      <c r="AY15" s="106"/>
      <c r="AZ15" s="108">
        <f>IFERROR(AY15/AW15,"-")</f>
        <v>0</v>
      </c>
      <c r="BA15" s="109"/>
      <c r="BB15" s="110">
        <f>IFERROR(BA15/AW15,"-")</f>
        <v>0</v>
      </c>
      <c r="BC15" s="111"/>
      <c r="BD15" s="111"/>
      <c r="BE15" s="111"/>
      <c r="BF15" s="112">
        <v>3</v>
      </c>
      <c r="BG15" s="113">
        <f>IF(Q15=0,"",IF(BF15=0,"",(BF15/Q15)))</f>
        <v>0.16666666666667</v>
      </c>
      <c r="BH15" s="112">
        <v>1</v>
      </c>
      <c r="BI15" s="114">
        <f>IFERROR(BH15/BF15,"-")</f>
        <v>0.33333333333333</v>
      </c>
      <c r="BJ15" s="115">
        <v>3000</v>
      </c>
      <c r="BK15" s="116">
        <f>IFERROR(BJ15/BF15,"-")</f>
        <v>1000</v>
      </c>
      <c r="BL15" s="117">
        <v>1</v>
      </c>
      <c r="BM15" s="117"/>
      <c r="BN15" s="117"/>
      <c r="BO15" s="119">
        <v>3</v>
      </c>
      <c r="BP15" s="120">
        <f>IF(Q15=0,"",IF(BO15=0,"",(BO15/Q15)))</f>
        <v>0.16666666666667</v>
      </c>
      <c r="BQ15" s="121"/>
      <c r="BR15" s="122">
        <f>IFERROR(BQ15/BO15,"-")</f>
        <v>0</v>
      </c>
      <c r="BS15" s="123"/>
      <c r="BT15" s="124">
        <f>IFERROR(BS15/BO15,"-")</f>
        <v>0</v>
      </c>
      <c r="BU15" s="125"/>
      <c r="BV15" s="125"/>
      <c r="BW15" s="125"/>
      <c r="BX15" s="126">
        <v>2</v>
      </c>
      <c r="BY15" s="127">
        <f>IF(Q15=0,"",IF(BX15=0,"",(BX15/Q15)))</f>
        <v>0.11111111111111</v>
      </c>
      <c r="BZ15" s="128"/>
      <c r="CA15" s="129">
        <f>IFERROR(BZ15/BX15,"-")</f>
        <v>0</v>
      </c>
      <c r="CB15" s="130"/>
      <c r="CC15" s="131">
        <f>IFERROR(CB15/BX15,"-")</f>
        <v>0</v>
      </c>
      <c r="CD15" s="132"/>
      <c r="CE15" s="132"/>
      <c r="CF15" s="132"/>
      <c r="CG15" s="133"/>
      <c r="CH15" s="134">
        <f>IF(Q15=0,"",IF(CG15=0,"",(CG15/Q15)))</f>
        <v>0</v>
      </c>
      <c r="CI15" s="135"/>
      <c r="CJ15" s="136" t="str">
        <f>IFERROR(CI15/CG15,"-")</f>
        <v>-</v>
      </c>
      <c r="CK15" s="137"/>
      <c r="CL15" s="138" t="str">
        <f>IFERROR(CK15/CG15,"-")</f>
        <v>-</v>
      </c>
      <c r="CM15" s="139"/>
      <c r="CN15" s="139"/>
      <c r="CO15" s="139"/>
      <c r="CP15" s="140">
        <v>0</v>
      </c>
      <c r="CQ15" s="141">
        <v>0</v>
      </c>
      <c r="CR15" s="141">
        <v>3000</v>
      </c>
      <c r="CS15" s="141"/>
      <c r="CT15" s="142" t="str">
        <f>IF(AND(CR15=0,CS15=0),"",IF(AND(CR15&lt;=100000,CS15&lt;=100000),"",IF(CR15/CQ15&gt;0.7,"男高",IF(CS15/CQ15&gt;0.7,"女高",""))))</f>
        <v/>
      </c>
    </row>
    <row r="16" spans="1:99">
      <c r="A16" s="79">
        <f>AC16</f>
        <v>0</v>
      </c>
      <c r="B16" s="189" t="s">
        <v>329</v>
      </c>
      <c r="C16" s="189" t="s">
        <v>227</v>
      </c>
      <c r="D16" s="189" t="s">
        <v>277</v>
      </c>
      <c r="E16" s="189" t="s">
        <v>311</v>
      </c>
      <c r="F16" s="189" t="s">
        <v>330</v>
      </c>
      <c r="G16" s="189" t="s">
        <v>306</v>
      </c>
      <c r="H16" s="89" t="s">
        <v>331</v>
      </c>
      <c r="I16" s="89" t="s">
        <v>332</v>
      </c>
      <c r="J16" s="190" t="s">
        <v>103</v>
      </c>
      <c r="K16" s="181">
        <v>65000</v>
      </c>
      <c r="L16" s="80">
        <v>0</v>
      </c>
      <c r="M16" s="80">
        <v>0</v>
      </c>
      <c r="N16" s="80">
        <v>19</v>
      </c>
      <c r="O16" s="91">
        <v>4</v>
      </c>
      <c r="P16" s="92">
        <v>0</v>
      </c>
      <c r="Q16" s="93">
        <f>O16+P16</f>
        <v>4</v>
      </c>
      <c r="R16" s="81">
        <f>IFERROR(Q16/N16,"-")</f>
        <v>0.21052631578947</v>
      </c>
      <c r="S16" s="80">
        <v>0</v>
      </c>
      <c r="T16" s="80">
        <v>0</v>
      </c>
      <c r="U16" s="81">
        <f>IFERROR(T16/(Q16),"-")</f>
        <v>0</v>
      </c>
      <c r="V16" s="82">
        <f>IFERROR(K16/SUM(Q16:Q17),"-")</f>
        <v>2500</v>
      </c>
      <c r="W16" s="83">
        <v>0</v>
      </c>
      <c r="X16" s="81">
        <f>IF(Q16=0,"-",W16/Q16)</f>
        <v>0</v>
      </c>
      <c r="Y16" s="186">
        <v>0</v>
      </c>
      <c r="Z16" s="187">
        <f>IFERROR(Y16/Q16,"-")</f>
        <v>0</v>
      </c>
      <c r="AA16" s="187" t="str">
        <f>IFERROR(Y16/W16,"-")</f>
        <v>-</v>
      </c>
      <c r="AB16" s="181">
        <f>SUM(Y16:Y17)-SUM(K16:K17)</f>
        <v>-65000</v>
      </c>
      <c r="AC16" s="85">
        <f>SUM(Y16:Y17)/SUM(K16:K17)</f>
        <v>0</v>
      </c>
      <c r="AD16" s="78"/>
      <c r="AE16" s="94">
        <v>1</v>
      </c>
      <c r="AF16" s="95">
        <f>IF(Q16=0,"",IF(AE16=0,"",(AE16/Q16)))</f>
        <v>0.25</v>
      </c>
      <c r="AG16" s="94"/>
      <c r="AH16" s="96">
        <f>IFERROR(AG16/AE16,"-")</f>
        <v>0</v>
      </c>
      <c r="AI16" s="97"/>
      <c r="AJ16" s="98">
        <f>IFERROR(AI16/AE16,"-")</f>
        <v>0</v>
      </c>
      <c r="AK16" s="99"/>
      <c r="AL16" s="99"/>
      <c r="AM16" s="99"/>
      <c r="AN16" s="100">
        <v>2</v>
      </c>
      <c r="AO16" s="101">
        <f>IF(Q16=0,"",IF(AN16=0,"",(AN16/Q16)))</f>
        <v>0.5</v>
      </c>
      <c r="AP16" s="100"/>
      <c r="AQ16" s="102">
        <f>IFERROR(AP16/AN16,"-")</f>
        <v>0</v>
      </c>
      <c r="AR16" s="103"/>
      <c r="AS16" s="104">
        <f>IFERROR(AR16/AN16,"-")</f>
        <v>0</v>
      </c>
      <c r="AT16" s="105"/>
      <c r="AU16" s="105"/>
      <c r="AV16" s="105"/>
      <c r="AW16" s="106">
        <v>1</v>
      </c>
      <c r="AX16" s="107">
        <f>IF(Q16=0,"",IF(AW16=0,"",(AW16/Q16)))</f>
        <v>0.25</v>
      </c>
      <c r="AY16" s="106"/>
      <c r="AZ16" s="108">
        <f>IFERROR(AY16/AW16,"-")</f>
        <v>0</v>
      </c>
      <c r="BA16" s="109"/>
      <c r="BB16" s="110">
        <f>IFERROR(BA16/AW16,"-")</f>
        <v>0</v>
      </c>
      <c r="BC16" s="111"/>
      <c r="BD16" s="111"/>
      <c r="BE16" s="111"/>
      <c r="BF16" s="112"/>
      <c r="BG16" s="113">
        <f>IF(Q16=0,"",IF(BF16=0,"",(BF16/Q16)))</f>
        <v>0</v>
      </c>
      <c r="BH16" s="112"/>
      <c r="BI16" s="114" t="str">
        <f>IFERROR(BH16/BF16,"-")</f>
        <v>-</v>
      </c>
      <c r="BJ16" s="115"/>
      <c r="BK16" s="116" t="str">
        <f>IFERROR(BJ16/BF16,"-")</f>
        <v>-</v>
      </c>
      <c r="BL16" s="117"/>
      <c r="BM16" s="117"/>
      <c r="BN16" s="117"/>
      <c r="BO16" s="119"/>
      <c r="BP16" s="120">
        <f>IF(Q16=0,"",IF(BO16=0,"",(BO16/Q16)))</f>
        <v>0</v>
      </c>
      <c r="BQ16" s="121"/>
      <c r="BR16" s="122" t="str">
        <f>IFERROR(BQ16/BO16,"-")</f>
        <v>-</v>
      </c>
      <c r="BS16" s="123"/>
      <c r="BT16" s="124" t="str">
        <f>IFERROR(BS16/BO16,"-")</f>
        <v>-</v>
      </c>
      <c r="BU16" s="125"/>
      <c r="BV16" s="125"/>
      <c r="BW16" s="125"/>
      <c r="BX16" s="126"/>
      <c r="BY16" s="127">
        <f>IF(Q16=0,"",IF(BX16=0,"",(BX16/Q16)))</f>
        <v>0</v>
      </c>
      <c r="BZ16" s="128"/>
      <c r="CA16" s="129" t="str">
        <f>IFERROR(BZ16/BX16,"-")</f>
        <v>-</v>
      </c>
      <c r="CB16" s="130"/>
      <c r="CC16" s="131" t="str">
        <f>IFERROR(CB16/BX16,"-")</f>
        <v>-</v>
      </c>
      <c r="CD16" s="132"/>
      <c r="CE16" s="132"/>
      <c r="CF16" s="132"/>
      <c r="CG16" s="133"/>
      <c r="CH16" s="134">
        <f>IF(Q16=0,"",IF(CG16=0,"",(CG16/Q16)))</f>
        <v>0</v>
      </c>
      <c r="CI16" s="135"/>
      <c r="CJ16" s="136" t="str">
        <f>IFERROR(CI16/CG16,"-")</f>
        <v>-</v>
      </c>
      <c r="CK16" s="137"/>
      <c r="CL16" s="138" t="str">
        <f>IFERROR(CK16/CG16,"-")</f>
        <v>-</v>
      </c>
      <c r="CM16" s="139"/>
      <c r="CN16" s="139"/>
      <c r="CO16" s="139"/>
      <c r="CP16" s="140">
        <v>0</v>
      </c>
      <c r="CQ16" s="141">
        <v>0</v>
      </c>
      <c r="CR16" s="141"/>
      <c r="CS16" s="141"/>
      <c r="CT16" s="142" t="str">
        <f>IF(AND(CR16=0,CS16=0),"",IF(AND(CR16&lt;=100000,CS16&lt;=100000),"",IF(CR16/CQ16&gt;0.7,"男高",IF(CS16/CQ16&gt;0.7,"女高",""))))</f>
        <v/>
      </c>
    </row>
    <row r="17" spans="1:99">
      <c r="A17" s="79"/>
      <c r="B17" s="189" t="s">
        <v>333</v>
      </c>
      <c r="C17" s="189" t="s">
        <v>227</v>
      </c>
      <c r="D17" s="189"/>
      <c r="E17" s="189"/>
      <c r="F17" s="189"/>
      <c r="G17" s="189" t="s">
        <v>73</v>
      </c>
      <c r="H17" s="89"/>
      <c r="I17" s="89"/>
      <c r="J17" s="89"/>
      <c r="K17" s="181"/>
      <c r="L17" s="80">
        <v>0</v>
      </c>
      <c r="M17" s="80">
        <v>0</v>
      </c>
      <c r="N17" s="80">
        <v>65</v>
      </c>
      <c r="O17" s="91">
        <v>22</v>
      </c>
      <c r="P17" s="92">
        <v>0</v>
      </c>
      <c r="Q17" s="93">
        <f>O17+P17</f>
        <v>22</v>
      </c>
      <c r="R17" s="81">
        <f>IFERROR(Q17/N17,"-")</f>
        <v>0.33846153846154</v>
      </c>
      <c r="S17" s="80">
        <v>0</v>
      </c>
      <c r="T17" s="80">
        <v>2</v>
      </c>
      <c r="U17" s="81">
        <f>IFERROR(T17/(Q17),"-")</f>
        <v>0.090909090909091</v>
      </c>
      <c r="V17" s="82"/>
      <c r="W17" s="83">
        <v>0</v>
      </c>
      <c r="X17" s="81">
        <f>IF(Q17=0,"-",W17/Q17)</f>
        <v>0</v>
      </c>
      <c r="Y17" s="186">
        <v>0</v>
      </c>
      <c r="Z17" s="187">
        <f>IFERROR(Y17/Q17,"-")</f>
        <v>0</v>
      </c>
      <c r="AA17" s="187" t="str">
        <f>IFERROR(Y17/W17,"-")</f>
        <v>-</v>
      </c>
      <c r="AB17" s="181"/>
      <c r="AC17" s="85"/>
      <c r="AD17" s="78"/>
      <c r="AE17" s="94"/>
      <c r="AF17" s="95">
        <f>IF(Q17=0,"",IF(AE17=0,"",(AE17/Q17)))</f>
        <v>0</v>
      </c>
      <c r="AG17" s="94"/>
      <c r="AH17" s="96" t="str">
        <f>IFERROR(AG17/AE17,"-")</f>
        <v>-</v>
      </c>
      <c r="AI17" s="97"/>
      <c r="AJ17" s="98" t="str">
        <f>IFERROR(AI17/AE17,"-")</f>
        <v>-</v>
      </c>
      <c r="AK17" s="99"/>
      <c r="AL17" s="99"/>
      <c r="AM17" s="99"/>
      <c r="AN17" s="100">
        <v>3</v>
      </c>
      <c r="AO17" s="101">
        <f>IF(Q17=0,"",IF(AN17=0,"",(AN17/Q17)))</f>
        <v>0.13636363636364</v>
      </c>
      <c r="AP17" s="100"/>
      <c r="AQ17" s="102">
        <f>IFERROR(AP17/AN17,"-")</f>
        <v>0</v>
      </c>
      <c r="AR17" s="103"/>
      <c r="AS17" s="104">
        <f>IFERROR(AR17/AN17,"-")</f>
        <v>0</v>
      </c>
      <c r="AT17" s="105"/>
      <c r="AU17" s="105"/>
      <c r="AV17" s="105"/>
      <c r="AW17" s="106">
        <v>6</v>
      </c>
      <c r="AX17" s="107">
        <f>IF(Q17=0,"",IF(AW17=0,"",(AW17/Q17)))</f>
        <v>0.27272727272727</v>
      </c>
      <c r="AY17" s="106"/>
      <c r="AZ17" s="108">
        <f>IFERROR(AY17/AW17,"-")</f>
        <v>0</v>
      </c>
      <c r="BA17" s="109"/>
      <c r="BB17" s="110">
        <f>IFERROR(BA17/AW17,"-")</f>
        <v>0</v>
      </c>
      <c r="BC17" s="111"/>
      <c r="BD17" s="111"/>
      <c r="BE17" s="111"/>
      <c r="BF17" s="112">
        <v>2</v>
      </c>
      <c r="BG17" s="113">
        <f>IF(Q17=0,"",IF(BF17=0,"",(BF17/Q17)))</f>
        <v>0.090909090909091</v>
      </c>
      <c r="BH17" s="112"/>
      <c r="BI17" s="114">
        <f>IFERROR(BH17/BF17,"-")</f>
        <v>0</v>
      </c>
      <c r="BJ17" s="115"/>
      <c r="BK17" s="116">
        <f>IFERROR(BJ17/BF17,"-")</f>
        <v>0</v>
      </c>
      <c r="BL17" s="117"/>
      <c r="BM17" s="117"/>
      <c r="BN17" s="117"/>
      <c r="BO17" s="119">
        <v>7</v>
      </c>
      <c r="BP17" s="120">
        <f>IF(Q17=0,"",IF(BO17=0,"",(BO17/Q17)))</f>
        <v>0.31818181818182</v>
      </c>
      <c r="BQ17" s="121"/>
      <c r="BR17" s="122">
        <f>IFERROR(BQ17/BO17,"-")</f>
        <v>0</v>
      </c>
      <c r="BS17" s="123"/>
      <c r="BT17" s="124">
        <f>IFERROR(BS17/BO17,"-")</f>
        <v>0</v>
      </c>
      <c r="BU17" s="125"/>
      <c r="BV17" s="125"/>
      <c r="BW17" s="125"/>
      <c r="BX17" s="126">
        <v>1</v>
      </c>
      <c r="BY17" s="127">
        <f>IF(Q17=0,"",IF(BX17=0,"",(BX17/Q17)))</f>
        <v>0.045454545454545</v>
      </c>
      <c r="BZ17" s="128"/>
      <c r="CA17" s="129">
        <f>IFERROR(BZ17/BX17,"-")</f>
        <v>0</v>
      </c>
      <c r="CB17" s="130"/>
      <c r="CC17" s="131">
        <f>IFERROR(CB17/BX17,"-")</f>
        <v>0</v>
      </c>
      <c r="CD17" s="132"/>
      <c r="CE17" s="132"/>
      <c r="CF17" s="132"/>
      <c r="CG17" s="133">
        <v>3</v>
      </c>
      <c r="CH17" s="134">
        <f>IF(Q17=0,"",IF(CG17=0,"",(CG17/Q17)))</f>
        <v>0.13636363636364</v>
      </c>
      <c r="CI17" s="135"/>
      <c r="CJ17" s="136">
        <f>IFERROR(CI17/CG17,"-")</f>
        <v>0</v>
      </c>
      <c r="CK17" s="137"/>
      <c r="CL17" s="138">
        <f>IFERROR(CK17/CG17,"-")</f>
        <v>0</v>
      </c>
      <c r="CM17" s="139"/>
      <c r="CN17" s="139"/>
      <c r="CO17" s="139"/>
      <c r="CP17" s="140">
        <v>0</v>
      </c>
      <c r="CQ17" s="141">
        <v>0</v>
      </c>
      <c r="CR17" s="141"/>
      <c r="CS17" s="141"/>
      <c r="CT17" s="142" t="str">
        <f>IF(AND(CR17=0,CS17=0),"",IF(AND(CR17&lt;=100000,CS17&lt;=100000),"",IF(CR17/CQ17&gt;0.7,"男高",IF(CS17/CQ17&gt;0.7,"女高",""))))</f>
        <v/>
      </c>
    </row>
    <row r="18" spans="1:99">
      <c r="A18" s="30"/>
      <c r="B18" s="86"/>
      <c r="C18" s="86"/>
      <c r="D18" s="87"/>
      <c r="E18" s="87"/>
      <c r="F18" s="87"/>
      <c r="G18" s="88"/>
      <c r="H18" s="89"/>
      <c r="I18" s="89"/>
      <c r="J18" s="89"/>
      <c r="K18" s="182"/>
      <c r="L18" s="34"/>
      <c r="M18" s="34"/>
      <c r="N18" s="31"/>
      <c r="O18" s="23"/>
      <c r="P18" s="23"/>
      <c r="Q18" s="23"/>
      <c r="R18" s="32"/>
      <c r="S18" s="32"/>
      <c r="T18" s="23"/>
      <c r="U18" s="32"/>
      <c r="V18" s="25"/>
      <c r="W18" s="25"/>
      <c r="X18" s="25"/>
      <c r="Y18" s="188"/>
      <c r="Z18" s="188"/>
      <c r="AA18" s="188"/>
      <c r="AB18" s="188"/>
      <c r="AC18" s="33"/>
      <c r="AD18" s="58"/>
      <c r="AE18" s="62"/>
      <c r="AF18" s="63"/>
      <c r="AG18" s="62"/>
      <c r="AH18" s="66"/>
      <c r="AI18" s="67"/>
      <c r="AJ18" s="68"/>
      <c r="AK18" s="69"/>
      <c r="AL18" s="69"/>
      <c r="AM18" s="69"/>
      <c r="AN18" s="62"/>
      <c r="AO18" s="63"/>
      <c r="AP18" s="62"/>
      <c r="AQ18" s="66"/>
      <c r="AR18" s="67"/>
      <c r="AS18" s="68"/>
      <c r="AT18" s="69"/>
      <c r="AU18" s="69"/>
      <c r="AV18" s="69"/>
      <c r="AW18" s="62"/>
      <c r="AX18" s="63"/>
      <c r="AY18" s="62"/>
      <c r="AZ18" s="66"/>
      <c r="BA18" s="67"/>
      <c r="BB18" s="68"/>
      <c r="BC18" s="69"/>
      <c r="BD18" s="69"/>
      <c r="BE18" s="69"/>
      <c r="BF18" s="62"/>
      <c r="BG18" s="63"/>
      <c r="BH18" s="62"/>
      <c r="BI18" s="66"/>
      <c r="BJ18" s="67"/>
      <c r="BK18" s="68"/>
      <c r="BL18" s="69"/>
      <c r="BM18" s="69"/>
      <c r="BN18" s="69"/>
      <c r="BO18" s="64"/>
      <c r="BP18" s="65"/>
      <c r="BQ18" s="62"/>
      <c r="BR18" s="66"/>
      <c r="BS18" s="67"/>
      <c r="BT18" s="68"/>
      <c r="BU18" s="69"/>
      <c r="BV18" s="69"/>
      <c r="BW18" s="69"/>
      <c r="BX18" s="64"/>
      <c r="BY18" s="65"/>
      <c r="BZ18" s="62"/>
      <c r="CA18" s="66"/>
      <c r="CB18" s="67"/>
      <c r="CC18" s="68"/>
      <c r="CD18" s="69"/>
      <c r="CE18" s="69"/>
      <c r="CF18" s="69"/>
      <c r="CG18" s="64"/>
      <c r="CH18" s="65"/>
      <c r="CI18" s="62"/>
      <c r="CJ18" s="66"/>
      <c r="CK18" s="67"/>
      <c r="CL18" s="68"/>
      <c r="CM18" s="69"/>
      <c r="CN18" s="69"/>
      <c r="CO18" s="69"/>
      <c r="CP18" s="70"/>
      <c r="CQ18" s="67"/>
      <c r="CR18" s="67"/>
      <c r="CS18" s="67"/>
      <c r="CT18" s="71"/>
    </row>
    <row r="19" spans="1:99">
      <c r="A19" s="30"/>
      <c r="B19" s="37"/>
      <c r="C19" s="37"/>
      <c r="D19" s="21"/>
      <c r="E19" s="21"/>
      <c r="F19" s="21"/>
      <c r="G19" s="22"/>
      <c r="H19" s="36"/>
      <c r="I19" s="36"/>
      <c r="J19" s="74"/>
      <c r="K19" s="183"/>
      <c r="L19" s="34"/>
      <c r="M19" s="34"/>
      <c r="N19" s="31"/>
      <c r="O19" s="23"/>
      <c r="P19" s="23"/>
      <c r="Q19" s="23"/>
      <c r="R19" s="32"/>
      <c r="S19" s="32"/>
      <c r="T19" s="23"/>
      <c r="U19" s="32"/>
      <c r="V19" s="25"/>
      <c r="W19" s="25"/>
      <c r="X19" s="25"/>
      <c r="Y19" s="188"/>
      <c r="Z19" s="188"/>
      <c r="AA19" s="188"/>
      <c r="AB19" s="188"/>
      <c r="AC19" s="33"/>
      <c r="AD19" s="60"/>
      <c r="AE19" s="62"/>
      <c r="AF19" s="63"/>
      <c r="AG19" s="62"/>
      <c r="AH19" s="66"/>
      <c r="AI19" s="67"/>
      <c r="AJ19" s="68"/>
      <c r="AK19" s="69"/>
      <c r="AL19" s="69"/>
      <c r="AM19" s="69"/>
      <c r="AN19" s="62"/>
      <c r="AO19" s="63"/>
      <c r="AP19" s="62"/>
      <c r="AQ19" s="66"/>
      <c r="AR19" s="67"/>
      <c r="AS19" s="68"/>
      <c r="AT19" s="69"/>
      <c r="AU19" s="69"/>
      <c r="AV19" s="69"/>
      <c r="AW19" s="62"/>
      <c r="AX19" s="63"/>
      <c r="AY19" s="62"/>
      <c r="AZ19" s="66"/>
      <c r="BA19" s="67"/>
      <c r="BB19" s="68"/>
      <c r="BC19" s="69"/>
      <c r="BD19" s="69"/>
      <c r="BE19" s="69"/>
      <c r="BF19" s="62"/>
      <c r="BG19" s="63"/>
      <c r="BH19" s="62"/>
      <c r="BI19" s="66"/>
      <c r="BJ19" s="67"/>
      <c r="BK19" s="68"/>
      <c r="BL19" s="69"/>
      <c r="BM19" s="69"/>
      <c r="BN19" s="69"/>
      <c r="BO19" s="64"/>
      <c r="BP19" s="65"/>
      <c r="BQ19" s="62"/>
      <c r="BR19" s="66"/>
      <c r="BS19" s="67"/>
      <c r="BT19" s="68"/>
      <c r="BU19" s="69"/>
      <c r="BV19" s="69"/>
      <c r="BW19" s="69"/>
      <c r="BX19" s="64"/>
      <c r="BY19" s="65"/>
      <c r="BZ19" s="62"/>
      <c r="CA19" s="66"/>
      <c r="CB19" s="67"/>
      <c r="CC19" s="68"/>
      <c r="CD19" s="69"/>
      <c r="CE19" s="69"/>
      <c r="CF19" s="69"/>
      <c r="CG19" s="64"/>
      <c r="CH19" s="65"/>
      <c r="CI19" s="62"/>
      <c r="CJ19" s="66"/>
      <c r="CK19" s="67"/>
      <c r="CL19" s="68"/>
      <c r="CM19" s="69"/>
      <c r="CN19" s="69"/>
      <c r="CO19" s="69"/>
      <c r="CP19" s="70"/>
      <c r="CQ19" s="67"/>
      <c r="CR19" s="67"/>
      <c r="CS19" s="67"/>
      <c r="CT19" s="71"/>
    </row>
    <row r="20" spans="1:99">
      <c r="A20" s="19">
        <f>AC20</f>
        <v>4.3970588235294</v>
      </c>
      <c r="B20" s="39"/>
      <c r="C20" s="39"/>
      <c r="D20" s="39"/>
      <c r="E20" s="39"/>
      <c r="F20" s="39"/>
      <c r="G20" s="39"/>
      <c r="H20" s="40" t="s">
        <v>334</v>
      </c>
      <c r="I20" s="40"/>
      <c r="J20" s="40"/>
      <c r="K20" s="184">
        <f>SUM(K6:K19)</f>
        <v>510000</v>
      </c>
      <c r="L20" s="41">
        <f>SUM(L6:L19)</f>
        <v>0</v>
      </c>
      <c r="M20" s="41">
        <f>SUM(M6:M19)</f>
        <v>0</v>
      </c>
      <c r="N20" s="41">
        <f>SUM(N6:N19)</f>
        <v>895</v>
      </c>
      <c r="O20" s="41">
        <f>SUM(O6:O19)</f>
        <v>281</v>
      </c>
      <c r="P20" s="41">
        <f>SUM(P6:P19)</f>
        <v>1</v>
      </c>
      <c r="Q20" s="41">
        <f>SUM(Q6:Q19)</f>
        <v>282</v>
      </c>
      <c r="R20" s="42">
        <f>IFERROR(Q20/N20,"-")</f>
        <v>0.31508379888268</v>
      </c>
      <c r="S20" s="77">
        <f>SUM(S6:S19)</f>
        <v>3</v>
      </c>
      <c r="T20" s="77">
        <f>SUM(T6:T19)</f>
        <v>52</v>
      </c>
      <c r="U20" s="42">
        <f>IFERROR(S20/Q20,"-")</f>
        <v>0.01063829787234</v>
      </c>
      <c r="V20" s="43">
        <f>IFERROR(K20/Q20,"-")</f>
        <v>1808.5106382979</v>
      </c>
      <c r="W20" s="44">
        <f>SUM(W6:W19)</f>
        <v>8</v>
      </c>
      <c r="X20" s="42">
        <f>IFERROR(W20/Q20,"-")</f>
        <v>0.028368794326241</v>
      </c>
      <c r="Y20" s="184">
        <f>SUM(Y6:Y19)</f>
        <v>2242500</v>
      </c>
      <c r="Z20" s="184">
        <f>IFERROR(Y20/Q20,"-")</f>
        <v>7952.1276595745</v>
      </c>
      <c r="AA20" s="184">
        <f>IFERROR(Y20/W20,"-")</f>
        <v>280312.5</v>
      </c>
      <c r="AB20" s="184">
        <f>Y20-K20</f>
        <v>1732500</v>
      </c>
      <c r="AC20" s="46">
        <f>Y20/K20</f>
        <v>4.3970588235294</v>
      </c>
      <c r="AD20" s="59"/>
      <c r="AE20" s="61"/>
      <c r="AF20" s="61"/>
      <c r="AG20" s="61"/>
      <c r="AH20" s="61"/>
      <c r="AI20" s="61"/>
      <c r="AJ20" s="61"/>
      <c r="AK20" s="61"/>
      <c r="AL20" s="61"/>
      <c r="AM20" s="61"/>
      <c r="AN20" s="61"/>
      <c r="AO20" s="61"/>
      <c r="AP20" s="61"/>
      <c r="AQ20" s="61"/>
      <c r="AR20" s="61"/>
      <c r="AS20" s="61"/>
      <c r="AT20" s="61"/>
      <c r="AU20" s="61"/>
      <c r="AV20" s="61"/>
      <c r="AW20" s="61"/>
      <c r="AX20" s="61"/>
      <c r="AY20" s="61"/>
      <c r="AZ20" s="61"/>
      <c r="BA20" s="61"/>
      <c r="BB20" s="61"/>
      <c r="BC20" s="61"/>
      <c r="BD20" s="61"/>
      <c r="BE20" s="61"/>
      <c r="BF20" s="61"/>
      <c r="BG20" s="61"/>
      <c r="BH20" s="61"/>
      <c r="BI20" s="61"/>
      <c r="BJ20" s="61"/>
      <c r="BK20" s="61"/>
      <c r="BL20" s="61"/>
      <c r="BM20" s="61"/>
      <c r="BN20" s="61"/>
      <c r="BO20" s="61"/>
      <c r="BP20" s="61"/>
      <c r="BQ20" s="61"/>
      <c r="BR20" s="61"/>
      <c r="BS20" s="61"/>
      <c r="BT20" s="61"/>
      <c r="BU20" s="61"/>
      <c r="BV20" s="61"/>
      <c r="BW20" s="61"/>
      <c r="BX20" s="61"/>
      <c r="BY20" s="61"/>
      <c r="BZ20" s="61"/>
      <c r="CA20" s="61"/>
      <c r="CB20" s="61"/>
      <c r="CC20" s="61"/>
      <c r="CD20" s="61"/>
      <c r="CE20" s="61"/>
      <c r="CF20" s="61"/>
      <c r="CG20" s="61"/>
      <c r="CH20" s="61"/>
      <c r="CI20" s="61"/>
      <c r="CJ20" s="61"/>
      <c r="CK20" s="61"/>
      <c r="CL20" s="61"/>
      <c r="CM20" s="61"/>
      <c r="CN20" s="61"/>
      <c r="CO20" s="61"/>
      <c r="CP20" s="61"/>
      <c r="CQ20" s="61"/>
      <c r="CR20" s="61"/>
      <c r="CS20" s="61"/>
      <c r="CT20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7"/>
    <mergeCell ref="K6:K7"/>
    <mergeCell ref="V6:V7"/>
    <mergeCell ref="AB6:AB7"/>
    <mergeCell ref="AC6:AC7"/>
    <mergeCell ref="A8:A9"/>
    <mergeCell ref="K8:K9"/>
    <mergeCell ref="V8:V9"/>
    <mergeCell ref="AB8:AB9"/>
    <mergeCell ref="AC8:AC9"/>
    <mergeCell ref="A10:A11"/>
    <mergeCell ref="K10:K11"/>
    <mergeCell ref="V10:V11"/>
    <mergeCell ref="AB10:AB11"/>
    <mergeCell ref="AC10:AC11"/>
    <mergeCell ref="A12:A13"/>
    <mergeCell ref="K12:K13"/>
    <mergeCell ref="V12:V13"/>
    <mergeCell ref="AB12:AB13"/>
    <mergeCell ref="AC12:AC13"/>
    <mergeCell ref="A14:A15"/>
    <mergeCell ref="K14:K15"/>
    <mergeCell ref="V14:V15"/>
    <mergeCell ref="AB14:AB15"/>
    <mergeCell ref="AC14:AC15"/>
    <mergeCell ref="A16:A17"/>
    <mergeCell ref="K16:K17"/>
    <mergeCell ref="V16:V17"/>
    <mergeCell ref="AB16:AB17"/>
    <mergeCell ref="AC16:AC17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S13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30.625" customWidth="true" style="73"/>
    <col min="5" max="5" width="8.25" customWidth="true" style="73"/>
    <col min="6" max="6" width="33.5" customWidth="true" style="73"/>
    <col min="7" max="7" width="12.25" customWidth="true" style="73"/>
    <col min="8" max="8" width="10.875" customWidth="true" style="73"/>
    <col min="9" max="9" width="10.875" customWidth="true" style="73"/>
    <col min="10" max="10" width="10.875" customWidth="true" style="73"/>
    <col min="11" max="11" width="10.875" customWidth="true" style="73"/>
    <col min="12" max="12" width="10.375" customWidth="true" style="73"/>
    <col min="13" max="13" width="10.375" customWidth="true" style="73"/>
    <col min="14" max="14" width="10.375" customWidth="true" style="73"/>
    <col min="15" max="15" width="10.375" customWidth="true" style="73"/>
    <col min="16" max="16" width="10.375" customWidth="true" style="73"/>
    <col min="17" max="17" width="7.375" customWidth="true" style="73"/>
    <col min="18" max="18" width="9" customWidth="true" style="73"/>
    <col min="19" max="19" width="9" customWidth="true" style="73"/>
    <col min="20" max="20" width="6.75" customWidth="true" style="73"/>
    <col min="21" max="21" width="7.875" customWidth="true" style="73"/>
    <col min="22" max="22" width="10" customWidth="true" style="73"/>
    <col min="23" max="23" width="9" customWidth="true" style="73"/>
    <col min="24" max="24" width="9" customWidth="true" style="73"/>
    <col min="25" max="25" width="12.375" customWidth="true" style="73"/>
    <col min="26" max="26" width="9" customWidth="true" style="73"/>
    <col min="27" max="27" width="9" customWidth="true" style="73"/>
    <col min="28" max="28" width="9" customWidth="true" style="73"/>
    <col min="29" max="29" width="9" customWidth="true" style="73"/>
    <col min="30" max="30" width="9" customWidth="true" style="73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  <col min="96" max="96" width="9" customWidth="true" style="73"/>
    <col min="97" max="97" width="9" customWidth="true" style="73"/>
  </cols>
  <sheetData>
    <row r="2" spans="1:97" customHeight="1" ht="13.5">
      <c r="A2" s="24" t="s">
        <v>0</v>
      </c>
      <c r="B2" s="27" t="s">
        <v>1</v>
      </c>
      <c r="C2" s="27"/>
      <c r="F2" s="76"/>
      <c r="G2" s="76"/>
      <c r="H2" s="76"/>
      <c r="I2" s="76"/>
      <c r="J2" s="76"/>
      <c r="K2" s="76"/>
      <c r="L2" s="56" t="s">
        <v>2</v>
      </c>
      <c r="M2" s="56"/>
      <c r="N2" s="56"/>
      <c r="O2" s="56" t="s">
        <v>3</v>
      </c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156" t="s">
        <v>4</v>
      </c>
      <c r="AC2" s="156"/>
      <c r="AD2" s="156"/>
      <c r="AE2" s="156"/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6"/>
      <c r="CL2" s="156"/>
      <c r="CM2" s="157" t="s">
        <v>5</v>
      </c>
      <c r="CN2" s="159" t="s">
        <v>6</v>
      </c>
      <c r="CO2" s="147" t="s">
        <v>7</v>
      </c>
      <c r="CP2" s="148"/>
      <c r="CQ2" s="149"/>
    </row>
    <row r="3" spans="1:97" customHeight="1" ht="14.25">
      <c r="A3" s="27" t="s">
        <v>335</v>
      </c>
      <c r="B3" s="38"/>
      <c r="C3" s="38"/>
      <c r="D3" s="38"/>
      <c r="E3" s="38"/>
      <c r="F3" s="72"/>
      <c r="G3" s="56"/>
      <c r="H3" s="56"/>
      <c r="I3" s="56"/>
      <c r="J3" s="145" t="s">
        <v>9</v>
      </c>
      <c r="K3" s="146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56"/>
      <c r="X3" s="56"/>
      <c r="Y3" s="56"/>
      <c r="Z3" s="56"/>
      <c r="AA3" s="56"/>
      <c r="AB3" s="150" t="s">
        <v>10</v>
      </c>
      <c r="AC3" s="151"/>
      <c r="AD3" s="151"/>
      <c r="AE3" s="151"/>
      <c r="AF3" s="151"/>
      <c r="AG3" s="151"/>
      <c r="AH3" s="151"/>
      <c r="AI3" s="151"/>
      <c r="AJ3" s="151"/>
      <c r="AK3" s="162" t="s">
        <v>11</v>
      </c>
      <c r="AL3" s="163"/>
      <c r="AM3" s="163"/>
      <c r="AN3" s="163"/>
      <c r="AO3" s="163"/>
      <c r="AP3" s="163"/>
      <c r="AQ3" s="163"/>
      <c r="AR3" s="163"/>
      <c r="AS3" s="164"/>
      <c r="AT3" s="165" t="s">
        <v>12</v>
      </c>
      <c r="AU3" s="166"/>
      <c r="AV3" s="166"/>
      <c r="AW3" s="166"/>
      <c r="AX3" s="166"/>
      <c r="AY3" s="166"/>
      <c r="AZ3" s="166"/>
      <c r="BA3" s="166"/>
      <c r="BB3" s="167"/>
      <c r="BC3" s="168" t="s">
        <v>13</v>
      </c>
      <c r="BD3" s="169"/>
      <c r="BE3" s="169"/>
      <c r="BF3" s="169"/>
      <c r="BG3" s="169"/>
      <c r="BH3" s="169"/>
      <c r="BI3" s="169"/>
      <c r="BJ3" s="169"/>
      <c r="BK3" s="170"/>
      <c r="BL3" s="171" t="s">
        <v>14</v>
      </c>
      <c r="BM3" s="172"/>
      <c r="BN3" s="172"/>
      <c r="BO3" s="172"/>
      <c r="BP3" s="172"/>
      <c r="BQ3" s="172"/>
      <c r="BR3" s="172"/>
      <c r="BS3" s="172"/>
      <c r="BT3" s="173"/>
      <c r="BU3" s="174" t="s">
        <v>15</v>
      </c>
      <c r="BV3" s="175"/>
      <c r="BW3" s="175"/>
      <c r="BX3" s="175"/>
      <c r="BY3" s="175"/>
      <c r="BZ3" s="175"/>
      <c r="CA3" s="175"/>
      <c r="CB3" s="175"/>
      <c r="CC3" s="176"/>
      <c r="CD3" s="177" t="s">
        <v>16</v>
      </c>
      <c r="CE3" s="178"/>
      <c r="CF3" s="178"/>
      <c r="CG3" s="178"/>
      <c r="CH3" s="178"/>
      <c r="CI3" s="178"/>
      <c r="CJ3" s="178"/>
      <c r="CK3" s="178"/>
      <c r="CL3" s="179"/>
      <c r="CM3" s="157"/>
      <c r="CN3" s="160"/>
      <c r="CO3" s="152" t="s">
        <v>17</v>
      </c>
      <c r="CP3" s="153"/>
      <c r="CQ3" s="154" t="s">
        <v>18</v>
      </c>
    </row>
    <row r="4" spans="1:97">
      <c r="A4" s="26"/>
      <c r="B4" s="7" t="s">
        <v>19</v>
      </c>
      <c r="C4" s="7" t="s">
        <v>20</v>
      </c>
      <c r="D4" s="7" t="s">
        <v>336</v>
      </c>
      <c r="E4" s="20" t="s">
        <v>24</v>
      </c>
      <c r="F4" s="7" t="s">
        <v>25</v>
      </c>
      <c r="G4" s="14" t="s">
        <v>27</v>
      </c>
      <c r="H4" s="7" t="s">
        <v>28</v>
      </c>
      <c r="I4" s="7" t="s">
        <v>337</v>
      </c>
      <c r="J4" s="15" t="s">
        <v>29</v>
      </c>
      <c r="K4" s="15" t="s">
        <v>30</v>
      </c>
      <c r="L4" s="15" t="s">
        <v>31</v>
      </c>
      <c r="M4" s="6" t="s">
        <v>34</v>
      </c>
      <c r="N4" s="143" t="s">
        <v>338</v>
      </c>
      <c r="O4" s="7" t="s">
        <v>35</v>
      </c>
      <c r="P4" s="15" t="s">
        <v>36</v>
      </c>
      <c r="Q4" s="7" t="s">
        <v>37</v>
      </c>
      <c r="R4" s="7" t="s">
        <v>38</v>
      </c>
      <c r="S4" s="7" t="s">
        <v>39</v>
      </c>
      <c r="T4" s="7" t="s">
        <v>40</v>
      </c>
      <c r="U4" s="7" t="s">
        <v>41</v>
      </c>
      <c r="V4" s="15" t="s">
        <v>42</v>
      </c>
      <c r="W4" s="7" t="s">
        <v>43</v>
      </c>
      <c r="X4" s="7" t="s">
        <v>44</v>
      </c>
      <c r="Y4" s="7" t="s">
        <v>45</v>
      </c>
      <c r="Z4" s="7" t="s">
        <v>46</v>
      </c>
      <c r="AA4" s="57"/>
      <c r="AB4" s="47" t="s">
        <v>47</v>
      </c>
      <c r="AC4" s="47" t="s">
        <v>48</v>
      </c>
      <c r="AD4" s="47" t="s">
        <v>49</v>
      </c>
      <c r="AE4" s="47" t="s">
        <v>41</v>
      </c>
      <c r="AF4" s="47" t="s">
        <v>50</v>
      </c>
      <c r="AG4" s="47" t="s">
        <v>51</v>
      </c>
      <c r="AH4" s="47" t="s">
        <v>52</v>
      </c>
      <c r="AI4" s="47" t="s">
        <v>53</v>
      </c>
      <c r="AJ4" s="47" t="s">
        <v>54</v>
      </c>
      <c r="AK4" s="48" t="s">
        <v>47</v>
      </c>
      <c r="AL4" s="48" t="s">
        <v>48</v>
      </c>
      <c r="AM4" s="48" t="s">
        <v>49</v>
      </c>
      <c r="AN4" s="48" t="s">
        <v>41</v>
      </c>
      <c r="AO4" s="48" t="s">
        <v>50</v>
      </c>
      <c r="AP4" s="48" t="s">
        <v>51</v>
      </c>
      <c r="AQ4" s="48" t="s">
        <v>52</v>
      </c>
      <c r="AR4" s="48" t="s">
        <v>53</v>
      </c>
      <c r="AS4" s="48" t="s">
        <v>54</v>
      </c>
      <c r="AT4" s="49" t="s">
        <v>47</v>
      </c>
      <c r="AU4" s="49" t="s">
        <v>48</v>
      </c>
      <c r="AV4" s="49" t="s">
        <v>49</v>
      </c>
      <c r="AW4" s="49" t="s">
        <v>41</v>
      </c>
      <c r="AX4" s="49" t="s">
        <v>50</v>
      </c>
      <c r="AY4" s="49" t="s">
        <v>51</v>
      </c>
      <c r="AZ4" s="49" t="s">
        <v>52</v>
      </c>
      <c r="BA4" s="49" t="s">
        <v>53</v>
      </c>
      <c r="BB4" s="49" t="s">
        <v>54</v>
      </c>
      <c r="BC4" s="50" t="s">
        <v>47</v>
      </c>
      <c r="BD4" s="50" t="s">
        <v>48</v>
      </c>
      <c r="BE4" s="50" t="s">
        <v>49</v>
      </c>
      <c r="BF4" s="50" t="s">
        <v>41</v>
      </c>
      <c r="BG4" s="50" t="s">
        <v>50</v>
      </c>
      <c r="BH4" s="50" t="s">
        <v>51</v>
      </c>
      <c r="BI4" s="50" t="s">
        <v>52</v>
      </c>
      <c r="BJ4" s="50" t="s">
        <v>53</v>
      </c>
      <c r="BK4" s="50" t="s">
        <v>54</v>
      </c>
      <c r="BL4" s="118" t="s">
        <v>47</v>
      </c>
      <c r="BM4" s="118" t="s">
        <v>48</v>
      </c>
      <c r="BN4" s="118" t="s">
        <v>49</v>
      </c>
      <c r="BO4" s="118" t="s">
        <v>41</v>
      </c>
      <c r="BP4" s="118" t="s">
        <v>50</v>
      </c>
      <c r="BQ4" s="118" t="s">
        <v>51</v>
      </c>
      <c r="BR4" s="118" t="s">
        <v>52</v>
      </c>
      <c r="BS4" s="118" t="s">
        <v>53</v>
      </c>
      <c r="BT4" s="118" t="s">
        <v>54</v>
      </c>
      <c r="BU4" s="51" t="s">
        <v>47</v>
      </c>
      <c r="BV4" s="51" t="s">
        <v>48</v>
      </c>
      <c r="BW4" s="51" t="s">
        <v>49</v>
      </c>
      <c r="BX4" s="51" t="s">
        <v>41</v>
      </c>
      <c r="BY4" s="51" t="s">
        <v>50</v>
      </c>
      <c r="BZ4" s="51" t="s">
        <v>51</v>
      </c>
      <c r="CA4" s="51" t="s">
        <v>52</v>
      </c>
      <c r="CB4" s="51" t="s">
        <v>53</v>
      </c>
      <c r="CC4" s="51" t="s">
        <v>54</v>
      </c>
      <c r="CD4" s="52" t="s">
        <v>47</v>
      </c>
      <c r="CE4" s="52" t="s">
        <v>48</v>
      </c>
      <c r="CF4" s="52" t="s">
        <v>49</v>
      </c>
      <c r="CG4" s="52" t="s">
        <v>41</v>
      </c>
      <c r="CH4" s="52" t="s">
        <v>50</v>
      </c>
      <c r="CI4" s="52" t="s">
        <v>51</v>
      </c>
      <c r="CJ4" s="52" t="s">
        <v>52</v>
      </c>
      <c r="CK4" s="52" t="s">
        <v>53</v>
      </c>
      <c r="CL4" s="52" t="s">
        <v>54</v>
      </c>
      <c r="CM4" s="158"/>
      <c r="CN4" s="161"/>
      <c r="CO4" s="53" t="s">
        <v>55</v>
      </c>
      <c r="CP4" s="53" t="s">
        <v>56</v>
      </c>
      <c r="CQ4" s="155"/>
    </row>
    <row r="5" spans="1:97">
      <c r="A5" s="19"/>
      <c r="B5" s="28"/>
      <c r="C5" s="28"/>
      <c r="D5" s="26"/>
      <c r="E5" s="26"/>
      <c r="F5" s="26"/>
      <c r="G5" s="35"/>
      <c r="H5" s="180"/>
      <c r="I5" s="29"/>
      <c r="J5" s="29"/>
      <c r="K5" s="26"/>
      <c r="L5" s="26"/>
      <c r="M5" s="26"/>
      <c r="N5" s="86"/>
      <c r="O5" s="10"/>
      <c r="P5" s="10"/>
      <c r="Q5" s="26"/>
      <c r="R5" s="10"/>
      <c r="S5" s="2"/>
      <c r="T5" s="2"/>
      <c r="U5" s="2"/>
      <c r="V5" s="185"/>
      <c r="W5" s="185"/>
      <c r="X5" s="185"/>
      <c r="Y5" s="185"/>
      <c r="Z5" s="10"/>
      <c r="AA5" s="58"/>
      <c r="AB5" s="64"/>
      <c r="AC5" s="64"/>
      <c r="AD5" s="64"/>
      <c r="AE5" s="64"/>
      <c r="AF5" s="64"/>
      <c r="AG5" s="64"/>
      <c r="AH5" s="64"/>
      <c r="AI5" s="64"/>
      <c r="AJ5" s="64"/>
      <c r="AK5" s="64"/>
      <c r="AL5" s="64"/>
      <c r="AM5" s="64"/>
      <c r="AN5" s="64"/>
      <c r="AO5" s="64"/>
      <c r="AP5" s="64"/>
      <c r="AQ5" s="64"/>
      <c r="AR5" s="64"/>
      <c r="AS5" s="64"/>
      <c r="AT5" s="64"/>
      <c r="AU5" s="64"/>
      <c r="AV5" s="64"/>
      <c r="AW5" s="64"/>
      <c r="AX5" s="64"/>
      <c r="AY5" s="64"/>
      <c r="AZ5" s="64"/>
      <c r="BA5" s="64"/>
      <c r="BB5" s="64"/>
      <c r="BC5" s="64"/>
      <c r="BD5" s="64"/>
      <c r="BE5" s="64"/>
      <c r="BF5" s="64"/>
      <c r="BG5" s="64"/>
      <c r="BH5" s="64"/>
      <c r="BI5" s="64"/>
      <c r="BJ5" s="64"/>
      <c r="BK5" s="64"/>
      <c r="BL5" s="64"/>
      <c r="BM5" s="64"/>
      <c r="BN5" s="64"/>
      <c r="BO5" s="64"/>
      <c r="BP5" s="64"/>
      <c r="BQ5" s="64"/>
      <c r="BR5" s="64"/>
      <c r="BS5" s="64"/>
      <c r="BT5" s="64"/>
      <c r="BU5" s="64"/>
      <c r="BV5" s="64"/>
      <c r="BW5" s="64"/>
      <c r="BX5" s="64"/>
      <c r="BY5" s="64"/>
      <c r="BZ5" s="64"/>
      <c r="CA5" s="64"/>
      <c r="CB5" s="64"/>
      <c r="CC5" s="64"/>
      <c r="CD5" s="64"/>
      <c r="CE5" s="64"/>
      <c r="CF5" s="64"/>
      <c r="CG5" s="64"/>
      <c r="CH5" s="64"/>
      <c r="CI5" s="64"/>
      <c r="CJ5" s="64"/>
      <c r="CK5" s="64"/>
      <c r="CL5" s="64"/>
      <c r="CM5" s="64"/>
      <c r="CN5" s="64"/>
      <c r="CO5" s="64"/>
      <c r="CP5" s="64"/>
      <c r="CQ5" s="64"/>
    </row>
    <row r="6" spans="1:97">
      <c r="A6" s="79" t="str">
        <f>Z6</f>
        <v>0</v>
      </c>
      <c r="B6" s="189" t="s">
        <v>339</v>
      </c>
      <c r="C6" s="189" t="s">
        <v>340</v>
      </c>
      <c r="D6" s="189" t="s">
        <v>341</v>
      </c>
      <c r="E6" s="189" t="s">
        <v>342</v>
      </c>
      <c r="F6" s="89" t="s">
        <v>343</v>
      </c>
      <c r="G6" s="89" t="s">
        <v>344</v>
      </c>
      <c r="H6" s="181">
        <v>0</v>
      </c>
      <c r="I6" s="84">
        <v>3000</v>
      </c>
      <c r="J6" s="80">
        <v>0</v>
      </c>
      <c r="K6" s="80">
        <v>0</v>
      </c>
      <c r="L6" s="80">
        <v>10</v>
      </c>
      <c r="M6" s="93">
        <v>0</v>
      </c>
      <c r="N6" s="144">
        <v>0</v>
      </c>
      <c r="O6" s="81">
        <f>IFERROR(M6/L6,"-")</f>
        <v>0</v>
      </c>
      <c r="P6" s="80">
        <v>0</v>
      </c>
      <c r="Q6" s="80">
        <v>0</v>
      </c>
      <c r="R6" s="81" t="str">
        <f>IFERROR(P6/M6,"-")</f>
        <v>-</v>
      </c>
      <c r="S6" s="82" t="str">
        <f>IFERROR(H6/SUM(M6:M6),"-")</f>
        <v>-</v>
      </c>
      <c r="T6" s="83">
        <v>0</v>
      </c>
      <c r="U6" s="81" t="str">
        <f>IF(M6=0,"-",T6/M6)</f>
        <v>-</v>
      </c>
      <c r="V6" s="186"/>
      <c r="W6" s="187" t="str">
        <f>IFERROR(V6/M6,"-")</f>
        <v>-</v>
      </c>
      <c r="X6" s="187" t="str">
        <f>IFERROR(V6/T6,"-")</f>
        <v>-</v>
      </c>
      <c r="Y6" s="181">
        <f>SUM(V6:V6)-SUM(H6:H6)</f>
        <v>0</v>
      </c>
      <c r="Z6" s="85" t="str">
        <f>SUM(V6:V6)/SUM(H6:H6)</f>
        <v>0</v>
      </c>
      <c r="AA6" s="78"/>
      <c r="AB6" s="94"/>
      <c r="AC6" s="95" t="str">
        <f>IF(M6=0,"",IF(AB6=0,"",(AB6/M6)))</f>
        <v/>
      </c>
      <c r="AD6" s="94"/>
      <c r="AE6" s="96" t="str">
        <f>IFERROR(AD6/AB6,"-")</f>
        <v>-</v>
      </c>
      <c r="AF6" s="97"/>
      <c r="AG6" s="98" t="str">
        <f>IFERROR(AF6/AB6,"-")</f>
        <v>-</v>
      </c>
      <c r="AH6" s="99"/>
      <c r="AI6" s="99"/>
      <c r="AJ6" s="99"/>
      <c r="AK6" s="100"/>
      <c r="AL6" s="101" t="str">
        <f>IF(M6=0,"",IF(AK6=0,"",(AK6/M6)))</f>
        <v/>
      </c>
      <c r="AM6" s="100"/>
      <c r="AN6" s="102" t="str">
        <f>IFERROR(AM6/AK6,"-")</f>
        <v>-</v>
      </c>
      <c r="AO6" s="103"/>
      <c r="AP6" s="104" t="str">
        <f>IFERROR(AO6/AK6,"-")</f>
        <v>-</v>
      </c>
      <c r="AQ6" s="105"/>
      <c r="AR6" s="105"/>
      <c r="AS6" s="105"/>
      <c r="AT6" s="106"/>
      <c r="AU6" s="107" t="str">
        <f>IF(M6=0,"",IF(AW6=0,"",(AW6/M6)))</f>
        <v/>
      </c>
      <c r="AV6" s="106"/>
      <c r="AW6" s="108" t="str">
        <f>IFERROR(AY6/AW6,"-")</f>
        <v>-</v>
      </c>
      <c r="AX6" s="109"/>
      <c r="AY6" s="110" t="str">
        <f>IFERROR(BA6/AW6,"-")</f>
        <v>-</v>
      </c>
      <c r="AZ6" s="111"/>
      <c r="BA6" s="111"/>
      <c r="BB6" s="111"/>
      <c r="BC6" s="112"/>
      <c r="BD6" s="113" t="str">
        <f>IF(M6=0,"",IF(BC6=0,"",(BC6/M6)))</f>
        <v/>
      </c>
      <c r="BE6" s="112"/>
      <c r="BF6" s="114" t="str">
        <f>IFERROR(BE6/BC6,"-")</f>
        <v>-</v>
      </c>
      <c r="BG6" s="115"/>
      <c r="BH6" s="116" t="str">
        <f>IFERROR(BG6/BC6,"-")</f>
        <v>-</v>
      </c>
      <c r="BI6" s="117"/>
      <c r="BJ6" s="117"/>
      <c r="BK6" s="117"/>
      <c r="BL6" s="119"/>
      <c r="BM6" s="120" t="str">
        <f>IF(M6=0,"",IF(BK6=0,"",(BK6/M6)))</f>
        <v/>
      </c>
      <c r="BN6" s="121"/>
      <c r="BO6" s="122" t="str">
        <f>IFERROR(BN6/BK6,"-")</f>
        <v>-</v>
      </c>
      <c r="BP6" s="123"/>
      <c r="BQ6" s="124" t="str">
        <f>IFERROR(BP6/BK6,"-")</f>
        <v>-</v>
      </c>
      <c r="BR6" s="125"/>
      <c r="BS6" s="125"/>
      <c r="BT6" s="125"/>
      <c r="BU6" s="126"/>
      <c r="BV6" s="127" t="str">
        <f>IF(M6=0,"",IF(BU6=0,"",(BU6/M6)))</f>
        <v/>
      </c>
      <c r="BW6" s="128"/>
      <c r="BX6" s="129" t="str">
        <f>IFERROR(BW6/BU6,"-")</f>
        <v>-</v>
      </c>
      <c r="BY6" s="130"/>
      <c r="BZ6" s="131" t="str">
        <f>IFERROR(BY6/BU6,"-")</f>
        <v>-</v>
      </c>
      <c r="CA6" s="132"/>
      <c r="CB6" s="132"/>
      <c r="CC6" s="132"/>
      <c r="CD6" s="133"/>
      <c r="CE6" s="134" t="str">
        <f>IF(M6=0,"",IF(CD6=0,"",(CD6/M6)))</f>
        <v/>
      </c>
      <c r="CF6" s="135"/>
      <c r="CG6" s="136" t="str">
        <f>IFERROR(CF6/CD6,"-")</f>
        <v>-</v>
      </c>
      <c r="CH6" s="137"/>
      <c r="CI6" s="138" t="str">
        <f>IFERROR(CH6/CD6,"-")</f>
        <v>-</v>
      </c>
      <c r="CJ6" s="139"/>
      <c r="CK6" s="139"/>
      <c r="CL6" s="139"/>
      <c r="CM6" s="140">
        <v>0</v>
      </c>
      <c r="CN6" s="141"/>
      <c r="CO6" s="141"/>
      <c r="CP6" s="141"/>
      <c r="CQ6" s="142" t="str">
        <f>IF(AND(CO6=0,CP6=0),"",IF(AND(CO6&lt;=100000,CP6&lt;=100000),"",IF(CO6/CN6&gt;0.7,"男高",IF(CP6/CN6&gt;0.7,"女高",""))))</f>
        <v/>
      </c>
    </row>
    <row r="7" spans="1:97">
      <c r="A7" s="79">
        <f>Z7</f>
        <v>0.23809523809524</v>
      </c>
      <c r="B7" s="189" t="s">
        <v>345</v>
      </c>
      <c r="C7" s="189" t="s">
        <v>340</v>
      </c>
      <c r="D7" s="189" t="s">
        <v>346</v>
      </c>
      <c r="E7" s="189">
        <v>25</v>
      </c>
      <c r="F7" s="89" t="s">
        <v>347</v>
      </c>
      <c r="G7" s="89" t="s">
        <v>344</v>
      </c>
      <c r="H7" s="181">
        <v>67200</v>
      </c>
      <c r="I7" s="84">
        <v>2800</v>
      </c>
      <c r="J7" s="80">
        <v>0</v>
      </c>
      <c r="K7" s="80">
        <v>0</v>
      </c>
      <c r="L7" s="80">
        <v>898</v>
      </c>
      <c r="M7" s="93">
        <v>24</v>
      </c>
      <c r="N7" s="144">
        <v>24</v>
      </c>
      <c r="O7" s="81">
        <f>IFERROR(M7/L7,"-")</f>
        <v>0.026726057906459</v>
      </c>
      <c r="P7" s="80">
        <v>0</v>
      </c>
      <c r="Q7" s="80">
        <v>10</v>
      </c>
      <c r="R7" s="81">
        <f>IFERROR(P7/M7,"-")</f>
        <v>0</v>
      </c>
      <c r="S7" s="82">
        <f>IFERROR(H7/SUM(M7:M7),"-")</f>
        <v>2800</v>
      </c>
      <c r="T7" s="83">
        <v>3</v>
      </c>
      <c r="U7" s="81">
        <f>IF(M7=0,"-",T7/M7)</f>
        <v>0.125</v>
      </c>
      <c r="V7" s="186">
        <v>16000</v>
      </c>
      <c r="W7" s="187">
        <f>IFERROR(V7/M7,"-")</f>
        <v>666.66666666667</v>
      </c>
      <c r="X7" s="187">
        <f>IFERROR(V7/T7,"-")</f>
        <v>5333.3333333333</v>
      </c>
      <c r="Y7" s="181">
        <f>SUM(V7:V7)-SUM(H7:H7)</f>
        <v>-51200</v>
      </c>
      <c r="Z7" s="85">
        <f>SUM(V7:V7)/SUM(H7:H7)</f>
        <v>0.23809523809524</v>
      </c>
      <c r="AA7" s="78"/>
      <c r="AB7" s="94"/>
      <c r="AC7" s="95">
        <f>IF(M7=0,"",IF(AB7=0,"",(AB7/M7)))</f>
        <v>0</v>
      </c>
      <c r="AD7" s="94"/>
      <c r="AE7" s="96" t="str">
        <f>IFERROR(AD7/AB7,"-")</f>
        <v>-</v>
      </c>
      <c r="AF7" s="97"/>
      <c r="AG7" s="98" t="str">
        <f>IFERROR(AF7/AB7,"-")</f>
        <v>-</v>
      </c>
      <c r="AH7" s="99"/>
      <c r="AI7" s="99"/>
      <c r="AJ7" s="99"/>
      <c r="AK7" s="100">
        <v>2</v>
      </c>
      <c r="AL7" s="101">
        <f>IF(M7=0,"",IF(AK7=0,"",(AK7/M7)))</f>
        <v>0.083333333333333</v>
      </c>
      <c r="AM7" s="100"/>
      <c r="AN7" s="102">
        <f>IFERROR(AM7/AK7,"-")</f>
        <v>0</v>
      </c>
      <c r="AO7" s="103"/>
      <c r="AP7" s="104">
        <f>IFERROR(AO7/AK7,"-")</f>
        <v>0</v>
      </c>
      <c r="AQ7" s="105"/>
      <c r="AR7" s="105"/>
      <c r="AS7" s="105"/>
      <c r="AT7" s="106">
        <v>5</v>
      </c>
      <c r="AU7" s="107" t="str">
        <f>IF(M7=0,"",IF(AW7=0,"",(AW7/M7)))</f>
        <v>0</v>
      </c>
      <c r="AV7" s="106"/>
      <c r="AW7" s="108" t="str">
        <f>IFERROR(AY7/AW7,"-")</f>
        <v>-</v>
      </c>
      <c r="AX7" s="109"/>
      <c r="AY7" s="110" t="str">
        <f>IFERROR(BA7/AW7,"-")</f>
        <v>-</v>
      </c>
      <c r="AZ7" s="111"/>
      <c r="BA7" s="111"/>
      <c r="BB7" s="111"/>
      <c r="BC7" s="112">
        <v>8</v>
      </c>
      <c r="BD7" s="113">
        <f>IF(M7=0,"",IF(BC7=0,"",(BC7/M7)))</f>
        <v>0.33333333333333</v>
      </c>
      <c r="BE7" s="112">
        <v>1</v>
      </c>
      <c r="BF7" s="114">
        <f>IFERROR(BE7/BC7,"-")</f>
        <v>0.125</v>
      </c>
      <c r="BG7" s="115">
        <v>3000</v>
      </c>
      <c r="BH7" s="116">
        <f>IFERROR(BG7/BC7,"-")</f>
        <v>375</v>
      </c>
      <c r="BI7" s="117">
        <v>1</v>
      </c>
      <c r="BJ7" s="117"/>
      <c r="BK7" s="117">
        <v>5</v>
      </c>
      <c r="BL7" s="119"/>
      <c r="BM7" s="120">
        <f>IF(M7=0,"",IF(BK7=0,"",(BK7/M7)))</f>
        <v>0.20833333333333</v>
      </c>
      <c r="BN7" s="121">
        <v>1</v>
      </c>
      <c r="BO7" s="122">
        <f>IFERROR(BN7/BK7,"-")</f>
        <v>0.2</v>
      </c>
      <c r="BP7" s="123">
        <v>8000</v>
      </c>
      <c r="BQ7" s="124">
        <f>IFERROR(BP7/BK7,"-")</f>
        <v>1600</v>
      </c>
      <c r="BR7" s="125">
        <v>1</v>
      </c>
      <c r="BS7" s="125"/>
      <c r="BT7" s="125"/>
      <c r="BU7" s="126">
        <v>2</v>
      </c>
      <c r="BV7" s="127">
        <f>IF(M7=0,"",IF(BU7=0,"",(BU7/M7)))</f>
        <v>0.083333333333333</v>
      </c>
      <c r="BW7" s="128">
        <v>1</v>
      </c>
      <c r="BX7" s="129">
        <f>IFERROR(BW7/BU7,"-")</f>
        <v>0.5</v>
      </c>
      <c r="BY7" s="130">
        <v>5000</v>
      </c>
      <c r="BZ7" s="131">
        <f>IFERROR(BY7/BU7,"-")</f>
        <v>2500</v>
      </c>
      <c r="CA7" s="132">
        <v>1</v>
      </c>
      <c r="CB7" s="132"/>
      <c r="CC7" s="132"/>
      <c r="CD7" s="133">
        <v>2</v>
      </c>
      <c r="CE7" s="134">
        <f>IF(M7=0,"",IF(CD7=0,"",(CD7/M7)))</f>
        <v>0.083333333333333</v>
      </c>
      <c r="CF7" s="135"/>
      <c r="CG7" s="136">
        <f>IFERROR(CF7/CD7,"-")</f>
        <v>0</v>
      </c>
      <c r="CH7" s="137"/>
      <c r="CI7" s="138">
        <f>IFERROR(CH7/CD7,"-")</f>
        <v>0</v>
      </c>
      <c r="CJ7" s="139"/>
      <c r="CK7" s="139"/>
      <c r="CL7" s="139"/>
      <c r="CM7" s="140">
        <v>3</v>
      </c>
      <c r="CN7" s="141">
        <v>16000</v>
      </c>
      <c r="CO7" s="141">
        <v>8000</v>
      </c>
      <c r="CP7" s="141"/>
      <c r="CQ7" s="142" t="str">
        <f>IF(AND(CO7=0,CP7=0),"",IF(AND(CO7&lt;=100000,CP7&lt;=100000),"",IF(CO7/CN7&gt;0.7,"男高",IF(CP7/CN7&gt;0.7,"女高",""))))</f>
        <v/>
      </c>
    </row>
    <row r="8" spans="1:97">
      <c r="A8" s="79">
        <f>Z8</f>
        <v>0</v>
      </c>
      <c r="B8" s="189" t="s">
        <v>348</v>
      </c>
      <c r="C8" s="189" t="s">
        <v>349</v>
      </c>
      <c r="D8" s="189" t="s">
        <v>346</v>
      </c>
      <c r="E8" s="189">
        <v>25</v>
      </c>
      <c r="F8" s="89" t="s">
        <v>347</v>
      </c>
      <c r="G8" s="89" t="s">
        <v>344</v>
      </c>
      <c r="H8" s="181">
        <v>2700</v>
      </c>
      <c r="I8" s="84">
        <v>2700</v>
      </c>
      <c r="J8" s="80">
        <v>0</v>
      </c>
      <c r="K8" s="80">
        <v>0</v>
      </c>
      <c r="L8" s="80">
        <v>114</v>
      </c>
      <c r="M8" s="93">
        <v>1</v>
      </c>
      <c r="N8" s="144">
        <v>1</v>
      </c>
      <c r="O8" s="81">
        <f>IFERROR(M8/L8,"-")</f>
        <v>0.0087719298245614</v>
      </c>
      <c r="P8" s="80">
        <v>0</v>
      </c>
      <c r="Q8" s="80">
        <v>1</v>
      </c>
      <c r="R8" s="81">
        <f>IFERROR(P8/M8,"-")</f>
        <v>0</v>
      </c>
      <c r="S8" s="82">
        <f>IFERROR(H8/SUM(M8:M8),"-")</f>
        <v>2700</v>
      </c>
      <c r="T8" s="83">
        <v>0</v>
      </c>
      <c r="U8" s="81">
        <f>IF(M8=0,"-",T8/M8)</f>
        <v>0</v>
      </c>
      <c r="V8" s="186"/>
      <c r="W8" s="187">
        <f>IFERROR(V8/M8,"-")</f>
        <v>0</v>
      </c>
      <c r="X8" s="187" t="str">
        <f>IFERROR(V8/T8,"-")</f>
        <v>-</v>
      </c>
      <c r="Y8" s="181">
        <f>SUM(V8:V8)-SUM(H8:H8)</f>
        <v>-2700</v>
      </c>
      <c r="Z8" s="85">
        <f>SUM(V8:V8)/SUM(H8:H8)</f>
        <v>0</v>
      </c>
      <c r="AA8" s="78"/>
      <c r="AB8" s="94"/>
      <c r="AC8" s="95">
        <f>IF(M8=0,"",IF(AB8=0,"",(AB8/M8)))</f>
        <v>0</v>
      </c>
      <c r="AD8" s="94"/>
      <c r="AE8" s="96" t="str">
        <f>IFERROR(AD8/AB8,"-")</f>
        <v>-</v>
      </c>
      <c r="AF8" s="97"/>
      <c r="AG8" s="98" t="str">
        <f>IFERROR(AF8/AB8,"-")</f>
        <v>-</v>
      </c>
      <c r="AH8" s="99"/>
      <c r="AI8" s="99"/>
      <c r="AJ8" s="99"/>
      <c r="AK8" s="100"/>
      <c r="AL8" s="101">
        <f>IF(M8=0,"",IF(AK8=0,"",(AK8/M8)))</f>
        <v>0</v>
      </c>
      <c r="AM8" s="100"/>
      <c r="AN8" s="102" t="str">
        <f>IFERROR(AM8/AK8,"-")</f>
        <v>-</v>
      </c>
      <c r="AO8" s="103"/>
      <c r="AP8" s="104" t="str">
        <f>IFERROR(AO8/AK8,"-")</f>
        <v>-</v>
      </c>
      <c r="AQ8" s="105"/>
      <c r="AR8" s="105"/>
      <c r="AS8" s="105"/>
      <c r="AT8" s="106"/>
      <c r="AU8" s="107" t="str">
        <f>IF(M8=0,"",IF(AW8=0,"",(AW8/M8)))</f>
        <v>0</v>
      </c>
      <c r="AV8" s="106"/>
      <c r="AW8" s="108" t="str">
        <f>IFERROR(AY8/AW8,"-")</f>
        <v>-</v>
      </c>
      <c r="AX8" s="109"/>
      <c r="AY8" s="110" t="str">
        <f>IFERROR(BA8/AW8,"-")</f>
        <v>-</v>
      </c>
      <c r="AZ8" s="111"/>
      <c r="BA8" s="111"/>
      <c r="BB8" s="111"/>
      <c r="BC8" s="112">
        <v>1</v>
      </c>
      <c r="BD8" s="113">
        <f>IF(M8=0,"",IF(BC8=0,"",(BC8/M8)))</f>
        <v>1</v>
      </c>
      <c r="BE8" s="112"/>
      <c r="BF8" s="114">
        <f>IFERROR(BE8/BC8,"-")</f>
        <v>0</v>
      </c>
      <c r="BG8" s="115"/>
      <c r="BH8" s="116">
        <f>IFERROR(BG8/BC8,"-")</f>
        <v>0</v>
      </c>
      <c r="BI8" s="117"/>
      <c r="BJ8" s="117"/>
      <c r="BK8" s="117"/>
      <c r="BL8" s="119"/>
      <c r="BM8" s="120">
        <f>IF(M8=0,"",IF(BK8=0,"",(BK8/M8)))</f>
        <v>0</v>
      </c>
      <c r="BN8" s="121"/>
      <c r="BO8" s="122" t="str">
        <f>IFERROR(BN8/BK8,"-")</f>
        <v>-</v>
      </c>
      <c r="BP8" s="123"/>
      <c r="BQ8" s="124" t="str">
        <f>IFERROR(BP8/BK8,"-")</f>
        <v>-</v>
      </c>
      <c r="BR8" s="125"/>
      <c r="BS8" s="125"/>
      <c r="BT8" s="125"/>
      <c r="BU8" s="126"/>
      <c r="BV8" s="127">
        <f>IF(M8=0,"",IF(BU8=0,"",(BU8/M8)))</f>
        <v>0</v>
      </c>
      <c r="BW8" s="128"/>
      <c r="BX8" s="129" t="str">
        <f>IFERROR(BW8/BU8,"-")</f>
        <v>-</v>
      </c>
      <c r="BY8" s="130"/>
      <c r="BZ8" s="131" t="str">
        <f>IFERROR(BY8/BU8,"-")</f>
        <v>-</v>
      </c>
      <c r="CA8" s="132"/>
      <c r="CB8" s="132"/>
      <c r="CC8" s="132"/>
      <c r="CD8" s="133"/>
      <c r="CE8" s="134">
        <f>IF(M8=0,"",IF(CD8=0,"",(CD8/M8)))</f>
        <v>0</v>
      </c>
      <c r="CF8" s="135"/>
      <c r="CG8" s="136" t="str">
        <f>IFERROR(CF8/CD8,"-")</f>
        <v>-</v>
      </c>
      <c r="CH8" s="137"/>
      <c r="CI8" s="138" t="str">
        <f>IFERROR(CH8/CD8,"-")</f>
        <v>-</v>
      </c>
      <c r="CJ8" s="139"/>
      <c r="CK8" s="139"/>
      <c r="CL8" s="139"/>
      <c r="CM8" s="140">
        <v>0</v>
      </c>
      <c r="CN8" s="141"/>
      <c r="CO8" s="141"/>
      <c r="CP8" s="141"/>
      <c r="CQ8" s="142" t="str">
        <f>IF(AND(CO8=0,CP8=0),"",IF(AND(CO8&lt;=100000,CP8&lt;=100000),"",IF(CO8/CN8&gt;0.7,"男高",IF(CP8/CN8&gt;0.7,"女高",""))))</f>
        <v/>
      </c>
    </row>
    <row r="9" spans="1:97">
      <c r="A9" s="79">
        <f>Z9</f>
        <v>0.51383399209486</v>
      </c>
      <c r="B9" s="189" t="s">
        <v>350</v>
      </c>
      <c r="C9" s="189" t="s">
        <v>349</v>
      </c>
      <c r="D9" s="189" t="s">
        <v>346</v>
      </c>
      <c r="E9" s="189">
        <v>25</v>
      </c>
      <c r="F9" s="89" t="s">
        <v>351</v>
      </c>
      <c r="G9" s="89" t="s">
        <v>344</v>
      </c>
      <c r="H9" s="181">
        <v>25300</v>
      </c>
      <c r="I9" s="84">
        <v>2300</v>
      </c>
      <c r="J9" s="80">
        <v>0</v>
      </c>
      <c r="K9" s="80">
        <v>0</v>
      </c>
      <c r="L9" s="80">
        <v>611</v>
      </c>
      <c r="M9" s="93">
        <v>11</v>
      </c>
      <c r="N9" s="144">
        <v>10</v>
      </c>
      <c r="O9" s="81">
        <f>IFERROR(M9/L9,"-")</f>
        <v>0.018003273322422</v>
      </c>
      <c r="P9" s="80">
        <v>0</v>
      </c>
      <c r="Q9" s="80">
        <v>4</v>
      </c>
      <c r="R9" s="81">
        <f>IFERROR(P9/M9,"-")</f>
        <v>0</v>
      </c>
      <c r="S9" s="82">
        <f>IFERROR(H9/SUM(M9:M9),"-")</f>
        <v>2300</v>
      </c>
      <c r="T9" s="83">
        <v>2</v>
      </c>
      <c r="U9" s="81">
        <f>IF(M9=0,"-",T9/M9)</f>
        <v>0.18181818181818</v>
      </c>
      <c r="V9" s="186">
        <v>13000</v>
      </c>
      <c r="W9" s="187">
        <f>IFERROR(V9/M9,"-")</f>
        <v>1181.8181818182</v>
      </c>
      <c r="X9" s="187">
        <f>IFERROR(V9/T9,"-")</f>
        <v>6500</v>
      </c>
      <c r="Y9" s="181">
        <f>SUM(V9:V9)-SUM(H9:H9)</f>
        <v>-12300</v>
      </c>
      <c r="Z9" s="85">
        <f>SUM(V9:V9)/SUM(H9:H9)</f>
        <v>0.51383399209486</v>
      </c>
      <c r="AA9" s="78"/>
      <c r="AB9" s="94">
        <v>1</v>
      </c>
      <c r="AC9" s="95">
        <f>IF(M9=0,"",IF(AB9=0,"",(AB9/M9)))</f>
        <v>0.090909090909091</v>
      </c>
      <c r="AD9" s="94"/>
      <c r="AE9" s="96">
        <f>IFERROR(AD9/AB9,"-")</f>
        <v>0</v>
      </c>
      <c r="AF9" s="97"/>
      <c r="AG9" s="98">
        <f>IFERROR(AF9/AB9,"-")</f>
        <v>0</v>
      </c>
      <c r="AH9" s="99"/>
      <c r="AI9" s="99"/>
      <c r="AJ9" s="99"/>
      <c r="AK9" s="100">
        <v>1</v>
      </c>
      <c r="AL9" s="101">
        <f>IF(M9=0,"",IF(AK9=0,"",(AK9/M9)))</f>
        <v>0.090909090909091</v>
      </c>
      <c r="AM9" s="100"/>
      <c r="AN9" s="102">
        <f>IFERROR(AM9/AK9,"-")</f>
        <v>0</v>
      </c>
      <c r="AO9" s="103"/>
      <c r="AP9" s="104">
        <f>IFERROR(AO9/AK9,"-")</f>
        <v>0</v>
      </c>
      <c r="AQ9" s="105"/>
      <c r="AR9" s="105"/>
      <c r="AS9" s="105"/>
      <c r="AT9" s="106">
        <v>1</v>
      </c>
      <c r="AU9" s="107" t="str">
        <f>IF(M9=0,"",IF(AW9=0,"",(AW9/M9)))</f>
        <v>0</v>
      </c>
      <c r="AV9" s="106"/>
      <c r="AW9" s="108" t="str">
        <f>IFERROR(AY9/AW9,"-")</f>
        <v>-</v>
      </c>
      <c r="AX9" s="109"/>
      <c r="AY9" s="110" t="str">
        <f>IFERROR(BA9/AW9,"-")</f>
        <v>-</v>
      </c>
      <c r="AZ9" s="111"/>
      <c r="BA9" s="111"/>
      <c r="BB9" s="111"/>
      <c r="BC9" s="112">
        <v>3</v>
      </c>
      <c r="BD9" s="113">
        <f>IF(M9=0,"",IF(BC9=0,"",(BC9/M9)))</f>
        <v>0.27272727272727</v>
      </c>
      <c r="BE9" s="112"/>
      <c r="BF9" s="114">
        <f>IFERROR(BE9/BC9,"-")</f>
        <v>0</v>
      </c>
      <c r="BG9" s="115"/>
      <c r="BH9" s="116">
        <f>IFERROR(BG9/BC9,"-")</f>
        <v>0</v>
      </c>
      <c r="BI9" s="117"/>
      <c r="BJ9" s="117"/>
      <c r="BK9" s="117">
        <v>3</v>
      </c>
      <c r="BL9" s="119"/>
      <c r="BM9" s="120">
        <f>IF(M9=0,"",IF(BK9=0,"",(BK9/M9)))</f>
        <v>0.27272727272727</v>
      </c>
      <c r="BN9" s="121">
        <v>1</v>
      </c>
      <c r="BO9" s="122">
        <f>IFERROR(BN9/BK9,"-")</f>
        <v>0.33333333333333</v>
      </c>
      <c r="BP9" s="123">
        <v>3000</v>
      </c>
      <c r="BQ9" s="124">
        <f>IFERROR(BP9/BK9,"-")</f>
        <v>1000</v>
      </c>
      <c r="BR9" s="125">
        <v>1</v>
      </c>
      <c r="BS9" s="125"/>
      <c r="BT9" s="125"/>
      <c r="BU9" s="126">
        <v>2</v>
      </c>
      <c r="BV9" s="127">
        <f>IF(M9=0,"",IF(BU9=0,"",(BU9/M9)))</f>
        <v>0.18181818181818</v>
      </c>
      <c r="BW9" s="128">
        <v>1</v>
      </c>
      <c r="BX9" s="129">
        <f>IFERROR(BW9/BU9,"-")</f>
        <v>0.5</v>
      </c>
      <c r="BY9" s="130">
        <v>10000</v>
      </c>
      <c r="BZ9" s="131">
        <f>IFERROR(BY9/BU9,"-")</f>
        <v>5000</v>
      </c>
      <c r="CA9" s="132">
        <v>1</v>
      </c>
      <c r="CB9" s="132"/>
      <c r="CC9" s="132"/>
      <c r="CD9" s="133"/>
      <c r="CE9" s="134">
        <f>IF(M9=0,"",IF(CD9=0,"",(CD9/M9)))</f>
        <v>0</v>
      </c>
      <c r="CF9" s="135"/>
      <c r="CG9" s="136" t="str">
        <f>IFERROR(CF9/CD9,"-")</f>
        <v>-</v>
      </c>
      <c r="CH9" s="137"/>
      <c r="CI9" s="138" t="str">
        <f>IFERROR(CH9/CD9,"-")</f>
        <v>-</v>
      </c>
      <c r="CJ9" s="139"/>
      <c r="CK9" s="139"/>
      <c r="CL9" s="139"/>
      <c r="CM9" s="140">
        <v>2</v>
      </c>
      <c r="CN9" s="141">
        <v>13000</v>
      </c>
      <c r="CO9" s="141">
        <v>10000</v>
      </c>
      <c r="CP9" s="141"/>
      <c r="CQ9" s="142" t="str">
        <f>IF(AND(CO9=0,CP9=0),"",IF(AND(CO9&lt;=100000,CP9&lt;=100000),"",IF(CO9/CN9&gt;0.7,"男高",IF(CP9/CN9&gt;0.7,"女高",""))))</f>
        <v/>
      </c>
    </row>
    <row r="10" spans="1:97">
      <c r="A10" s="79" t="str">
        <f>Z10</f>
        <v>0</v>
      </c>
      <c r="B10" s="189" t="s">
        <v>352</v>
      </c>
      <c r="C10" s="189" t="s">
        <v>353</v>
      </c>
      <c r="D10" s="189"/>
      <c r="E10" s="189" t="s">
        <v>354</v>
      </c>
      <c r="F10" s="89" t="s">
        <v>355</v>
      </c>
      <c r="G10" s="89" t="s">
        <v>344</v>
      </c>
      <c r="H10" s="181">
        <v>0</v>
      </c>
      <c r="I10" s="84"/>
      <c r="J10" s="80">
        <v>0</v>
      </c>
      <c r="K10" s="80">
        <v>0</v>
      </c>
      <c r="L10" s="80">
        <v>0</v>
      </c>
      <c r="M10" s="93">
        <v>29</v>
      </c>
      <c r="N10" s="144">
        <v>29</v>
      </c>
      <c r="O10" s="81" t="str">
        <f>IFERROR(M10/L10,"-")</f>
        <v>-</v>
      </c>
      <c r="P10" s="80">
        <v>1</v>
      </c>
      <c r="Q10" s="80">
        <v>11</v>
      </c>
      <c r="R10" s="81">
        <f>IFERROR(P10/M10,"-")</f>
        <v>0.03448275862069</v>
      </c>
      <c r="S10" s="82">
        <f>IFERROR(H10/SUM(M10:M10),"-")</f>
        <v>0</v>
      </c>
      <c r="T10" s="83">
        <v>6</v>
      </c>
      <c r="U10" s="81">
        <f>IF(M10=0,"-",T10/M10)</f>
        <v>0.20689655172414</v>
      </c>
      <c r="V10" s="186">
        <v>97000</v>
      </c>
      <c r="W10" s="187">
        <f>IFERROR(V10/M10,"-")</f>
        <v>3344.8275862069</v>
      </c>
      <c r="X10" s="187">
        <f>IFERROR(V10/T10,"-")</f>
        <v>16166.666666667</v>
      </c>
      <c r="Y10" s="181">
        <f>SUM(V10:V10)-SUM(H10:H10)</f>
        <v>97000</v>
      </c>
      <c r="Z10" s="85" t="str">
        <f>SUM(V10:V10)/SUM(H10:H10)</f>
        <v>0</v>
      </c>
      <c r="AA10" s="78"/>
      <c r="AB10" s="94"/>
      <c r="AC10" s="95">
        <f>IF(M10=0,"",IF(AB10=0,"",(AB10/M10)))</f>
        <v>0</v>
      </c>
      <c r="AD10" s="94"/>
      <c r="AE10" s="96" t="str">
        <f>IFERROR(AD10/AB10,"-")</f>
        <v>-</v>
      </c>
      <c r="AF10" s="97"/>
      <c r="AG10" s="98" t="str">
        <f>IFERROR(AF10/AB10,"-")</f>
        <v>-</v>
      </c>
      <c r="AH10" s="99"/>
      <c r="AI10" s="99"/>
      <c r="AJ10" s="99"/>
      <c r="AK10" s="100">
        <v>1</v>
      </c>
      <c r="AL10" s="101">
        <f>IF(M10=0,"",IF(AK10=0,"",(AK10/M10)))</f>
        <v>0.03448275862069</v>
      </c>
      <c r="AM10" s="100"/>
      <c r="AN10" s="102">
        <f>IFERROR(AM10/AK10,"-")</f>
        <v>0</v>
      </c>
      <c r="AO10" s="103"/>
      <c r="AP10" s="104">
        <f>IFERROR(AO10/AK10,"-")</f>
        <v>0</v>
      </c>
      <c r="AQ10" s="105"/>
      <c r="AR10" s="105"/>
      <c r="AS10" s="105"/>
      <c r="AT10" s="106">
        <v>3</v>
      </c>
      <c r="AU10" s="107" t="str">
        <f>IF(M10=0,"",IF(AW10=0,"",(AW10/M10)))</f>
        <v>0</v>
      </c>
      <c r="AV10" s="106"/>
      <c r="AW10" s="108" t="str">
        <f>IFERROR(AY10/AW10,"-")</f>
        <v>-</v>
      </c>
      <c r="AX10" s="109"/>
      <c r="AY10" s="110" t="str">
        <f>IFERROR(BA10/AW10,"-")</f>
        <v>-</v>
      </c>
      <c r="AZ10" s="111"/>
      <c r="BA10" s="111"/>
      <c r="BB10" s="111"/>
      <c r="BC10" s="112">
        <v>7</v>
      </c>
      <c r="BD10" s="113">
        <f>IF(M10=0,"",IF(BC10=0,"",(BC10/M10)))</f>
        <v>0.24137931034483</v>
      </c>
      <c r="BE10" s="112">
        <v>2</v>
      </c>
      <c r="BF10" s="114">
        <f>IFERROR(BE10/BC10,"-")</f>
        <v>0.28571428571429</v>
      </c>
      <c r="BG10" s="115">
        <v>30000</v>
      </c>
      <c r="BH10" s="116">
        <f>IFERROR(BG10/BC10,"-")</f>
        <v>4285.7142857143</v>
      </c>
      <c r="BI10" s="117">
        <v>1</v>
      </c>
      <c r="BJ10" s="117"/>
      <c r="BK10" s="117">
        <v>10</v>
      </c>
      <c r="BL10" s="119"/>
      <c r="BM10" s="120">
        <f>IF(M10=0,"",IF(BK10=0,"",(BK10/M10)))</f>
        <v>0.3448275862069</v>
      </c>
      <c r="BN10" s="121">
        <v>2</v>
      </c>
      <c r="BO10" s="122">
        <f>IFERROR(BN10/BK10,"-")</f>
        <v>0.2</v>
      </c>
      <c r="BP10" s="123">
        <v>60000</v>
      </c>
      <c r="BQ10" s="124">
        <f>IFERROR(BP10/BK10,"-")</f>
        <v>6000</v>
      </c>
      <c r="BR10" s="125"/>
      <c r="BS10" s="125"/>
      <c r="BT10" s="125">
        <v>2</v>
      </c>
      <c r="BU10" s="126">
        <v>4</v>
      </c>
      <c r="BV10" s="127">
        <f>IF(M10=0,"",IF(BU10=0,"",(BU10/M10)))</f>
        <v>0.13793103448276</v>
      </c>
      <c r="BW10" s="128">
        <v>1</v>
      </c>
      <c r="BX10" s="129">
        <f>IFERROR(BW10/BU10,"-")</f>
        <v>0.25</v>
      </c>
      <c r="BY10" s="130">
        <v>5000</v>
      </c>
      <c r="BZ10" s="131">
        <f>IFERROR(BY10/BU10,"-")</f>
        <v>1250</v>
      </c>
      <c r="CA10" s="132">
        <v>1</v>
      </c>
      <c r="CB10" s="132"/>
      <c r="CC10" s="132"/>
      <c r="CD10" s="133">
        <v>4</v>
      </c>
      <c r="CE10" s="134">
        <f>IF(M10=0,"",IF(CD10=0,"",(CD10/M10)))</f>
        <v>0.13793103448276</v>
      </c>
      <c r="CF10" s="135">
        <v>1</v>
      </c>
      <c r="CG10" s="136">
        <f>IFERROR(CF10/CD10,"-")</f>
        <v>0.25</v>
      </c>
      <c r="CH10" s="137">
        <v>2000</v>
      </c>
      <c r="CI10" s="138">
        <f>IFERROR(CH10/CD10,"-")</f>
        <v>500</v>
      </c>
      <c r="CJ10" s="139">
        <v>1</v>
      </c>
      <c r="CK10" s="139"/>
      <c r="CL10" s="139"/>
      <c r="CM10" s="140">
        <v>6</v>
      </c>
      <c r="CN10" s="141">
        <v>97000</v>
      </c>
      <c r="CO10" s="141">
        <v>30000</v>
      </c>
      <c r="CP10" s="141"/>
      <c r="CQ10" s="142" t="str">
        <f>IF(AND(CO10=0,CP10=0),"",IF(AND(CO10&lt;=100000,CP10&lt;=100000),"",IF(CO10/CN10&gt;0.7,"男高",IF(CP10/CN10&gt;0.7,"女高",""))))</f>
        <v/>
      </c>
    </row>
    <row r="11" spans="1:97">
      <c r="A11" s="30"/>
      <c r="B11" s="86"/>
      <c r="C11" s="86"/>
      <c r="D11" s="87"/>
      <c r="E11" s="88"/>
      <c r="F11" s="89"/>
      <c r="G11" s="89"/>
      <c r="H11" s="182"/>
      <c r="I11" s="90"/>
      <c r="J11" s="34"/>
      <c r="K11" s="34"/>
      <c r="L11" s="31"/>
      <c r="M11" s="31"/>
      <c r="N11" s="31"/>
      <c r="O11" s="33"/>
      <c r="P11" s="33"/>
      <c r="Q11" s="31"/>
      <c r="R11" s="33"/>
      <c r="S11" s="25"/>
      <c r="T11" s="25"/>
      <c r="U11" s="25"/>
      <c r="V11" s="188"/>
      <c r="W11" s="188"/>
      <c r="X11" s="188"/>
      <c r="Y11" s="188"/>
      <c r="Z11" s="33"/>
      <c r="AA11" s="58"/>
      <c r="AB11" s="62"/>
      <c r="AC11" s="63"/>
      <c r="AD11" s="62"/>
      <c r="AE11" s="66"/>
      <c r="AF11" s="67"/>
      <c r="AG11" s="68"/>
      <c r="AH11" s="69"/>
      <c r="AI11" s="69"/>
      <c r="AJ11" s="69"/>
      <c r="AK11" s="62"/>
      <c r="AL11" s="63"/>
      <c r="AM11" s="62"/>
      <c r="AN11" s="66"/>
      <c r="AO11" s="67"/>
      <c r="AP11" s="68"/>
      <c r="AQ11" s="69"/>
      <c r="AR11" s="69"/>
      <c r="AS11" s="69"/>
      <c r="AT11" s="62"/>
      <c r="AU11" s="63"/>
      <c r="AV11" s="62"/>
      <c r="AW11" s="66"/>
      <c r="AX11" s="67"/>
      <c r="AY11" s="68"/>
      <c r="AZ11" s="69"/>
      <c r="BA11" s="69"/>
      <c r="BB11" s="69"/>
      <c r="BC11" s="62"/>
      <c r="BD11" s="63"/>
      <c r="BE11" s="62"/>
      <c r="BF11" s="66"/>
      <c r="BG11" s="67"/>
      <c r="BH11" s="68"/>
      <c r="BI11" s="69"/>
      <c r="BJ11" s="69"/>
      <c r="BK11" s="69"/>
      <c r="BL11" s="64"/>
      <c r="BM11" s="65"/>
      <c r="BN11" s="62"/>
      <c r="BO11" s="66"/>
      <c r="BP11" s="67"/>
      <c r="BQ11" s="68"/>
      <c r="BR11" s="69"/>
      <c r="BS11" s="69"/>
      <c r="BT11" s="69"/>
      <c r="BU11" s="64"/>
      <c r="BV11" s="65"/>
      <c r="BW11" s="62"/>
      <c r="BX11" s="66"/>
      <c r="BY11" s="67"/>
      <c r="BZ11" s="68"/>
      <c r="CA11" s="69"/>
      <c r="CB11" s="69"/>
      <c r="CC11" s="69"/>
      <c r="CD11" s="64"/>
      <c r="CE11" s="65"/>
      <c r="CF11" s="62"/>
      <c r="CG11" s="66"/>
      <c r="CH11" s="67"/>
      <c r="CI11" s="68"/>
      <c r="CJ11" s="69"/>
      <c r="CK11" s="69"/>
      <c r="CL11" s="69"/>
      <c r="CM11" s="70"/>
      <c r="CN11" s="67"/>
      <c r="CO11" s="67"/>
      <c r="CP11" s="67"/>
      <c r="CQ11" s="71"/>
    </row>
    <row r="12" spans="1:97">
      <c r="A12" s="30"/>
      <c r="B12" s="37"/>
      <c r="C12" s="37"/>
      <c r="D12" s="31"/>
      <c r="E12" s="31"/>
      <c r="F12" s="36"/>
      <c r="G12" s="74"/>
      <c r="H12" s="183"/>
      <c r="I12" s="34"/>
      <c r="J12" s="34"/>
      <c r="K12" s="34"/>
      <c r="L12" s="31"/>
      <c r="M12" s="31"/>
      <c r="N12" s="31"/>
      <c r="O12" s="33"/>
      <c r="P12" s="33"/>
      <c r="Q12" s="31"/>
      <c r="R12" s="33"/>
      <c r="S12" s="25"/>
      <c r="T12" s="25"/>
      <c r="U12" s="25"/>
      <c r="V12" s="188"/>
      <c r="W12" s="188"/>
      <c r="X12" s="188"/>
      <c r="Y12" s="188"/>
      <c r="Z12" s="33"/>
      <c r="AA12" s="60"/>
      <c r="AB12" s="62"/>
      <c r="AC12" s="63"/>
      <c r="AD12" s="62"/>
      <c r="AE12" s="66"/>
      <c r="AF12" s="67"/>
      <c r="AG12" s="68"/>
      <c r="AH12" s="69"/>
      <c r="AI12" s="69"/>
      <c r="AJ12" s="69"/>
      <c r="AK12" s="62"/>
      <c r="AL12" s="63"/>
      <c r="AM12" s="62"/>
      <c r="AN12" s="66"/>
      <c r="AO12" s="67"/>
      <c r="AP12" s="68"/>
      <c r="AQ12" s="69"/>
      <c r="AR12" s="69"/>
      <c r="AS12" s="69"/>
      <c r="AT12" s="62"/>
      <c r="AU12" s="63"/>
      <c r="AV12" s="62"/>
      <c r="AW12" s="66"/>
      <c r="AX12" s="67"/>
      <c r="AY12" s="68"/>
      <c r="AZ12" s="69"/>
      <c r="BA12" s="69"/>
      <c r="BB12" s="69"/>
      <c r="BC12" s="62"/>
      <c r="BD12" s="63"/>
      <c r="BE12" s="62"/>
      <c r="BF12" s="66"/>
      <c r="BG12" s="67"/>
      <c r="BH12" s="68"/>
      <c r="BI12" s="69"/>
      <c r="BJ12" s="69"/>
      <c r="BK12" s="69"/>
      <c r="BL12" s="64"/>
      <c r="BM12" s="65"/>
      <c r="BN12" s="62"/>
      <c r="BO12" s="66"/>
      <c r="BP12" s="67"/>
      <c r="BQ12" s="68"/>
      <c r="BR12" s="69"/>
      <c r="BS12" s="69"/>
      <c r="BT12" s="69"/>
      <c r="BU12" s="64"/>
      <c r="BV12" s="65"/>
      <c r="BW12" s="62"/>
      <c r="BX12" s="66"/>
      <c r="BY12" s="67"/>
      <c r="BZ12" s="68"/>
      <c r="CA12" s="69"/>
      <c r="CB12" s="69"/>
      <c r="CC12" s="69"/>
      <c r="CD12" s="64"/>
      <c r="CE12" s="65"/>
      <c r="CF12" s="62"/>
      <c r="CG12" s="66"/>
      <c r="CH12" s="67"/>
      <c r="CI12" s="68"/>
      <c r="CJ12" s="69"/>
      <c r="CK12" s="69"/>
      <c r="CL12" s="69"/>
      <c r="CM12" s="70"/>
      <c r="CN12" s="67"/>
      <c r="CO12" s="67"/>
      <c r="CP12" s="67"/>
      <c r="CQ12" s="71"/>
    </row>
    <row r="13" spans="1:97">
      <c r="A13" s="19" t="str">
        <f>Z13</f>
        <v>0</v>
      </c>
      <c r="B13" s="41"/>
      <c r="C13" s="41"/>
      <c r="D13" s="41"/>
      <c r="E13" s="41"/>
      <c r="F13" s="40" t="s">
        <v>356</v>
      </c>
      <c r="G13" s="40"/>
      <c r="H13" s="184"/>
      <c r="I13" s="45"/>
      <c r="J13" s="41">
        <f>SUM(J6:J12)</f>
        <v>0</v>
      </c>
      <c r="K13" s="41">
        <f>SUM(K6:K12)</f>
        <v>0</v>
      </c>
      <c r="L13" s="41">
        <f>SUM(L6:L12)</f>
        <v>1633</v>
      </c>
      <c r="M13" s="41">
        <f>SUM(M6:M12)</f>
        <v>65</v>
      </c>
      <c r="N13" s="41">
        <f>SUM(N6:N12)</f>
        <v>64</v>
      </c>
      <c r="O13" s="42">
        <f>IFERROR(M13/L13,"-")</f>
        <v>0.039804041641151</v>
      </c>
      <c r="P13" s="77">
        <f>SUM(P6:P12)</f>
        <v>1</v>
      </c>
      <c r="Q13" s="77">
        <f>SUM(Q6:Q12)</f>
        <v>26</v>
      </c>
      <c r="R13" s="42">
        <f>IFERROR(P13/M13,"-")</f>
        <v>0.015384615384615</v>
      </c>
      <c r="S13" s="43">
        <f>IFERROR(H13/M13,"-")</f>
        <v>0</v>
      </c>
      <c r="T13" s="44">
        <f>SUM(T6:T12)</f>
        <v>11</v>
      </c>
      <c r="U13" s="42">
        <f>IFERROR(T13/M13,"-")</f>
        <v>0.16923076923077</v>
      </c>
      <c r="V13" s="184">
        <f>SUM(V6:V12)</f>
        <v>126000</v>
      </c>
      <c r="W13" s="184">
        <f>IFERROR(V13/M13,"-")</f>
        <v>1938.4615384615</v>
      </c>
      <c r="X13" s="184">
        <f>IFERROR(V13/T13,"-")</f>
        <v>11454.545454545</v>
      </c>
      <c r="Y13" s="184">
        <f>V13-H13</f>
        <v>126000</v>
      </c>
      <c r="Z13" s="46" t="str">
        <f>V13/H13</f>
        <v>0</v>
      </c>
      <c r="AA13" s="59"/>
      <c r="AB13" s="61"/>
      <c r="AC13" s="61"/>
      <c r="AD13" s="61"/>
      <c r="AE13" s="61"/>
      <c r="AF13" s="61"/>
      <c r="AG13" s="61"/>
      <c r="AH13" s="61"/>
      <c r="AI13" s="61"/>
      <c r="AJ13" s="61"/>
      <c r="AK13" s="61"/>
      <c r="AL13" s="61"/>
      <c r="AM13" s="61"/>
      <c r="AN13" s="61"/>
      <c r="AO13" s="61"/>
      <c r="AP13" s="61"/>
      <c r="AQ13" s="61"/>
      <c r="AR13" s="61"/>
      <c r="AS13" s="61"/>
      <c r="AT13" s="61"/>
      <c r="AU13" s="61"/>
      <c r="AV13" s="61"/>
      <c r="AW13" s="61"/>
      <c r="AX13" s="61"/>
      <c r="AY13" s="61"/>
      <c r="AZ13" s="61"/>
      <c r="BA13" s="61"/>
      <c r="BB13" s="61"/>
      <c r="BC13" s="61"/>
      <c r="BD13" s="61"/>
      <c r="BE13" s="61"/>
      <c r="BF13" s="61"/>
      <c r="BG13" s="61"/>
      <c r="BH13" s="61"/>
      <c r="BI13" s="61"/>
      <c r="BJ13" s="61"/>
      <c r="BK13" s="61"/>
      <c r="BL13" s="61"/>
      <c r="BM13" s="61"/>
      <c r="BN13" s="61"/>
      <c r="BO13" s="61"/>
      <c r="BP13" s="61"/>
      <c r="BQ13" s="61"/>
      <c r="BR13" s="61"/>
      <c r="BS13" s="61"/>
      <c r="BT13" s="61"/>
      <c r="BU13" s="61"/>
      <c r="BV13" s="61"/>
      <c r="BW13" s="61"/>
      <c r="BX13" s="61"/>
      <c r="BY13" s="61"/>
      <c r="BZ13" s="61"/>
      <c r="CA13" s="61"/>
      <c r="CB13" s="61"/>
      <c r="CC13" s="61"/>
      <c r="CD13" s="61"/>
      <c r="CE13" s="61"/>
      <c r="CF13" s="61"/>
      <c r="CG13" s="61"/>
      <c r="CH13" s="61"/>
      <c r="CI13" s="61"/>
      <c r="CJ13" s="61"/>
      <c r="CK13" s="61"/>
      <c r="CL13" s="61"/>
      <c r="CM13" s="61"/>
      <c r="CN13" s="61"/>
      <c r="CO13" s="61"/>
      <c r="CP13" s="61"/>
      <c r="CQ13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J3:K3"/>
    <mergeCell ref="AB3:AJ3"/>
    <mergeCell ref="AK3:AS3"/>
    <mergeCell ref="AT3:BB3"/>
    <mergeCell ref="BC3:BK3"/>
    <mergeCell ref="BU3:CC3"/>
    <mergeCell ref="CD3:CL3"/>
    <mergeCell ref="CO3:CP3"/>
    <mergeCell ref="CQ3:CQ4"/>
    <mergeCell ref="AB2:CL2"/>
    <mergeCell ref="CM2:CM4"/>
    <mergeCell ref="CN2:CN4"/>
    <mergeCell ref="CO2:CQ2"/>
    <mergeCell ref="BL3:BT3"/>
    <mergeCell ref="A6:A6"/>
    <mergeCell ref="H6:H6"/>
    <mergeCell ref="I6:I6"/>
    <mergeCell ref="S6:S6"/>
    <mergeCell ref="Y6:Y6"/>
    <mergeCell ref="Z6:Z6"/>
    <mergeCell ref="A7:A7"/>
    <mergeCell ref="H7:H7"/>
    <mergeCell ref="I7:I7"/>
    <mergeCell ref="S7:S7"/>
    <mergeCell ref="Y7:Y7"/>
    <mergeCell ref="Z7:Z7"/>
    <mergeCell ref="A8:A8"/>
    <mergeCell ref="H8:H8"/>
    <mergeCell ref="I8:I8"/>
    <mergeCell ref="S8:S8"/>
    <mergeCell ref="Y8:Y8"/>
    <mergeCell ref="Z8:Z8"/>
    <mergeCell ref="A9:A9"/>
    <mergeCell ref="H9:H9"/>
    <mergeCell ref="I9:I9"/>
    <mergeCell ref="S9:S9"/>
    <mergeCell ref="Y9:Y9"/>
    <mergeCell ref="Z9:Z9"/>
    <mergeCell ref="A10:A10"/>
    <mergeCell ref="H10:H10"/>
    <mergeCell ref="I10:I10"/>
    <mergeCell ref="S10:S10"/>
    <mergeCell ref="Y10:Y10"/>
    <mergeCell ref="Z10:Z10"/>
  </mergeCells>
  <conditionalFormatting sqref="H2:K2">
    <cfRule type="expression" dxfId="2" priority="1">
      <formula>WEEKDAY(H2)=7</formula>
    </cfRule>
  </conditionalFormatting>
  <conditionalFormatting sqref="H2:K2">
    <cfRule type="expression" dxfId="3" priority="2">
      <formula>WEEKDAY(H2)=1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Q10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30.625" customWidth="true" style="73"/>
    <col min="5" max="5" width="8.25" customWidth="true" style="73"/>
    <col min="6" max="6" width="33.5" customWidth="true" style="73"/>
    <col min="7" max="7" width="12.25" customWidth="true" style="73"/>
    <col min="8" max="8" width="10.875" customWidth="true" style="73"/>
    <col min="9" max="9" width="10.875" customWidth="true" style="73"/>
    <col min="10" max="10" width="10.875" customWidth="true" style="73"/>
    <col min="11" max="11" width="10.375" customWidth="true" style="73"/>
    <col min="12" max="12" width="10.375" customWidth="true" style="73"/>
    <col min="13" max="13" width="10.375" customWidth="true" style="73"/>
    <col min="14" max="14" width="10.375" customWidth="true" style="73"/>
    <col min="15" max="15" width="7.375" customWidth="true" style="73"/>
    <col min="16" max="16" width="9" customWidth="true" style="73"/>
    <col min="17" max="17" width="9" customWidth="true" style="73"/>
    <col min="18" max="18" width="6.75" customWidth="true" style="73"/>
    <col min="19" max="19" width="7.875" customWidth="true" style="73"/>
    <col min="20" max="20" width="10" customWidth="true" style="73"/>
    <col min="21" max="21" width="9" customWidth="true" style="73"/>
    <col min="22" max="22" width="9" customWidth="true" style="73"/>
    <col min="23" max="23" width="12.375" customWidth="true" style="73"/>
    <col min="24" max="24" width="9" customWidth="true" style="73"/>
    <col min="25" max="25" width="9" customWidth="true" style="73"/>
    <col min="26" max="26" width="9" customWidth="true" style="73"/>
    <col min="27" max="27" width="9" customWidth="true" style="73"/>
    <col min="28" max="28" width="9" customWidth="true" style="73"/>
    <col min="29" max="29" width="9" customWidth="true" style="73"/>
    <col min="30" max="30" width="9" customWidth="true" style="73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</cols>
  <sheetData>
    <row r="2" spans="1:95" customHeight="1" ht="13.5">
      <c r="A2" s="24" t="s">
        <v>0</v>
      </c>
      <c r="B2" s="27" t="s">
        <v>1</v>
      </c>
      <c r="C2" s="27"/>
      <c r="F2" s="76"/>
      <c r="G2" s="76"/>
      <c r="H2" s="76"/>
      <c r="I2" s="76"/>
      <c r="J2" s="76"/>
      <c r="K2" s="56"/>
      <c r="L2" s="56" t="s">
        <v>2</v>
      </c>
      <c r="M2" s="56"/>
      <c r="N2" s="56"/>
      <c r="O2" s="56" t="s">
        <v>3</v>
      </c>
      <c r="P2" s="56"/>
      <c r="Q2" s="56"/>
      <c r="R2" s="56"/>
      <c r="S2" s="56"/>
      <c r="T2" s="56"/>
      <c r="U2" s="56"/>
      <c r="V2" s="56"/>
      <c r="W2" s="56"/>
      <c r="X2" s="56"/>
      <c r="Y2" s="56"/>
      <c r="Z2" s="156" t="s">
        <v>4</v>
      </c>
      <c r="AA2" s="156"/>
      <c r="AB2" s="156"/>
      <c r="AC2" s="156"/>
      <c r="AD2" s="156"/>
      <c r="AE2" s="156"/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7" t="s">
        <v>5</v>
      </c>
      <c r="CL2" s="159" t="s">
        <v>6</v>
      </c>
      <c r="CM2" s="147" t="s">
        <v>7</v>
      </c>
      <c r="CN2" s="148"/>
      <c r="CO2" s="149"/>
    </row>
    <row r="3" spans="1:95" customHeight="1" ht="14.25">
      <c r="A3" s="27" t="s">
        <v>357</v>
      </c>
      <c r="B3" s="38"/>
      <c r="C3" s="38"/>
      <c r="D3" s="38"/>
      <c r="E3" s="38"/>
      <c r="F3" s="72"/>
      <c r="G3" s="56"/>
      <c r="H3" s="56"/>
      <c r="I3" s="145" t="s">
        <v>9</v>
      </c>
      <c r="J3" s="146"/>
      <c r="K3" s="27"/>
      <c r="L3" s="27"/>
      <c r="M3" s="27"/>
      <c r="N3" s="27"/>
      <c r="O3" s="27"/>
      <c r="P3" s="27"/>
      <c r="Q3" s="27"/>
      <c r="R3" s="27"/>
      <c r="S3" s="27"/>
      <c r="T3" s="27"/>
      <c r="U3" s="56"/>
      <c r="V3" s="56"/>
      <c r="W3" s="56"/>
      <c r="X3" s="56"/>
      <c r="Y3" s="56"/>
      <c r="Z3" s="150" t="s">
        <v>10</v>
      </c>
      <c r="AA3" s="151"/>
      <c r="AB3" s="151"/>
      <c r="AC3" s="151"/>
      <c r="AD3" s="151"/>
      <c r="AE3" s="151"/>
      <c r="AF3" s="151"/>
      <c r="AG3" s="151"/>
      <c r="AH3" s="151"/>
      <c r="AI3" s="162" t="s">
        <v>11</v>
      </c>
      <c r="AJ3" s="163"/>
      <c r="AK3" s="163"/>
      <c r="AL3" s="163"/>
      <c r="AM3" s="163"/>
      <c r="AN3" s="163"/>
      <c r="AO3" s="163"/>
      <c r="AP3" s="163"/>
      <c r="AQ3" s="164"/>
      <c r="AR3" s="165" t="s">
        <v>12</v>
      </c>
      <c r="AS3" s="166"/>
      <c r="AT3" s="166"/>
      <c r="AU3" s="166"/>
      <c r="AV3" s="166"/>
      <c r="AW3" s="166"/>
      <c r="AX3" s="166"/>
      <c r="AY3" s="166"/>
      <c r="AZ3" s="167"/>
      <c r="BA3" s="168" t="s">
        <v>13</v>
      </c>
      <c r="BB3" s="169"/>
      <c r="BC3" s="169"/>
      <c r="BD3" s="169"/>
      <c r="BE3" s="169"/>
      <c r="BF3" s="169"/>
      <c r="BG3" s="169"/>
      <c r="BH3" s="169"/>
      <c r="BI3" s="170"/>
      <c r="BJ3" s="171" t="s">
        <v>14</v>
      </c>
      <c r="BK3" s="172"/>
      <c r="BL3" s="172"/>
      <c r="BM3" s="172"/>
      <c r="BN3" s="172"/>
      <c r="BO3" s="172"/>
      <c r="BP3" s="172"/>
      <c r="BQ3" s="172"/>
      <c r="BR3" s="173"/>
      <c r="BS3" s="174" t="s">
        <v>15</v>
      </c>
      <c r="BT3" s="175"/>
      <c r="BU3" s="175"/>
      <c r="BV3" s="175"/>
      <c r="BW3" s="175"/>
      <c r="BX3" s="175"/>
      <c r="BY3" s="175"/>
      <c r="BZ3" s="175"/>
      <c r="CA3" s="176"/>
      <c r="CB3" s="177" t="s">
        <v>16</v>
      </c>
      <c r="CC3" s="178"/>
      <c r="CD3" s="178"/>
      <c r="CE3" s="178"/>
      <c r="CF3" s="178"/>
      <c r="CG3" s="178"/>
      <c r="CH3" s="178"/>
      <c r="CI3" s="178"/>
      <c r="CJ3" s="179"/>
      <c r="CK3" s="157"/>
      <c r="CL3" s="160"/>
      <c r="CM3" s="152" t="s">
        <v>17</v>
      </c>
      <c r="CN3" s="153"/>
      <c r="CO3" s="154" t="s">
        <v>18</v>
      </c>
    </row>
    <row r="4" spans="1:95">
      <c r="A4" s="26"/>
      <c r="B4" s="7" t="s">
        <v>19</v>
      </c>
      <c r="C4" s="7" t="s">
        <v>20</v>
      </c>
      <c r="D4" s="7" t="s">
        <v>336</v>
      </c>
      <c r="E4" s="20" t="s">
        <v>24</v>
      </c>
      <c r="F4" s="7" t="s">
        <v>25</v>
      </c>
      <c r="G4" s="14" t="s">
        <v>27</v>
      </c>
      <c r="H4" s="7" t="s">
        <v>28</v>
      </c>
      <c r="I4" s="15" t="s">
        <v>29</v>
      </c>
      <c r="J4" s="15" t="s">
        <v>30</v>
      </c>
      <c r="K4" s="15" t="s">
        <v>31</v>
      </c>
      <c r="L4" s="6" t="s">
        <v>34</v>
      </c>
      <c r="M4" s="7" t="s">
        <v>35</v>
      </c>
      <c r="N4" s="15" t="s">
        <v>36</v>
      </c>
      <c r="O4" s="7" t="s">
        <v>37</v>
      </c>
      <c r="P4" s="7" t="s">
        <v>38</v>
      </c>
      <c r="Q4" s="7" t="s">
        <v>39</v>
      </c>
      <c r="R4" s="7" t="s">
        <v>40</v>
      </c>
      <c r="S4" s="7" t="s">
        <v>41</v>
      </c>
      <c r="T4" s="15" t="s">
        <v>42</v>
      </c>
      <c r="U4" s="7" t="s">
        <v>43</v>
      </c>
      <c r="V4" s="7" t="s">
        <v>44</v>
      </c>
      <c r="W4" s="7" t="s">
        <v>45</v>
      </c>
      <c r="X4" s="7" t="s">
        <v>46</v>
      </c>
      <c r="Y4" s="57"/>
      <c r="Z4" s="47" t="s">
        <v>47</v>
      </c>
      <c r="AA4" s="47" t="s">
        <v>48</v>
      </c>
      <c r="AB4" s="47" t="s">
        <v>49</v>
      </c>
      <c r="AC4" s="47" t="s">
        <v>41</v>
      </c>
      <c r="AD4" s="47" t="s">
        <v>50</v>
      </c>
      <c r="AE4" s="47" t="s">
        <v>51</v>
      </c>
      <c r="AF4" s="47" t="s">
        <v>52</v>
      </c>
      <c r="AG4" s="47" t="s">
        <v>53</v>
      </c>
      <c r="AH4" s="47" t="s">
        <v>54</v>
      </c>
      <c r="AI4" s="48" t="s">
        <v>47</v>
      </c>
      <c r="AJ4" s="48" t="s">
        <v>48</v>
      </c>
      <c r="AK4" s="48" t="s">
        <v>49</v>
      </c>
      <c r="AL4" s="48" t="s">
        <v>41</v>
      </c>
      <c r="AM4" s="48" t="s">
        <v>50</v>
      </c>
      <c r="AN4" s="48" t="s">
        <v>51</v>
      </c>
      <c r="AO4" s="48" t="s">
        <v>52</v>
      </c>
      <c r="AP4" s="48" t="s">
        <v>53</v>
      </c>
      <c r="AQ4" s="48" t="s">
        <v>54</v>
      </c>
      <c r="AR4" s="49" t="s">
        <v>47</v>
      </c>
      <c r="AS4" s="49" t="s">
        <v>48</v>
      </c>
      <c r="AT4" s="49" t="s">
        <v>49</v>
      </c>
      <c r="AU4" s="49" t="s">
        <v>41</v>
      </c>
      <c r="AV4" s="49" t="s">
        <v>50</v>
      </c>
      <c r="AW4" s="49" t="s">
        <v>51</v>
      </c>
      <c r="AX4" s="49" t="s">
        <v>52</v>
      </c>
      <c r="AY4" s="49" t="s">
        <v>53</v>
      </c>
      <c r="AZ4" s="49" t="s">
        <v>54</v>
      </c>
      <c r="BA4" s="50" t="s">
        <v>47</v>
      </c>
      <c r="BB4" s="50" t="s">
        <v>48</v>
      </c>
      <c r="BC4" s="50" t="s">
        <v>49</v>
      </c>
      <c r="BD4" s="50" t="s">
        <v>41</v>
      </c>
      <c r="BE4" s="50" t="s">
        <v>50</v>
      </c>
      <c r="BF4" s="50" t="s">
        <v>51</v>
      </c>
      <c r="BG4" s="50" t="s">
        <v>52</v>
      </c>
      <c r="BH4" s="50" t="s">
        <v>53</v>
      </c>
      <c r="BI4" s="50" t="s">
        <v>54</v>
      </c>
      <c r="BJ4" s="118" t="s">
        <v>47</v>
      </c>
      <c r="BK4" s="118" t="s">
        <v>48</v>
      </c>
      <c r="BL4" s="118" t="s">
        <v>49</v>
      </c>
      <c r="BM4" s="118" t="s">
        <v>41</v>
      </c>
      <c r="BN4" s="118" t="s">
        <v>50</v>
      </c>
      <c r="BO4" s="118" t="s">
        <v>51</v>
      </c>
      <c r="BP4" s="118" t="s">
        <v>52</v>
      </c>
      <c r="BQ4" s="118" t="s">
        <v>53</v>
      </c>
      <c r="BR4" s="118" t="s">
        <v>54</v>
      </c>
      <c r="BS4" s="51" t="s">
        <v>47</v>
      </c>
      <c r="BT4" s="51" t="s">
        <v>48</v>
      </c>
      <c r="BU4" s="51" t="s">
        <v>49</v>
      </c>
      <c r="BV4" s="51" t="s">
        <v>41</v>
      </c>
      <c r="BW4" s="51" t="s">
        <v>50</v>
      </c>
      <c r="BX4" s="51" t="s">
        <v>51</v>
      </c>
      <c r="BY4" s="51" t="s">
        <v>52</v>
      </c>
      <c r="BZ4" s="51" t="s">
        <v>53</v>
      </c>
      <c r="CA4" s="51" t="s">
        <v>54</v>
      </c>
      <c r="CB4" s="52" t="s">
        <v>47</v>
      </c>
      <c r="CC4" s="52" t="s">
        <v>48</v>
      </c>
      <c r="CD4" s="52" t="s">
        <v>49</v>
      </c>
      <c r="CE4" s="52" t="s">
        <v>41</v>
      </c>
      <c r="CF4" s="52" t="s">
        <v>50</v>
      </c>
      <c r="CG4" s="52" t="s">
        <v>51</v>
      </c>
      <c r="CH4" s="52" t="s">
        <v>52</v>
      </c>
      <c r="CI4" s="52" t="s">
        <v>53</v>
      </c>
      <c r="CJ4" s="52" t="s">
        <v>54</v>
      </c>
      <c r="CK4" s="158"/>
      <c r="CL4" s="161"/>
      <c r="CM4" s="53" t="s">
        <v>55</v>
      </c>
      <c r="CN4" s="53" t="s">
        <v>56</v>
      </c>
      <c r="CO4" s="155"/>
    </row>
    <row r="5" spans="1:95">
      <c r="A5" s="19"/>
      <c r="B5" s="28"/>
      <c r="C5" s="28"/>
      <c r="D5" s="26"/>
      <c r="E5" s="26"/>
      <c r="F5" s="26"/>
      <c r="G5" s="35"/>
      <c r="H5" s="180"/>
      <c r="I5" s="29"/>
      <c r="J5" s="26"/>
      <c r="K5" s="26"/>
      <c r="L5" s="26"/>
      <c r="M5" s="10"/>
      <c r="N5" s="10"/>
      <c r="O5" s="26"/>
      <c r="P5" s="10"/>
      <c r="Q5" s="2"/>
      <c r="R5" s="2"/>
      <c r="S5" s="2"/>
      <c r="T5" s="185"/>
      <c r="U5" s="185"/>
      <c r="V5" s="185"/>
      <c r="W5" s="185"/>
      <c r="X5" s="10"/>
      <c r="Y5" s="58"/>
      <c r="Z5" s="64"/>
      <c r="AA5" s="64"/>
      <c r="AB5" s="64"/>
      <c r="AC5" s="64"/>
      <c r="AD5" s="64"/>
      <c r="AE5" s="64"/>
      <c r="AF5" s="64"/>
      <c r="AG5" s="64"/>
      <c r="AH5" s="64"/>
      <c r="AI5" s="64"/>
      <c r="AJ5" s="64"/>
      <c r="AK5" s="64"/>
      <c r="AL5" s="64"/>
      <c r="AM5" s="64"/>
      <c r="AN5" s="64"/>
      <c r="AO5" s="64"/>
      <c r="AP5" s="64"/>
      <c r="AQ5" s="64"/>
      <c r="AR5" s="64"/>
      <c r="AS5" s="64"/>
      <c r="AT5" s="64"/>
      <c r="AU5" s="64"/>
      <c r="AV5" s="64"/>
      <c r="AW5" s="64"/>
      <c r="AX5" s="64"/>
      <c r="AY5" s="64"/>
      <c r="AZ5" s="64"/>
      <c r="BA5" s="64"/>
      <c r="BB5" s="64"/>
      <c r="BC5" s="64"/>
      <c r="BD5" s="64"/>
      <c r="BE5" s="64"/>
      <c r="BF5" s="64"/>
      <c r="BG5" s="64"/>
      <c r="BH5" s="64"/>
      <c r="BI5" s="64"/>
      <c r="BJ5" s="64"/>
      <c r="BK5" s="64"/>
      <c r="BL5" s="64"/>
      <c r="BM5" s="64"/>
      <c r="BN5" s="64"/>
      <c r="BO5" s="64"/>
      <c r="BP5" s="64"/>
      <c r="BQ5" s="64"/>
      <c r="BR5" s="64"/>
      <c r="BS5" s="64"/>
      <c r="BT5" s="64"/>
      <c r="BU5" s="64"/>
      <c r="BV5" s="64"/>
      <c r="BW5" s="64"/>
      <c r="BX5" s="64"/>
      <c r="BY5" s="64"/>
      <c r="BZ5" s="64"/>
      <c r="CA5" s="64"/>
      <c r="CB5" s="64"/>
      <c r="CC5" s="64"/>
      <c r="CD5" s="64"/>
      <c r="CE5" s="64"/>
      <c r="CF5" s="64"/>
      <c r="CG5" s="64"/>
      <c r="CH5" s="64"/>
      <c r="CI5" s="64"/>
      <c r="CJ5" s="64"/>
      <c r="CK5" s="64"/>
      <c r="CL5" s="64"/>
      <c r="CM5" s="64"/>
      <c r="CN5" s="64"/>
      <c r="CO5" s="64"/>
    </row>
    <row r="6" spans="1:95">
      <c r="A6" s="79" t="str">
        <f>X6</f>
        <v>0</v>
      </c>
      <c r="B6" s="189" t="s">
        <v>358</v>
      </c>
      <c r="C6" s="189" t="s">
        <v>340</v>
      </c>
      <c r="D6" s="189" t="s">
        <v>359</v>
      </c>
      <c r="E6" s="189" t="s">
        <v>360</v>
      </c>
      <c r="F6" s="89" t="s">
        <v>361</v>
      </c>
      <c r="G6" s="89" t="s">
        <v>344</v>
      </c>
      <c r="H6" s="181">
        <v>0</v>
      </c>
      <c r="I6" s="80">
        <v>0</v>
      </c>
      <c r="J6" s="80">
        <v>0</v>
      </c>
      <c r="K6" s="80">
        <v>902574</v>
      </c>
      <c r="L6" s="93">
        <v>5671</v>
      </c>
      <c r="M6" s="81">
        <f>IFERROR(L6/K6,"-")</f>
        <v>0.0062831413269161</v>
      </c>
      <c r="N6" s="80">
        <v>163</v>
      </c>
      <c r="O6" s="80">
        <v>1929</v>
      </c>
      <c r="P6" s="81">
        <f>IFERROR(N6/(L6),"-")</f>
        <v>0.028742726150591</v>
      </c>
      <c r="Q6" s="82">
        <f>IFERROR(H6/SUM(L6:L6),"-")</f>
        <v>0</v>
      </c>
      <c r="R6" s="83">
        <v>664</v>
      </c>
      <c r="S6" s="81">
        <f>IF(L6=0,"-",R6/L6)</f>
        <v>0.11708693352142</v>
      </c>
      <c r="T6" s="186">
        <v>41092648</v>
      </c>
      <c r="U6" s="187">
        <f>IFERROR(T6/L6,"-")</f>
        <v>7246.1026274026</v>
      </c>
      <c r="V6" s="187">
        <f>IFERROR(T6/R6,"-")</f>
        <v>61886.518072289</v>
      </c>
      <c r="W6" s="181">
        <f>SUM(T6:T6)-SUM(H6:H6)</f>
        <v>41092648</v>
      </c>
      <c r="X6" s="85" t="str">
        <f>SUM(T6:T6)/SUM(H6:H6)</f>
        <v>0</v>
      </c>
      <c r="Y6" s="78"/>
      <c r="Z6" s="94">
        <v>126</v>
      </c>
      <c r="AA6" s="95">
        <f>IF(L6=0,"",IF(Z6=0,"",(Z6/L6)))</f>
        <v>0.02221830365015</v>
      </c>
      <c r="AB6" s="94">
        <v>3</v>
      </c>
      <c r="AC6" s="96">
        <f>IFERROR(AB6/Z6,"-")</f>
        <v>0.023809523809524</v>
      </c>
      <c r="AD6" s="97">
        <v>41000</v>
      </c>
      <c r="AE6" s="98">
        <f>IFERROR(AD6/Z6,"-")</f>
        <v>325.39682539683</v>
      </c>
      <c r="AF6" s="99">
        <v>1</v>
      </c>
      <c r="AG6" s="99">
        <v>1</v>
      </c>
      <c r="AH6" s="99">
        <v>1</v>
      </c>
      <c r="AI6" s="100">
        <v>430</v>
      </c>
      <c r="AJ6" s="101">
        <f>IF(L6=0,"",IF(AI6=0,"",(AI6/L6)))</f>
        <v>0.075824369599718</v>
      </c>
      <c r="AK6" s="100">
        <v>21</v>
      </c>
      <c r="AL6" s="102">
        <f>IFERROR(AK6/AI6,"-")</f>
        <v>0.048837209302326</v>
      </c>
      <c r="AM6" s="103">
        <v>386000</v>
      </c>
      <c r="AN6" s="104">
        <f>IFERROR(AM6/AI6,"-")</f>
        <v>897.67441860465</v>
      </c>
      <c r="AO6" s="105">
        <v>15</v>
      </c>
      <c r="AP6" s="105">
        <v>2</v>
      </c>
      <c r="AQ6" s="105">
        <v>4</v>
      </c>
      <c r="AR6" s="106">
        <v>605</v>
      </c>
      <c r="AS6" s="107">
        <f>IF(L6=0,"",IF(AR6=0,"",(AR6/L6)))</f>
        <v>0.10668312466937</v>
      </c>
      <c r="AT6" s="106">
        <v>40</v>
      </c>
      <c r="AU6" s="108">
        <f>IFERROR(AT6/AR6,"-")</f>
        <v>0.066115702479339</v>
      </c>
      <c r="AV6" s="109">
        <v>357000</v>
      </c>
      <c r="AW6" s="110">
        <f>IFERROR(AV6/AR6,"-")</f>
        <v>590.0826446281</v>
      </c>
      <c r="AX6" s="111">
        <v>21</v>
      </c>
      <c r="AY6" s="111">
        <v>8</v>
      </c>
      <c r="AZ6" s="111">
        <v>11</v>
      </c>
      <c r="BA6" s="112">
        <v>1221</v>
      </c>
      <c r="BB6" s="113">
        <f>IF(L6=0,"",IF(BA6=0,"",(BA6/L6)))</f>
        <v>0.21530594251455</v>
      </c>
      <c r="BC6" s="112">
        <v>125</v>
      </c>
      <c r="BD6" s="114">
        <f>IFERROR(BC6/BA6,"-")</f>
        <v>0.1023751023751</v>
      </c>
      <c r="BE6" s="115">
        <v>5802000</v>
      </c>
      <c r="BF6" s="116">
        <f>IFERROR(BE6/BA6,"-")</f>
        <v>4751.8427518428</v>
      </c>
      <c r="BG6" s="117">
        <v>57</v>
      </c>
      <c r="BH6" s="117">
        <v>21</v>
      </c>
      <c r="BI6" s="117">
        <v>47</v>
      </c>
      <c r="BJ6" s="119">
        <v>2445</v>
      </c>
      <c r="BK6" s="120">
        <f>IF(L6=0,"",IF(BJ6=0,"",(BJ6/L6)))</f>
        <v>0.43114089225886</v>
      </c>
      <c r="BL6" s="121">
        <v>321</v>
      </c>
      <c r="BM6" s="122">
        <f>IFERROR(BL6/BJ6,"-")</f>
        <v>0.13128834355828</v>
      </c>
      <c r="BN6" s="123">
        <v>13512568</v>
      </c>
      <c r="BO6" s="124">
        <f>IFERROR(BN6/BJ6,"-")</f>
        <v>5526.6126789366</v>
      </c>
      <c r="BP6" s="125">
        <v>137</v>
      </c>
      <c r="BQ6" s="125">
        <v>56</v>
      </c>
      <c r="BR6" s="125">
        <v>128</v>
      </c>
      <c r="BS6" s="126">
        <v>740</v>
      </c>
      <c r="BT6" s="127">
        <f>IF(L6=0,"",IF(BS6=0,"",(BS6/L6)))</f>
        <v>0.13048845000882</v>
      </c>
      <c r="BU6" s="128">
        <v>129</v>
      </c>
      <c r="BV6" s="129">
        <f>IFERROR(BU6/BS6,"-")</f>
        <v>0.17432432432432</v>
      </c>
      <c r="BW6" s="130">
        <v>16724080</v>
      </c>
      <c r="BX6" s="131">
        <f>IFERROR(BW6/BS6,"-")</f>
        <v>22600.108108108</v>
      </c>
      <c r="BY6" s="132">
        <v>40</v>
      </c>
      <c r="BZ6" s="132">
        <v>16</v>
      </c>
      <c r="CA6" s="132">
        <v>73</v>
      </c>
      <c r="CB6" s="133">
        <v>104</v>
      </c>
      <c r="CC6" s="134">
        <f>IF(L6=0,"",IF(CB6=0,"",(CB6/L6)))</f>
        <v>0.018338917298536</v>
      </c>
      <c r="CD6" s="135">
        <v>25</v>
      </c>
      <c r="CE6" s="136">
        <f>IFERROR(CD6/CB6,"-")</f>
        <v>0.24038461538462</v>
      </c>
      <c r="CF6" s="137">
        <v>4270000</v>
      </c>
      <c r="CG6" s="138">
        <f>IFERROR(CF6/CB6,"-")</f>
        <v>41057.692307692</v>
      </c>
      <c r="CH6" s="139">
        <v>2</v>
      </c>
      <c r="CI6" s="139">
        <v>2</v>
      </c>
      <c r="CJ6" s="139">
        <v>21</v>
      </c>
      <c r="CK6" s="140">
        <v>664</v>
      </c>
      <c r="CL6" s="141">
        <v>41092648</v>
      </c>
      <c r="CM6" s="141">
        <v>2486000</v>
      </c>
      <c r="CN6" s="141">
        <v>524000</v>
      </c>
      <c r="CO6" s="142" t="str">
        <f>IF(AND(CM6=0,CN6=0),"",IF(AND(CM6&lt;=100000,CN6&lt;=100000),"",IF(CM6/CL6&gt;0.7,"男高",IF(CN6/CL6&gt;0.7,"女高",""))))</f>
        <v/>
      </c>
    </row>
    <row r="7" spans="1:95">
      <c r="A7" s="79" t="str">
        <f>X7</f>
        <v>0</v>
      </c>
      <c r="B7" s="189" t="s">
        <v>362</v>
      </c>
      <c r="C7" s="189" t="s">
        <v>340</v>
      </c>
      <c r="D7" s="189" t="s">
        <v>359</v>
      </c>
      <c r="E7" s="189" t="s">
        <v>360</v>
      </c>
      <c r="F7" s="89" t="s">
        <v>363</v>
      </c>
      <c r="G7" s="89" t="s">
        <v>344</v>
      </c>
      <c r="H7" s="181">
        <v>0</v>
      </c>
      <c r="I7" s="80">
        <v>0</v>
      </c>
      <c r="J7" s="80">
        <v>0</v>
      </c>
      <c r="K7" s="80">
        <v>2924</v>
      </c>
      <c r="L7" s="93">
        <v>37</v>
      </c>
      <c r="M7" s="81">
        <f>IFERROR(L7/K7,"-")</f>
        <v>0.01265389876881</v>
      </c>
      <c r="N7" s="80">
        <v>0</v>
      </c>
      <c r="O7" s="80">
        <v>17</v>
      </c>
      <c r="P7" s="81">
        <f>IFERROR(N7/(L7),"-")</f>
        <v>0</v>
      </c>
      <c r="Q7" s="82">
        <f>IFERROR(H7/SUM(L7:L7),"-")</f>
        <v>0</v>
      </c>
      <c r="R7" s="83">
        <v>7</v>
      </c>
      <c r="S7" s="81">
        <f>IF(L7=0,"-",R7/L7)</f>
        <v>0.18918918918919</v>
      </c>
      <c r="T7" s="186">
        <v>67000</v>
      </c>
      <c r="U7" s="187">
        <f>IFERROR(T7/L7,"-")</f>
        <v>1810.8108108108</v>
      </c>
      <c r="V7" s="187">
        <f>IFERROR(T7/R7,"-")</f>
        <v>9571.4285714286</v>
      </c>
      <c r="W7" s="181">
        <f>SUM(T7:T7)-SUM(H7:H7)</f>
        <v>67000</v>
      </c>
      <c r="X7" s="85" t="str">
        <f>SUM(T7:T7)/SUM(H7:H7)</f>
        <v>0</v>
      </c>
      <c r="Y7" s="78"/>
      <c r="Z7" s="94"/>
      <c r="AA7" s="95">
        <f>IF(L7=0,"",IF(Z7=0,"",(Z7/L7)))</f>
        <v>0</v>
      </c>
      <c r="AB7" s="94"/>
      <c r="AC7" s="96" t="str">
        <f>IFERROR(AB7/Z7,"-")</f>
        <v>-</v>
      </c>
      <c r="AD7" s="97"/>
      <c r="AE7" s="98" t="str">
        <f>IFERROR(AD7/Z7,"-")</f>
        <v>-</v>
      </c>
      <c r="AF7" s="99"/>
      <c r="AG7" s="99"/>
      <c r="AH7" s="99"/>
      <c r="AI7" s="100">
        <v>4</v>
      </c>
      <c r="AJ7" s="101">
        <f>IF(L7=0,"",IF(AI7=0,"",(AI7/L7)))</f>
        <v>0.10810810810811</v>
      </c>
      <c r="AK7" s="100"/>
      <c r="AL7" s="102">
        <f>IFERROR(AK7/AI7,"-")</f>
        <v>0</v>
      </c>
      <c r="AM7" s="103"/>
      <c r="AN7" s="104">
        <f>IFERROR(AM7/AI7,"-")</f>
        <v>0</v>
      </c>
      <c r="AO7" s="105"/>
      <c r="AP7" s="105"/>
      <c r="AQ7" s="105"/>
      <c r="AR7" s="106">
        <v>3</v>
      </c>
      <c r="AS7" s="107">
        <f>IF(L7=0,"",IF(AR7=0,"",(AR7/L7)))</f>
        <v>0.081081081081081</v>
      </c>
      <c r="AT7" s="106">
        <v>1</v>
      </c>
      <c r="AU7" s="108">
        <f>IFERROR(AT7/AR7,"-")</f>
        <v>0.33333333333333</v>
      </c>
      <c r="AV7" s="109">
        <v>16000</v>
      </c>
      <c r="AW7" s="110">
        <f>IFERROR(AV7/AR7,"-")</f>
        <v>5333.3333333333</v>
      </c>
      <c r="AX7" s="111"/>
      <c r="AY7" s="111"/>
      <c r="AZ7" s="111">
        <v>1</v>
      </c>
      <c r="BA7" s="112">
        <v>14</v>
      </c>
      <c r="BB7" s="113">
        <f>IF(L7=0,"",IF(BA7=0,"",(BA7/L7)))</f>
        <v>0.37837837837838</v>
      </c>
      <c r="BC7" s="112">
        <v>2</v>
      </c>
      <c r="BD7" s="114">
        <f>IFERROR(BC7/BA7,"-")</f>
        <v>0.14285714285714</v>
      </c>
      <c r="BE7" s="115">
        <v>22000</v>
      </c>
      <c r="BF7" s="116">
        <f>IFERROR(BE7/BA7,"-")</f>
        <v>1571.4285714286</v>
      </c>
      <c r="BG7" s="117">
        <v>1</v>
      </c>
      <c r="BH7" s="117"/>
      <c r="BI7" s="117">
        <v>1</v>
      </c>
      <c r="BJ7" s="119">
        <v>10</v>
      </c>
      <c r="BK7" s="120">
        <f>IF(L7=0,"",IF(BJ7=0,"",(BJ7/L7)))</f>
        <v>0.27027027027027</v>
      </c>
      <c r="BL7" s="121">
        <v>2</v>
      </c>
      <c r="BM7" s="122">
        <f>IFERROR(BL7/BJ7,"-")</f>
        <v>0.2</v>
      </c>
      <c r="BN7" s="123">
        <v>6000</v>
      </c>
      <c r="BO7" s="124">
        <f>IFERROR(BN7/BJ7,"-")</f>
        <v>600</v>
      </c>
      <c r="BP7" s="125">
        <v>2</v>
      </c>
      <c r="BQ7" s="125"/>
      <c r="BR7" s="125"/>
      <c r="BS7" s="126">
        <v>5</v>
      </c>
      <c r="BT7" s="127">
        <f>IF(L7=0,"",IF(BS7=0,"",(BS7/L7)))</f>
        <v>0.13513513513514</v>
      </c>
      <c r="BU7" s="128">
        <v>2</v>
      </c>
      <c r="BV7" s="129">
        <f>IFERROR(BU7/BS7,"-")</f>
        <v>0.4</v>
      </c>
      <c r="BW7" s="130">
        <v>23000</v>
      </c>
      <c r="BX7" s="131">
        <f>IFERROR(BW7/BS7,"-")</f>
        <v>4600</v>
      </c>
      <c r="BY7" s="132">
        <v>1</v>
      </c>
      <c r="BZ7" s="132"/>
      <c r="CA7" s="132">
        <v>1</v>
      </c>
      <c r="CB7" s="133">
        <v>1</v>
      </c>
      <c r="CC7" s="134">
        <f>IF(L7=0,"",IF(CB7=0,"",(CB7/L7)))</f>
        <v>0.027027027027027</v>
      </c>
      <c r="CD7" s="135"/>
      <c r="CE7" s="136">
        <f>IFERROR(CD7/CB7,"-")</f>
        <v>0</v>
      </c>
      <c r="CF7" s="137"/>
      <c r="CG7" s="138">
        <f>IFERROR(CF7/CB7,"-")</f>
        <v>0</v>
      </c>
      <c r="CH7" s="139"/>
      <c r="CI7" s="139"/>
      <c r="CJ7" s="139"/>
      <c r="CK7" s="140">
        <v>7</v>
      </c>
      <c r="CL7" s="141">
        <v>67000</v>
      </c>
      <c r="CM7" s="141">
        <v>20000</v>
      </c>
      <c r="CN7" s="141">
        <v>17000</v>
      </c>
      <c r="CO7" s="142" t="str">
        <f>IF(AND(CM7=0,CN7=0),"",IF(AND(CM7&lt;=100000,CN7&lt;=100000),"",IF(CM7/CL7&gt;0.7,"男高",IF(CN7/CL7&gt;0.7,"女高",""))))</f>
        <v/>
      </c>
    </row>
    <row r="8" spans="1:95">
      <c r="A8" s="30"/>
      <c r="B8" s="86"/>
      <c r="C8" s="86"/>
      <c r="D8" s="87"/>
      <c r="E8" s="88"/>
      <c r="F8" s="89"/>
      <c r="G8" s="89"/>
      <c r="H8" s="182"/>
      <c r="I8" s="34"/>
      <c r="J8" s="34"/>
      <c r="K8" s="31"/>
      <c r="L8" s="31"/>
      <c r="M8" s="33"/>
      <c r="N8" s="33"/>
      <c r="O8" s="31"/>
      <c r="P8" s="33"/>
      <c r="Q8" s="25"/>
      <c r="R8" s="25"/>
      <c r="S8" s="25"/>
      <c r="T8" s="188"/>
      <c r="U8" s="188"/>
      <c r="V8" s="188"/>
      <c r="W8" s="188"/>
      <c r="X8" s="33"/>
      <c r="Y8" s="58"/>
      <c r="Z8" s="62"/>
      <c r="AA8" s="63"/>
      <c r="AB8" s="62"/>
      <c r="AC8" s="66"/>
      <c r="AD8" s="67"/>
      <c r="AE8" s="68"/>
      <c r="AF8" s="69"/>
      <c r="AG8" s="69"/>
      <c r="AH8" s="69"/>
      <c r="AI8" s="62"/>
      <c r="AJ8" s="63"/>
      <c r="AK8" s="62"/>
      <c r="AL8" s="66"/>
      <c r="AM8" s="67"/>
      <c r="AN8" s="68"/>
      <c r="AO8" s="69"/>
      <c r="AP8" s="69"/>
      <c r="AQ8" s="69"/>
      <c r="AR8" s="62"/>
      <c r="AS8" s="63"/>
      <c r="AT8" s="62"/>
      <c r="AU8" s="66"/>
      <c r="AV8" s="67"/>
      <c r="AW8" s="68"/>
      <c r="AX8" s="69"/>
      <c r="AY8" s="69"/>
      <c r="AZ8" s="69"/>
      <c r="BA8" s="62"/>
      <c r="BB8" s="63"/>
      <c r="BC8" s="62"/>
      <c r="BD8" s="66"/>
      <c r="BE8" s="67"/>
      <c r="BF8" s="68"/>
      <c r="BG8" s="69"/>
      <c r="BH8" s="69"/>
      <c r="BI8" s="69"/>
      <c r="BJ8" s="64"/>
      <c r="BK8" s="65"/>
      <c r="BL8" s="62"/>
      <c r="BM8" s="66"/>
      <c r="BN8" s="67"/>
      <c r="BO8" s="68"/>
      <c r="BP8" s="69"/>
      <c r="BQ8" s="69"/>
      <c r="BR8" s="69"/>
      <c r="BS8" s="64"/>
      <c r="BT8" s="65"/>
      <c r="BU8" s="62"/>
      <c r="BV8" s="66"/>
      <c r="BW8" s="67"/>
      <c r="BX8" s="68"/>
      <c r="BY8" s="69"/>
      <c r="BZ8" s="69"/>
      <c r="CA8" s="69"/>
      <c r="CB8" s="64"/>
      <c r="CC8" s="65"/>
      <c r="CD8" s="62"/>
      <c r="CE8" s="66"/>
      <c r="CF8" s="67"/>
      <c r="CG8" s="68"/>
      <c r="CH8" s="69"/>
      <c r="CI8" s="69"/>
      <c r="CJ8" s="69"/>
      <c r="CK8" s="70"/>
      <c r="CL8" s="67"/>
      <c r="CM8" s="67"/>
      <c r="CN8" s="67"/>
      <c r="CO8" s="71"/>
    </row>
    <row r="9" spans="1:95">
      <c r="A9" s="30"/>
      <c r="B9" s="37"/>
      <c r="C9" s="37"/>
      <c r="D9" s="31"/>
      <c r="E9" s="31"/>
      <c r="F9" s="36"/>
      <c r="G9" s="74"/>
      <c r="H9" s="183"/>
      <c r="I9" s="34"/>
      <c r="J9" s="34"/>
      <c r="K9" s="31"/>
      <c r="L9" s="31"/>
      <c r="M9" s="33"/>
      <c r="N9" s="33"/>
      <c r="O9" s="31"/>
      <c r="P9" s="33"/>
      <c r="Q9" s="25"/>
      <c r="R9" s="25"/>
      <c r="S9" s="25"/>
      <c r="T9" s="188"/>
      <c r="U9" s="188"/>
      <c r="V9" s="188"/>
      <c r="W9" s="188"/>
      <c r="X9" s="33"/>
      <c r="Y9" s="60"/>
      <c r="Z9" s="62"/>
      <c r="AA9" s="63"/>
      <c r="AB9" s="62"/>
      <c r="AC9" s="66"/>
      <c r="AD9" s="67"/>
      <c r="AE9" s="68"/>
      <c r="AF9" s="69"/>
      <c r="AG9" s="69"/>
      <c r="AH9" s="69"/>
      <c r="AI9" s="62"/>
      <c r="AJ9" s="63"/>
      <c r="AK9" s="62"/>
      <c r="AL9" s="66"/>
      <c r="AM9" s="67"/>
      <c r="AN9" s="68"/>
      <c r="AO9" s="69"/>
      <c r="AP9" s="69"/>
      <c r="AQ9" s="69"/>
      <c r="AR9" s="62"/>
      <c r="AS9" s="63"/>
      <c r="AT9" s="62"/>
      <c r="AU9" s="66"/>
      <c r="AV9" s="67"/>
      <c r="AW9" s="68"/>
      <c r="AX9" s="69"/>
      <c r="AY9" s="69"/>
      <c r="AZ9" s="69"/>
      <c r="BA9" s="62"/>
      <c r="BB9" s="63"/>
      <c r="BC9" s="62"/>
      <c r="BD9" s="66"/>
      <c r="BE9" s="67"/>
      <c r="BF9" s="68"/>
      <c r="BG9" s="69"/>
      <c r="BH9" s="69"/>
      <c r="BI9" s="69"/>
      <c r="BJ9" s="64"/>
      <c r="BK9" s="65"/>
      <c r="BL9" s="62"/>
      <c r="BM9" s="66"/>
      <c r="BN9" s="67"/>
      <c r="BO9" s="68"/>
      <c r="BP9" s="69"/>
      <c r="BQ9" s="69"/>
      <c r="BR9" s="69"/>
      <c r="BS9" s="64"/>
      <c r="BT9" s="65"/>
      <c r="BU9" s="62"/>
      <c r="BV9" s="66"/>
      <c r="BW9" s="67"/>
      <c r="BX9" s="68"/>
      <c r="BY9" s="69"/>
      <c r="BZ9" s="69"/>
      <c r="CA9" s="69"/>
      <c r="CB9" s="64"/>
      <c r="CC9" s="65"/>
      <c r="CD9" s="62"/>
      <c r="CE9" s="66"/>
      <c r="CF9" s="67"/>
      <c r="CG9" s="68"/>
      <c r="CH9" s="69"/>
      <c r="CI9" s="69"/>
      <c r="CJ9" s="69"/>
      <c r="CK9" s="70"/>
      <c r="CL9" s="67"/>
      <c r="CM9" s="67"/>
      <c r="CN9" s="67"/>
      <c r="CO9" s="71"/>
    </row>
    <row r="10" spans="1:95">
      <c r="A10" s="19">
        <f>Z10</f>
        <v/>
      </c>
      <c r="B10" s="41"/>
      <c r="C10" s="41"/>
      <c r="D10" s="41"/>
      <c r="E10" s="41"/>
      <c r="F10" s="40" t="s">
        <v>364</v>
      </c>
      <c r="G10" s="40"/>
      <c r="H10" s="184"/>
      <c r="I10" s="41">
        <f>SUM(I6:I9)</f>
        <v>0</v>
      </c>
      <c r="J10" s="41">
        <f>SUM(J6:J9)</f>
        <v>0</v>
      </c>
      <c r="K10" s="41">
        <f>SUM(K6:K9)</f>
        <v>905498</v>
      </c>
      <c r="L10" s="41">
        <f>SUM(L6:L9)</f>
        <v>5708</v>
      </c>
      <c r="M10" s="42">
        <f>IFERROR(L10/K10,"-")</f>
        <v>0.0063037135366395</v>
      </c>
      <c r="N10" s="77">
        <f>SUM(N6:N9)</f>
        <v>163</v>
      </c>
      <c r="O10" s="77">
        <f>SUM(O6:O9)</f>
        <v>1946</v>
      </c>
      <c r="P10" s="42">
        <f>IFERROR(N10/L10,"-")</f>
        <v>0.028556412053259</v>
      </c>
      <c r="Q10" s="43">
        <f>IFERROR(H10/L10,"-")</f>
        <v>0</v>
      </c>
      <c r="R10" s="44">
        <f>SUM(R6:R9)</f>
        <v>671</v>
      </c>
      <c r="S10" s="42">
        <f>IFERROR(R10/L10,"-")</f>
        <v>0.11755430974071</v>
      </c>
      <c r="T10" s="184">
        <f>SUM(T6:T9)</f>
        <v>41159648</v>
      </c>
      <c r="U10" s="184">
        <f>IFERROR(T10/L10,"-")</f>
        <v>7210.8703573931</v>
      </c>
      <c r="V10" s="184">
        <f>IFERROR(T10/R10,"-")</f>
        <v>61340.757078987</v>
      </c>
      <c r="W10" s="184">
        <f>T10-H10</f>
        <v>41159648</v>
      </c>
      <c r="X10" s="46" t="str">
        <f>T10/H10</f>
        <v>0</v>
      </c>
      <c r="Y10" s="59"/>
      <c r="Z10" s="61"/>
      <c r="AA10" s="61"/>
      <c r="AB10" s="61"/>
      <c r="AC10" s="61"/>
      <c r="AD10" s="61"/>
      <c r="AE10" s="61"/>
      <c r="AF10" s="61"/>
      <c r="AG10" s="61"/>
      <c r="AH10" s="61"/>
      <c r="AI10" s="61"/>
      <c r="AJ10" s="61"/>
      <c r="AK10" s="61"/>
      <c r="AL10" s="61"/>
      <c r="AM10" s="61"/>
      <c r="AN10" s="61"/>
      <c r="AO10" s="61"/>
      <c r="AP10" s="61"/>
      <c r="AQ10" s="61"/>
      <c r="AR10" s="61"/>
      <c r="AS10" s="61"/>
      <c r="AT10" s="61"/>
      <c r="AU10" s="61"/>
      <c r="AV10" s="61"/>
      <c r="AW10" s="61"/>
      <c r="AX10" s="61"/>
      <c r="AY10" s="61"/>
      <c r="AZ10" s="61"/>
      <c r="BA10" s="61"/>
      <c r="BB10" s="61"/>
      <c r="BC10" s="61"/>
      <c r="BD10" s="61"/>
      <c r="BE10" s="61"/>
      <c r="BF10" s="61"/>
      <c r="BG10" s="61"/>
      <c r="BH10" s="61"/>
      <c r="BI10" s="61"/>
      <c r="BJ10" s="61"/>
      <c r="BK10" s="61"/>
      <c r="BL10" s="61"/>
      <c r="BM10" s="61"/>
      <c r="BN10" s="61"/>
      <c r="BO10" s="61"/>
      <c r="BP10" s="61"/>
      <c r="BQ10" s="61"/>
      <c r="BR10" s="61"/>
      <c r="BS10" s="61"/>
      <c r="BT10" s="61"/>
      <c r="BU10" s="61"/>
      <c r="BV10" s="61"/>
      <c r="BW10" s="61"/>
      <c r="BX10" s="61"/>
      <c r="BY10" s="61"/>
      <c r="BZ10" s="61"/>
      <c r="CA10" s="61"/>
      <c r="CB10" s="61"/>
      <c r="CC10" s="61"/>
      <c r="CD10" s="61"/>
      <c r="CE10" s="61"/>
      <c r="CF10" s="61"/>
      <c r="CG10" s="61"/>
      <c r="CH10" s="61"/>
      <c r="CI10" s="61"/>
      <c r="CJ10" s="61"/>
      <c r="CK10" s="61"/>
      <c r="CL10" s="61"/>
      <c r="CM10" s="61"/>
      <c r="CN10" s="61"/>
      <c r="CO10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Z3:AH3"/>
    <mergeCell ref="AI3:AQ3"/>
    <mergeCell ref="AR3:AZ3"/>
    <mergeCell ref="BA3:BI3"/>
    <mergeCell ref="BS3:CA3"/>
    <mergeCell ref="CB3:CJ3"/>
    <mergeCell ref="CM3:CN3"/>
    <mergeCell ref="CO3:CO4"/>
    <mergeCell ref="Z2:CJ2"/>
    <mergeCell ref="CK2:CK4"/>
    <mergeCell ref="CL2:CL4"/>
    <mergeCell ref="CM2:CO2"/>
    <mergeCell ref="BJ3:BR3"/>
    <mergeCell ref="A6:A6"/>
    <mergeCell ref="H6:H6"/>
    <mergeCell ref="Q6:Q6"/>
    <mergeCell ref="W6:W6"/>
    <mergeCell ref="X6:X6"/>
    <mergeCell ref="A7:A7"/>
    <mergeCell ref="H7:H7"/>
    <mergeCell ref="Q7:Q7"/>
    <mergeCell ref="W7:W7"/>
    <mergeCell ref="X7:X7"/>
  </mergeCells>
  <conditionalFormatting sqref="H2:J2">
    <cfRule type="expression" dxfId="2" priority="1">
      <formula>WEEKDAY(H2)=7</formula>
    </cfRule>
  </conditionalFormatting>
  <conditionalFormatting sqref="H2:J2">
    <cfRule type="expression" dxfId="3" priority="2">
      <formula>WEEKDAY(H2)=1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Q10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30.625" customWidth="true" style="73"/>
    <col min="5" max="5" width="8.25" customWidth="true" style="73"/>
    <col min="6" max="6" width="33.5" customWidth="true" style="73"/>
    <col min="7" max="7" width="12.25" customWidth="true" style="73"/>
    <col min="8" max="8" width="10.875" customWidth="true" style="73"/>
    <col min="9" max="9" width="10.875" customWidth="true" style="73"/>
    <col min="10" max="10" width="10.875" customWidth="true" style="73"/>
    <col min="11" max="11" width="10.375" customWidth="true" style="73"/>
    <col min="12" max="12" width="10.375" customWidth="true" style="73"/>
    <col min="13" max="13" width="10.375" customWidth="true" style="73"/>
    <col min="14" max="14" width="10.375" customWidth="true" style="73"/>
    <col min="15" max="15" width="7.375" customWidth="true" style="73"/>
    <col min="16" max="16" width="9" customWidth="true" style="73"/>
    <col min="17" max="17" width="9" customWidth="true" style="73"/>
    <col min="18" max="18" width="6.75" customWidth="true" style="73"/>
    <col min="19" max="19" width="7.875" customWidth="true" style="73"/>
    <col min="20" max="20" width="10" customWidth="true" style="73"/>
    <col min="21" max="21" width="9" customWidth="true" style="73"/>
    <col min="22" max="22" width="9" customWidth="true" style="73"/>
    <col min="23" max="23" width="12.375" customWidth="true" style="73"/>
    <col min="24" max="24" width="9" customWidth="true" style="73"/>
    <col min="25" max="25" width="9" customWidth="true" style="73"/>
    <col min="26" max="26" width="9" customWidth="true" style="73"/>
    <col min="27" max="27" width="9" customWidth="true" style="73"/>
    <col min="28" max="28" width="9" customWidth="true" style="73"/>
    <col min="29" max="29" width="9" customWidth="true" style="73"/>
    <col min="30" max="30" width="9" customWidth="true" style="73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</cols>
  <sheetData>
    <row r="2" spans="1:95" customHeight="1" ht="13.5">
      <c r="A2" s="24" t="s">
        <v>0</v>
      </c>
      <c r="B2" s="27" t="s">
        <v>1</v>
      </c>
      <c r="C2" s="27"/>
      <c r="F2" s="76"/>
      <c r="G2" s="76"/>
      <c r="H2" s="76"/>
      <c r="I2" s="76"/>
      <c r="J2" s="76"/>
      <c r="K2" s="56"/>
      <c r="L2" s="56" t="s">
        <v>2</v>
      </c>
      <c r="M2" s="56"/>
      <c r="N2" s="56"/>
      <c r="O2" s="56" t="s">
        <v>3</v>
      </c>
      <c r="P2" s="56"/>
      <c r="Q2" s="56"/>
      <c r="R2" s="56"/>
      <c r="S2" s="56"/>
      <c r="T2" s="56"/>
      <c r="U2" s="56"/>
      <c r="V2" s="56"/>
      <c r="W2" s="56"/>
      <c r="X2" s="56"/>
      <c r="Y2" s="56"/>
      <c r="Z2" s="156" t="s">
        <v>4</v>
      </c>
      <c r="AA2" s="156"/>
      <c r="AB2" s="156"/>
      <c r="AC2" s="156"/>
      <c r="AD2" s="156"/>
      <c r="AE2" s="156"/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7" t="s">
        <v>5</v>
      </c>
      <c r="CL2" s="159" t="s">
        <v>6</v>
      </c>
      <c r="CM2" s="147" t="s">
        <v>7</v>
      </c>
      <c r="CN2" s="148"/>
      <c r="CO2" s="149"/>
    </row>
    <row r="3" spans="1:95" customHeight="1" ht="14.25">
      <c r="A3" s="27" t="s">
        <v>365</v>
      </c>
      <c r="B3" s="38"/>
      <c r="C3" s="38"/>
      <c r="D3" s="38"/>
      <c r="E3" s="38"/>
      <c r="F3" s="72"/>
      <c r="G3" s="56"/>
      <c r="H3" s="56"/>
      <c r="I3" s="145" t="s">
        <v>9</v>
      </c>
      <c r="J3" s="146"/>
      <c r="K3" s="27"/>
      <c r="L3" s="27"/>
      <c r="M3" s="27"/>
      <c r="N3" s="27"/>
      <c r="O3" s="27"/>
      <c r="P3" s="27"/>
      <c r="Q3" s="27"/>
      <c r="R3" s="27"/>
      <c r="S3" s="27"/>
      <c r="T3" s="27"/>
      <c r="U3" s="56"/>
      <c r="V3" s="56"/>
      <c r="W3" s="56"/>
      <c r="X3" s="56"/>
      <c r="Y3" s="56"/>
      <c r="Z3" s="150" t="s">
        <v>10</v>
      </c>
      <c r="AA3" s="151"/>
      <c r="AB3" s="151"/>
      <c r="AC3" s="151"/>
      <c r="AD3" s="151"/>
      <c r="AE3" s="151"/>
      <c r="AF3" s="151"/>
      <c r="AG3" s="151"/>
      <c r="AH3" s="151"/>
      <c r="AI3" s="162" t="s">
        <v>11</v>
      </c>
      <c r="AJ3" s="163"/>
      <c r="AK3" s="163"/>
      <c r="AL3" s="163"/>
      <c r="AM3" s="163"/>
      <c r="AN3" s="163"/>
      <c r="AO3" s="163"/>
      <c r="AP3" s="163"/>
      <c r="AQ3" s="164"/>
      <c r="AR3" s="165" t="s">
        <v>12</v>
      </c>
      <c r="AS3" s="166"/>
      <c r="AT3" s="166"/>
      <c r="AU3" s="166"/>
      <c r="AV3" s="166"/>
      <c r="AW3" s="166"/>
      <c r="AX3" s="166"/>
      <c r="AY3" s="166"/>
      <c r="AZ3" s="167"/>
      <c r="BA3" s="168" t="s">
        <v>13</v>
      </c>
      <c r="BB3" s="169"/>
      <c r="BC3" s="169"/>
      <c r="BD3" s="169"/>
      <c r="BE3" s="169"/>
      <c r="BF3" s="169"/>
      <c r="BG3" s="169"/>
      <c r="BH3" s="169"/>
      <c r="BI3" s="170"/>
      <c r="BJ3" s="171" t="s">
        <v>14</v>
      </c>
      <c r="BK3" s="172"/>
      <c r="BL3" s="172"/>
      <c r="BM3" s="172"/>
      <c r="BN3" s="172"/>
      <c r="BO3" s="172"/>
      <c r="BP3" s="172"/>
      <c r="BQ3" s="172"/>
      <c r="BR3" s="173"/>
      <c r="BS3" s="174" t="s">
        <v>15</v>
      </c>
      <c r="BT3" s="175"/>
      <c r="BU3" s="175"/>
      <c r="BV3" s="175"/>
      <c r="BW3" s="175"/>
      <c r="BX3" s="175"/>
      <c r="BY3" s="175"/>
      <c r="BZ3" s="175"/>
      <c r="CA3" s="176"/>
      <c r="CB3" s="177" t="s">
        <v>16</v>
      </c>
      <c r="CC3" s="178"/>
      <c r="CD3" s="178"/>
      <c r="CE3" s="178"/>
      <c r="CF3" s="178"/>
      <c r="CG3" s="178"/>
      <c r="CH3" s="178"/>
      <c r="CI3" s="178"/>
      <c r="CJ3" s="179"/>
      <c r="CK3" s="157"/>
      <c r="CL3" s="160"/>
      <c r="CM3" s="152" t="s">
        <v>17</v>
      </c>
      <c r="CN3" s="153"/>
      <c r="CO3" s="154" t="s">
        <v>18</v>
      </c>
    </row>
    <row r="4" spans="1:95">
      <c r="A4" s="26"/>
      <c r="B4" s="7" t="s">
        <v>19</v>
      </c>
      <c r="C4" s="7" t="s">
        <v>20</v>
      </c>
      <c r="D4" s="7" t="s">
        <v>336</v>
      </c>
      <c r="E4" s="20" t="s">
        <v>24</v>
      </c>
      <c r="F4" s="7" t="s">
        <v>25</v>
      </c>
      <c r="G4" s="14" t="s">
        <v>27</v>
      </c>
      <c r="H4" s="7" t="s">
        <v>28</v>
      </c>
      <c r="I4" s="15" t="s">
        <v>29</v>
      </c>
      <c r="J4" s="15" t="s">
        <v>30</v>
      </c>
      <c r="K4" s="15" t="s">
        <v>31</v>
      </c>
      <c r="L4" s="6" t="s">
        <v>34</v>
      </c>
      <c r="M4" s="7" t="s">
        <v>35</v>
      </c>
      <c r="N4" s="15" t="s">
        <v>36</v>
      </c>
      <c r="O4" s="7" t="s">
        <v>37</v>
      </c>
      <c r="P4" s="7" t="s">
        <v>38</v>
      </c>
      <c r="Q4" s="7" t="s">
        <v>39</v>
      </c>
      <c r="R4" s="7" t="s">
        <v>40</v>
      </c>
      <c r="S4" s="7" t="s">
        <v>41</v>
      </c>
      <c r="T4" s="15" t="s">
        <v>42</v>
      </c>
      <c r="U4" s="7" t="s">
        <v>43</v>
      </c>
      <c r="V4" s="7" t="s">
        <v>44</v>
      </c>
      <c r="W4" s="7" t="s">
        <v>45</v>
      </c>
      <c r="X4" s="7" t="s">
        <v>46</v>
      </c>
      <c r="Y4" s="57"/>
      <c r="Z4" s="47" t="s">
        <v>47</v>
      </c>
      <c r="AA4" s="47" t="s">
        <v>48</v>
      </c>
      <c r="AB4" s="47" t="s">
        <v>49</v>
      </c>
      <c r="AC4" s="47" t="s">
        <v>41</v>
      </c>
      <c r="AD4" s="47" t="s">
        <v>50</v>
      </c>
      <c r="AE4" s="47" t="s">
        <v>51</v>
      </c>
      <c r="AF4" s="47" t="s">
        <v>52</v>
      </c>
      <c r="AG4" s="47" t="s">
        <v>53</v>
      </c>
      <c r="AH4" s="47" t="s">
        <v>54</v>
      </c>
      <c r="AI4" s="48" t="s">
        <v>47</v>
      </c>
      <c r="AJ4" s="48" t="s">
        <v>48</v>
      </c>
      <c r="AK4" s="48" t="s">
        <v>49</v>
      </c>
      <c r="AL4" s="48" t="s">
        <v>41</v>
      </c>
      <c r="AM4" s="48" t="s">
        <v>50</v>
      </c>
      <c r="AN4" s="48" t="s">
        <v>51</v>
      </c>
      <c r="AO4" s="48" t="s">
        <v>52</v>
      </c>
      <c r="AP4" s="48" t="s">
        <v>53</v>
      </c>
      <c r="AQ4" s="48" t="s">
        <v>54</v>
      </c>
      <c r="AR4" s="49" t="s">
        <v>47</v>
      </c>
      <c r="AS4" s="49" t="s">
        <v>48</v>
      </c>
      <c r="AT4" s="49" t="s">
        <v>49</v>
      </c>
      <c r="AU4" s="49" t="s">
        <v>41</v>
      </c>
      <c r="AV4" s="49" t="s">
        <v>50</v>
      </c>
      <c r="AW4" s="49" t="s">
        <v>51</v>
      </c>
      <c r="AX4" s="49" t="s">
        <v>52</v>
      </c>
      <c r="AY4" s="49" t="s">
        <v>53</v>
      </c>
      <c r="AZ4" s="49" t="s">
        <v>54</v>
      </c>
      <c r="BA4" s="50" t="s">
        <v>47</v>
      </c>
      <c r="BB4" s="50" t="s">
        <v>48</v>
      </c>
      <c r="BC4" s="50" t="s">
        <v>49</v>
      </c>
      <c r="BD4" s="50" t="s">
        <v>41</v>
      </c>
      <c r="BE4" s="50" t="s">
        <v>50</v>
      </c>
      <c r="BF4" s="50" t="s">
        <v>51</v>
      </c>
      <c r="BG4" s="50" t="s">
        <v>52</v>
      </c>
      <c r="BH4" s="50" t="s">
        <v>53</v>
      </c>
      <c r="BI4" s="50" t="s">
        <v>54</v>
      </c>
      <c r="BJ4" s="118" t="s">
        <v>47</v>
      </c>
      <c r="BK4" s="118" t="s">
        <v>48</v>
      </c>
      <c r="BL4" s="118" t="s">
        <v>49</v>
      </c>
      <c r="BM4" s="118" t="s">
        <v>41</v>
      </c>
      <c r="BN4" s="118" t="s">
        <v>50</v>
      </c>
      <c r="BO4" s="118" t="s">
        <v>51</v>
      </c>
      <c r="BP4" s="118" t="s">
        <v>52</v>
      </c>
      <c r="BQ4" s="118" t="s">
        <v>53</v>
      </c>
      <c r="BR4" s="118" t="s">
        <v>54</v>
      </c>
      <c r="BS4" s="51" t="s">
        <v>47</v>
      </c>
      <c r="BT4" s="51" t="s">
        <v>48</v>
      </c>
      <c r="BU4" s="51" t="s">
        <v>49</v>
      </c>
      <c r="BV4" s="51" t="s">
        <v>41</v>
      </c>
      <c r="BW4" s="51" t="s">
        <v>50</v>
      </c>
      <c r="BX4" s="51" t="s">
        <v>51</v>
      </c>
      <c r="BY4" s="51" t="s">
        <v>52</v>
      </c>
      <c r="BZ4" s="51" t="s">
        <v>53</v>
      </c>
      <c r="CA4" s="51" t="s">
        <v>54</v>
      </c>
      <c r="CB4" s="52" t="s">
        <v>47</v>
      </c>
      <c r="CC4" s="52" t="s">
        <v>48</v>
      </c>
      <c r="CD4" s="52" t="s">
        <v>49</v>
      </c>
      <c r="CE4" s="52" t="s">
        <v>41</v>
      </c>
      <c r="CF4" s="52" t="s">
        <v>50</v>
      </c>
      <c r="CG4" s="52" t="s">
        <v>51</v>
      </c>
      <c r="CH4" s="52" t="s">
        <v>52</v>
      </c>
      <c r="CI4" s="52" t="s">
        <v>53</v>
      </c>
      <c r="CJ4" s="52" t="s">
        <v>54</v>
      </c>
      <c r="CK4" s="158"/>
      <c r="CL4" s="161"/>
      <c r="CM4" s="53" t="s">
        <v>55</v>
      </c>
      <c r="CN4" s="53" t="s">
        <v>56</v>
      </c>
      <c r="CO4" s="155"/>
    </row>
    <row r="5" spans="1:95">
      <c r="A5" s="19"/>
      <c r="B5" s="28"/>
      <c r="C5" s="28"/>
      <c r="D5" s="26"/>
      <c r="E5" s="26"/>
      <c r="F5" s="26"/>
      <c r="G5" s="35"/>
      <c r="H5" s="180"/>
      <c r="I5" s="29"/>
      <c r="J5" s="26"/>
      <c r="K5" s="26"/>
      <c r="L5" s="26"/>
      <c r="M5" s="10"/>
      <c r="N5" s="10"/>
      <c r="O5" s="26"/>
      <c r="P5" s="10"/>
      <c r="Q5" s="2"/>
      <c r="R5" s="2"/>
      <c r="S5" s="2"/>
      <c r="T5" s="185"/>
      <c r="U5" s="185"/>
      <c r="V5" s="185"/>
      <c r="W5" s="185"/>
      <c r="X5" s="10"/>
      <c r="Y5" s="58"/>
      <c r="Z5" s="64"/>
      <c r="AA5" s="64"/>
      <c r="AB5" s="64"/>
      <c r="AC5" s="64"/>
      <c r="AD5" s="64"/>
      <c r="AE5" s="64"/>
      <c r="AF5" s="64"/>
      <c r="AG5" s="64"/>
      <c r="AH5" s="64"/>
      <c r="AI5" s="64"/>
      <c r="AJ5" s="64"/>
      <c r="AK5" s="64"/>
      <c r="AL5" s="64"/>
      <c r="AM5" s="64"/>
      <c r="AN5" s="64"/>
      <c r="AO5" s="64"/>
      <c r="AP5" s="64"/>
      <c r="AQ5" s="64"/>
      <c r="AR5" s="64"/>
      <c r="AS5" s="64"/>
      <c r="AT5" s="64"/>
      <c r="AU5" s="64"/>
      <c r="AV5" s="64"/>
      <c r="AW5" s="64"/>
      <c r="AX5" s="64"/>
      <c r="AY5" s="64"/>
      <c r="AZ5" s="64"/>
      <c r="BA5" s="64"/>
      <c r="BB5" s="64"/>
      <c r="BC5" s="64"/>
      <c r="BD5" s="64"/>
      <c r="BE5" s="64"/>
      <c r="BF5" s="64"/>
      <c r="BG5" s="64"/>
      <c r="BH5" s="64"/>
      <c r="BI5" s="64"/>
      <c r="BJ5" s="64"/>
      <c r="BK5" s="64"/>
      <c r="BL5" s="64"/>
      <c r="BM5" s="64"/>
      <c r="BN5" s="64"/>
      <c r="BO5" s="64"/>
      <c r="BP5" s="64"/>
      <c r="BQ5" s="64"/>
      <c r="BR5" s="64"/>
      <c r="BS5" s="64"/>
      <c r="BT5" s="64"/>
      <c r="BU5" s="64"/>
      <c r="BV5" s="64"/>
      <c r="BW5" s="64"/>
      <c r="BX5" s="64"/>
      <c r="BY5" s="64"/>
      <c r="BZ5" s="64"/>
      <c r="CA5" s="64"/>
      <c r="CB5" s="64"/>
      <c r="CC5" s="64"/>
      <c r="CD5" s="64"/>
      <c r="CE5" s="64"/>
      <c r="CF5" s="64"/>
      <c r="CG5" s="64"/>
      <c r="CH5" s="64"/>
      <c r="CI5" s="64"/>
      <c r="CJ5" s="64"/>
      <c r="CK5" s="64"/>
      <c r="CL5" s="64"/>
      <c r="CM5" s="64"/>
      <c r="CN5" s="64"/>
      <c r="CO5" s="64"/>
    </row>
    <row r="6" spans="1:95">
      <c r="A6" s="79" t="str">
        <f>X6</f>
        <v>0</v>
      </c>
      <c r="B6" s="189" t="s">
        <v>366</v>
      </c>
      <c r="C6" s="189" t="s">
        <v>353</v>
      </c>
      <c r="D6" s="189" t="s">
        <v>367</v>
      </c>
      <c r="E6" s="189" t="s">
        <v>368</v>
      </c>
      <c r="F6" s="89" t="s">
        <v>369</v>
      </c>
      <c r="G6" s="89" t="s">
        <v>344</v>
      </c>
      <c r="H6" s="181">
        <v>0</v>
      </c>
      <c r="I6" s="80">
        <v>0</v>
      </c>
      <c r="J6" s="80">
        <v>0</v>
      </c>
      <c r="K6" s="80">
        <v>0</v>
      </c>
      <c r="L6" s="93">
        <v>11</v>
      </c>
      <c r="M6" s="81" t="str">
        <f>IFERROR(L6/K6,"-")</f>
        <v>-</v>
      </c>
      <c r="N6" s="80">
        <v>0</v>
      </c>
      <c r="O6" s="80">
        <v>3</v>
      </c>
      <c r="P6" s="81">
        <f>IFERROR(N6/(L6),"-")</f>
        <v>0</v>
      </c>
      <c r="Q6" s="82">
        <f>IFERROR(H6/SUM(L6:L6),"-")</f>
        <v>0</v>
      </c>
      <c r="R6" s="83">
        <v>2</v>
      </c>
      <c r="S6" s="81">
        <f>IF(L6=0,"-",R6/L6)</f>
        <v>0.18181818181818</v>
      </c>
      <c r="T6" s="186">
        <v>23000</v>
      </c>
      <c r="U6" s="187">
        <f>IFERROR(T6/L6,"-")</f>
        <v>2090.9090909091</v>
      </c>
      <c r="V6" s="187">
        <f>IFERROR(T6/R6,"-")</f>
        <v>11500</v>
      </c>
      <c r="W6" s="181">
        <f>SUM(T6:T6)-SUM(H6:H6)</f>
        <v>23000</v>
      </c>
      <c r="X6" s="85" t="str">
        <f>SUM(T6:T6)/SUM(H6:H6)</f>
        <v>0</v>
      </c>
      <c r="Y6" s="78"/>
      <c r="Z6" s="94">
        <v>1</v>
      </c>
      <c r="AA6" s="95">
        <f>IF(L6=0,"",IF(Z6=0,"",(Z6/L6)))</f>
        <v>0.090909090909091</v>
      </c>
      <c r="AB6" s="94"/>
      <c r="AC6" s="96">
        <f>IFERROR(AB6/Z6,"-")</f>
        <v>0</v>
      </c>
      <c r="AD6" s="97"/>
      <c r="AE6" s="98">
        <f>IFERROR(AD6/Z6,"-")</f>
        <v>0</v>
      </c>
      <c r="AF6" s="99"/>
      <c r="AG6" s="99"/>
      <c r="AH6" s="99"/>
      <c r="AI6" s="100">
        <v>6</v>
      </c>
      <c r="AJ6" s="101">
        <f>IF(L6=0,"",IF(AI6=0,"",(AI6/L6)))</f>
        <v>0.54545454545455</v>
      </c>
      <c r="AK6" s="100"/>
      <c r="AL6" s="102">
        <f>IFERROR(AK6/AI6,"-")</f>
        <v>0</v>
      </c>
      <c r="AM6" s="103"/>
      <c r="AN6" s="104">
        <f>IFERROR(AM6/AI6,"-")</f>
        <v>0</v>
      </c>
      <c r="AO6" s="105"/>
      <c r="AP6" s="105"/>
      <c r="AQ6" s="105"/>
      <c r="AR6" s="106">
        <v>3</v>
      </c>
      <c r="AS6" s="107">
        <f>IF(L6=0,"",IF(AR6=0,"",(AR6/L6)))</f>
        <v>0.27272727272727</v>
      </c>
      <c r="AT6" s="106">
        <v>1</v>
      </c>
      <c r="AU6" s="108">
        <f>IFERROR(AT6/AR6,"-")</f>
        <v>0.33333333333333</v>
      </c>
      <c r="AV6" s="109">
        <v>3000</v>
      </c>
      <c r="AW6" s="110">
        <f>IFERROR(AV6/AR6,"-")</f>
        <v>1000</v>
      </c>
      <c r="AX6" s="111">
        <v>1</v>
      </c>
      <c r="AY6" s="111"/>
      <c r="AZ6" s="111"/>
      <c r="BA6" s="112"/>
      <c r="BB6" s="113">
        <f>IF(L6=0,"",IF(BA6=0,"",(BA6/L6)))</f>
        <v>0</v>
      </c>
      <c r="BC6" s="112"/>
      <c r="BD6" s="114" t="str">
        <f>IFERROR(BC6/BA6,"-")</f>
        <v>-</v>
      </c>
      <c r="BE6" s="115"/>
      <c r="BF6" s="116" t="str">
        <f>IFERROR(BE6/BA6,"-")</f>
        <v>-</v>
      </c>
      <c r="BG6" s="117"/>
      <c r="BH6" s="117"/>
      <c r="BI6" s="117"/>
      <c r="BJ6" s="119">
        <v>1</v>
      </c>
      <c r="BK6" s="120">
        <f>IF(L6=0,"",IF(BJ6=0,"",(BJ6/L6)))</f>
        <v>0.090909090909091</v>
      </c>
      <c r="BL6" s="121">
        <v>1</v>
      </c>
      <c r="BM6" s="122">
        <f>IFERROR(BL6/BJ6,"-")</f>
        <v>1</v>
      </c>
      <c r="BN6" s="123">
        <v>20000</v>
      </c>
      <c r="BO6" s="124">
        <f>IFERROR(BN6/BJ6,"-")</f>
        <v>20000</v>
      </c>
      <c r="BP6" s="125"/>
      <c r="BQ6" s="125"/>
      <c r="BR6" s="125">
        <v>1</v>
      </c>
      <c r="BS6" s="126"/>
      <c r="BT6" s="127">
        <f>IF(L6=0,"",IF(BS6=0,"",(BS6/L6)))</f>
        <v>0</v>
      </c>
      <c r="BU6" s="128"/>
      <c r="BV6" s="129" t="str">
        <f>IFERROR(BU6/BS6,"-")</f>
        <v>-</v>
      </c>
      <c r="BW6" s="130"/>
      <c r="BX6" s="131" t="str">
        <f>IFERROR(BW6/BS6,"-")</f>
        <v>-</v>
      </c>
      <c r="BY6" s="132"/>
      <c r="BZ6" s="132"/>
      <c r="CA6" s="132"/>
      <c r="CB6" s="133"/>
      <c r="CC6" s="134">
        <f>IF(L6=0,"",IF(CB6=0,"",(CB6/L6)))</f>
        <v>0</v>
      </c>
      <c r="CD6" s="135"/>
      <c r="CE6" s="136" t="str">
        <f>IFERROR(CD6/CB6,"-")</f>
        <v>-</v>
      </c>
      <c r="CF6" s="137"/>
      <c r="CG6" s="138" t="str">
        <f>IFERROR(CF6/CB6,"-")</f>
        <v>-</v>
      </c>
      <c r="CH6" s="139"/>
      <c r="CI6" s="139"/>
      <c r="CJ6" s="139"/>
      <c r="CK6" s="140">
        <v>2</v>
      </c>
      <c r="CL6" s="141">
        <v>23000</v>
      </c>
      <c r="CM6" s="141">
        <v>20000</v>
      </c>
      <c r="CN6" s="141"/>
      <c r="CO6" s="142" t="str">
        <f>IF(AND(CM6=0,CN6=0),"",IF(AND(CM6&lt;=100000,CN6&lt;=100000),"",IF(CM6/CL6&gt;0.7,"男高",IF(CN6/CL6&gt;0.7,"女高",""))))</f>
        <v/>
      </c>
    </row>
    <row r="7" spans="1:95">
      <c r="A7" s="79" t="str">
        <f>X7</f>
        <v>0</v>
      </c>
      <c r="B7" s="189" t="s">
        <v>370</v>
      </c>
      <c r="C7" s="189" t="s">
        <v>353</v>
      </c>
      <c r="D7" s="189" t="s">
        <v>367</v>
      </c>
      <c r="E7" s="189" t="s">
        <v>368</v>
      </c>
      <c r="F7" s="89" t="s">
        <v>371</v>
      </c>
      <c r="G7" s="89" t="s">
        <v>344</v>
      </c>
      <c r="H7" s="181">
        <v>0</v>
      </c>
      <c r="I7" s="80">
        <v>0</v>
      </c>
      <c r="J7" s="80">
        <v>0</v>
      </c>
      <c r="K7" s="80">
        <v>0</v>
      </c>
      <c r="L7" s="93">
        <v>89</v>
      </c>
      <c r="M7" s="81" t="str">
        <f>IFERROR(L7/K7,"-")</f>
        <v>-</v>
      </c>
      <c r="N7" s="80">
        <v>1</v>
      </c>
      <c r="O7" s="80">
        <v>29</v>
      </c>
      <c r="P7" s="81">
        <f>IFERROR(N7/(L7),"-")</f>
        <v>0.01123595505618</v>
      </c>
      <c r="Q7" s="82">
        <f>IFERROR(H7/SUM(L7:L7),"-")</f>
        <v>0</v>
      </c>
      <c r="R7" s="83">
        <v>3</v>
      </c>
      <c r="S7" s="81">
        <f>IF(L7=0,"-",R7/L7)</f>
        <v>0.033707865168539</v>
      </c>
      <c r="T7" s="186">
        <v>76800</v>
      </c>
      <c r="U7" s="187">
        <f>IFERROR(T7/L7,"-")</f>
        <v>862.92134831461</v>
      </c>
      <c r="V7" s="187">
        <f>IFERROR(T7/R7,"-")</f>
        <v>25600</v>
      </c>
      <c r="W7" s="181">
        <f>SUM(T7:T7)-SUM(H7:H7)</f>
        <v>76800</v>
      </c>
      <c r="X7" s="85" t="str">
        <f>SUM(T7:T7)/SUM(H7:H7)</f>
        <v>0</v>
      </c>
      <c r="Y7" s="78"/>
      <c r="Z7" s="94">
        <v>14</v>
      </c>
      <c r="AA7" s="95">
        <f>IF(L7=0,"",IF(Z7=0,"",(Z7/L7)))</f>
        <v>0.15730337078652</v>
      </c>
      <c r="AB7" s="94"/>
      <c r="AC7" s="96">
        <f>IFERROR(AB7/Z7,"-")</f>
        <v>0</v>
      </c>
      <c r="AD7" s="97"/>
      <c r="AE7" s="98">
        <f>IFERROR(AD7/Z7,"-")</f>
        <v>0</v>
      </c>
      <c r="AF7" s="99"/>
      <c r="AG7" s="99"/>
      <c r="AH7" s="99"/>
      <c r="AI7" s="100">
        <v>33</v>
      </c>
      <c r="AJ7" s="101">
        <f>IF(L7=0,"",IF(AI7=0,"",(AI7/L7)))</f>
        <v>0.37078651685393</v>
      </c>
      <c r="AK7" s="100"/>
      <c r="AL7" s="102">
        <f>IFERROR(AK7/AI7,"-")</f>
        <v>0</v>
      </c>
      <c r="AM7" s="103"/>
      <c r="AN7" s="104">
        <f>IFERROR(AM7/AI7,"-")</f>
        <v>0</v>
      </c>
      <c r="AO7" s="105"/>
      <c r="AP7" s="105"/>
      <c r="AQ7" s="105"/>
      <c r="AR7" s="106">
        <v>14</v>
      </c>
      <c r="AS7" s="107">
        <f>IF(L7=0,"",IF(AR7=0,"",(AR7/L7)))</f>
        <v>0.15730337078652</v>
      </c>
      <c r="AT7" s="106"/>
      <c r="AU7" s="108">
        <f>IFERROR(AT7/AR7,"-")</f>
        <v>0</v>
      </c>
      <c r="AV7" s="109"/>
      <c r="AW7" s="110">
        <f>IFERROR(AV7/AR7,"-")</f>
        <v>0</v>
      </c>
      <c r="AX7" s="111"/>
      <c r="AY7" s="111"/>
      <c r="AZ7" s="111"/>
      <c r="BA7" s="112">
        <v>15</v>
      </c>
      <c r="BB7" s="113">
        <f>IF(L7=0,"",IF(BA7=0,"",(BA7/L7)))</f>
        <v>0.1685393258427</v>
      </c>
      <c r="BC7" s="112">
        <v>2</v>
      </c>
      <c r="BD7" s="114">
        <f>IFERROR(BC7/BA7,"-")</f>
        <v>0.13333333333333</v>
      </c>
      <c r="BE7" s="115">
        <v>73800</v>
      </c>
      <c r="BF7" s="116">
        <f>IFERROR(BE7/BA7,"-")</f>
        <v>4920</v>
      </c>
      <c r="BG7" s="117"/>
      <c r="BH7" s="117"/>
      <c r="BI7" s="117">
        <v>2</v>
      </c>
      <c r="BJ7" s="119">
        <v>10</v>
      </c>
      <c r="BK7" s="120">
        <f>IF(L7=0,"",IF(BJ7=0,"",(BJ7/L7)))</f>
        <v>0.1123595505618</v>
      </c>
      <c r="BL7" s="121">
        <v>1</v>
      </c>
      <c r="BM7" s="122">
        <f>IFERROR(BL7/BJ7,"-")</f>
        <v>0.1</v>
      </c>
      <c r="BN7" s="123">
        <v>3000</v>
      </c>
      <c r="BO7" s="124">
        <f>IFERROR(BN7/BJ7,"-")</f>
        <v>300</v>
      </c>
      <c r="BP7" s="125">
        <v>1</v>
      </c>
      <c r="BQ7" s="125"/>
      <c r="BR7" s="125"/>
      <c r="BS7" s="126">
        <v>3</v>
      </c>
      <c r="BT7" s="127">
        <f>IF(L7=0,"",IF(BS7=0,"",(BS7/L7)))</f>
        <v>0.033707865168539</v>
      </c>
      <c r="BU7" s="128"/>
      <c r="BV7" s="129">
        <f>IFERROR(BU7/BS7,"-")</f>
        <v>0</v>
      </c>
      <c r="BW7" s="130"/>
      <c r="BX7" s="131">
        <f>IFERROR(BW7/BS7,"-")</f>
        <v>0</v>
      </c>
      <c r="BY7" s="132"/>
      <c r="BZ7" s="132"/>
      <c r="CA7" s="132"/>
      <c r="CB7" s="133"/>
      <c r="CC7" s="134">
        <f>IF(L7=0,"",IF(CB7=0,"",(CB7/L7)))</f>
        <v>0</v>
      </c>
      <c r="CD7" s="135"/>
      <c r="CE7" s="136" t="str">
        <f>IFERROR(CD7/CB7,"-")</f>
        <v>-</v>
      </c>
      <c r="CF7" s="137"/>
      <c r="CG7" s="138" t="str">
        <f>IFERROR(CF7/CB7,"-")</f>
        <v>-</v>
      </c>
      <c r="CH7" s="139"/>
      <c r="CI7" s="139"/>
      <c r="CJ7" s="139"/>
      <c r="CK7" s="140">
        <v>3</v>
      </c>
      <c r="CL7" s="141">
        <v>76800</v>
      </c>
      <c r="CM7" s="141">
        <v>50000</v>
      </c>
      <c r="CN7" s="141"/>
      <c r="CO7" s="142" t="str">
        <f>IF(AND(CM7=0,CN7=0),"",IF(AND(CM7&lt;=100000,CN7&lt;=100000),"",IF(CM7/CL7&gt;0.7,"男高",IF(CN7/CL7&gt;0.7,"女高",""))))</f>
        <v/>
      </c>
    </row>
    <row r="8" spans="1:95">
      <c r="A8" s="30"/>
      <c r="B8" s="86"/>
      <c r="C8" s="86"/>
      <c r="D8" s="87"/>
      <c r="E8" s="88"/>
      <c r="F8" s="89"/>
      <c r="G8" s="89"/>
      <c r="H8" s="182"/>
      <c r="I8" s="34"/>
      <c r="J8" s="34"/>
      <c r="K8" s="31"/>
      <c r="L8" s="31"/>
      <c r="M8" s="33"/>
      <c r="N8" s="33"/>
      <c r="O8" s="31"/>
      <c r="P8" s="33"/>
      <c r="Q8" s="25"/>
      <c r="R8" s="25"/>
      <c r="S8" s="25"/>
      <c r="T8" s="188"/>
      <c r="U8" s="188"/>
      <c r="V8" s="188"/>
      <c r="W8" s="188"/>
      <c r="X8" s="33"/>
      <c r="Y8" s="58"/>
      <c r="Z8" s="62"/>
      <c r="AA8" s="63"/>
      <c r="AB8" s="62"/>
      <c r="AC8" s="66"/>
      <c r="AD8" s="67"/>
      <c r="AE8" s="68"/>
      <c r="AF8" s="69"/>
      <c r="AG8" s="69"/>
      <c r="AH8" s="69"/>
      <c r="AI8" s="62"/>
      <c r="AJ8" s="63"/>
      <c r="AK8" s="62"/>
      <c r="AL8" s="66"/>
      <c r="AM8" s="67"/>
      <c r="AN8" s="68"/>
      <c r="AO8" s="69"/>
      <c r="AP8" s="69"/>
      <c r="AQ8" s="69"/>
      <c r="AR8" s="62"/>
      <c r="AS8" s="63"/>
      <c r="AT8" s="62"/>
      <c r="AU8" s="66"/>
      <c r="AV8" s="67"/>
      <c r="AW8" s="68"/>
      <c r="AX8" s="69"/>
      <c r="AY8" s="69"/>
      <c r="AZ8" s="69"/>
      <c r="BA8" s="62"/>
      <c r="BB8" s="63"/>
      <c r="BC8" s="62"/>
      <c r="BD8" s="66"/>
      <c r="BE8" s="67"/>
      <c r="BF8" s="68"/>
      <c r="BG8" s="69"/>
      <c r="BH8" s="69"/>
      <c r="BI8" s="69"/>
      <c r="BJ8" s="64"/>
      <c r="BK8" s="65"/>
      <c r="BL8" s="62"/>
      <c r="BM8" s="66"/>
      <c r="BN8" s="67"/>
      <c r="BO8" s="68"/>
      <c r="BP8" s="69"/>
      <c r="BQ8" s="69"/>
      <c r="BR8" s="69"/>
      <c r="BS8" s="64"/>
      <c r="BT8" s="65"/>
      <c r="BU8" s="62"/>
      <c r="BV8" s="66"/>
      <c r="BW8" s="67"/>
      <c r="BX8" s="68"/>
      <c r="BY8" s="69"/>
      <c r="BZ8" s="69"/>
      <c r="CA8" s="69"/>
      <c r="CB8" s="64"/>
      <c r="CC8" s="65"/>
      <c r="CD8" s="62"/>
      <c r="CE8" s="66"/>
      <c r="CF8" s="67"/>
      <c r="CG8" s="68"/>
      <c r="CH8" s="69"/>
      <c r="CI8" s="69"/>
      <c r="CJ8" s="69"/>
      <c r="CK8" s="70"/>
      <c r="CL8" s="67"/>
      <c r="CM8" s="67"/>
      <c r="CN8" s="67"/>
      <c r="CO8" s="71"/>
    </row>
    <row r="9" spans="1:95">
      <c r="A9" s="30"/>
      <c r="B9" s="37"/>
      <c r="C9" s="37"/>
      <c r="D9" s="31"/>
      <c r="E9" s="31"/>
      <c r="F9" s="36"/>
      <c r="G9" s="74"/>
      <c r="H9" s="183"/>
      <c r="I9" s="34"/>
      <c r="J9" s="34"/>
      <c r="K9" s="31"/>
      <c r="L9" s="31"/>
      <c r="M9" s="33"/>
      <c r="N9" s="33"/>
      <c r="O9" s="31"/>
      <c r="P9" s="33"/>
      <c r="Q9" s="25"/>
      <c r="R9" s="25"/>
      <c r="S9" s="25"/>
      <c r="T9" s="188"/>
      <c r="U9" s="188"/>
      <c r="V9" s="188"/>
      <c r="W9" s="188"/>
      <c r="X9" s="33"/>
      <c r="Y9" s="60"/>
      <c r="Z9" s="62"/>
      <c r="AA9" s="63"/>
      <c r="AB9" s="62"/>
      <c r="AC9" s="66"/>
      <c r="AD9" s="67"/>
      <c r="AE9" s="68"/>
      <c r="AF9" s="69"/>
      <c r="AG9" s="69"/>
      <c r="AH9" s="69"/>
      <c r="AI9" s="62"/>
      <c r="AJ9" s="63"/>
      <c r="AK9" s="62"/>
      <c r="AL9" s="66"/>
      <c r="AM9" s="67"/>
      <c r="AN9" s="68"/>
      <c r="AO9" s="69"/>
      <c r="AP9" s="69"/>
      <c r="AQ9" s="69"/>
      <c r="AR9" s="62"/>
      <c r="AS9" s="63"/>
      <c r="AT9" s="62"/>
      <c r="AU9" s="66"/>
      <c r="AV9" s="67"/>
      <c r="AW9" s="68"/>
      <c r="AX9" s="69"/>
      <c r="AY9" s="69"/>
      <c r="AZ9" s="69"/>
      <c r="BA9" s="62"/>
      <c r="BB9" s="63"/>
      <c r="BC9" s="62"/>
      <c r="BD9" s="66"/>
      <c r="BE9" s="67"/>
      <c r="BF9" s="68"/>
      <c r="BG9" s="69"/>
      <c r="BH9" s="69"/>
      <c r="BI9" s="69"/>
      <c r="BJ9" s="64"/>
      <c r="BK9" s="65"/>
      <c r="BL9" s="62"/>
      <c r="BM9" s="66"/>
      <c r="BN9" s="67"/>
      <c r="BO9" s="68"/>
      <c r="BP9" s="69"/>
      <c r="BQ9" s="69"/>
      <c r="BR9" s="69"/>
      <c r="BS9" s="64"/>
      <c r="BT9" s="65"/>
      <c r="BU9" s="62"/>
      <c r="BV9" s="66"/>
      <c r="BW9" s="67"/>
      <c r="BX9" s="68"/>
      <c r="BY9" s="69"/>
      <c r="BZ9" s="69"/>
      <c r="CA9" s="69"/>
      <c r="CB9" s="64"/>
      <c r="CC9" s="65"/>
      <c r="CD9" s="62"/>
      <c r="CE9" s="66"/>
      <c r="CF9" s="67"/>
      <c r="CG9" s="68"/>
      <c r="CH9" s="69"/>
      <c r="CI9" s="69"/>
      <c r="CJ9" s="69"/>
      <c r="CK9" s="70"/>
      <c r="CL9" s="67"/>
      <c r="CM9" s="67"/>
      <c r="CN9" s="67"/>
      <c r="CO9" s="71"/>
    </row>
    <row r="10" spans="1:95">
      <c r="A10" s="19">
        <f>Z10</f>
        <v/>
      </c>
      <c r="B10" s="41"/>
      <c r="C10" s="41"/>
      <c r="D10" s="41"/>
      <c r="E10" s="41"/>
      <c r="F10" s="40" t="s">
        <v>372</v>
      </c>
      <c r="G10" s="40"/>
      <c r="H10" s="184"/>
      <c r="I10" s="41">
        <f>SUM(I6:I9)</f>
        <v>0</v>
      </c>
      <c r="J10" s="41">
        <f>SUM(J6:J9)</f>
        <v>0</v>
      </c>
      <c r="K10" s="41">
        <f>SUM(K6:K9)</f>
        <v>0</v>
      </c>
      <c r="L10" s="41">
        <f>SUM(L6:L9)</f>
        <v>100</v>
      </c>
      <c r="M10" s="42" t="str">
        <f>IFERROR(L10/K10,"-")</f>
        <v>-</v>
      </c>
      <c r="N10" s="77">
        <f>SUM(N6:N9)</f>
        <v>1</v>
      </c>
      <c r="O10" s="77">
        <f>SUM(O6:O9)</f>
        <v>32</v>
      </c>
      <c r="P10" s="42">
        <f>IFERROR(N10/L10,"-")</f>
        <v>0.01</v>
      </c>
      <c r="Q10" s="43">
        <f>IFERROR(H10/L10,"-")</f>
        <v>0</v>
      </c>
      <c r="R10" s="44">
        <f>SUM(R6:R9)</f>
        <v>5</v>
      </c>
      <c r="S10" s="42">
        <f>IFERROR(R10/L10,"-")</f>
        <v>0.05</v>
      </c>
      <c r="T10" s="184">
        <f>SUM(T6:T9)</f>
        <v>99800</v>
      </c>
      <c r="U10" s="184">
        <f>IFERROR(T10/L10,"-")</f>
        <v>998</v>
      </c>
      <c r="V10" s="184">
        <f>IFERROR(T10/R10,"-")</f>
        <v>19960</v>
      </c>
      <c r="W10" s="184">
        <f>T10-H10</f>
        <v>99800</v>
      </c>
      <c r="X10" s="46" t="str">
        <f>T10/H10</f>
        <v>0</v>
      </c>
      <c r="Y10" s="59"/>
      <c r="Z10" s="61"/>
      <c r="AA10" s="61"/>
      <c r="AB10" s="61"/>
      <c r="AC10" s="61"/>
      <c r="AD10" s="61"/>
      <c r="AE10" s="61"/>
      <c r="AF10" s="61"/>
      <c r="AG10" s="61"/>
      <c r="AH10" s="61"/>
      <c r="AI10" s="61"/>
      <c r="AJ10" s="61"/>
      <c r="AK10" s="61"/>
      <c r="AL10" s="61"/>
      <c r="AM10" s="61"/>
      <c r="AN10" s="61"/>
      <c r="AO10" s="61"/>
      <c r="AP10" s="61"/>
      <c r="AQ10" s="61"/>
      <c r="AR10" s="61"/>
      <c r="AS10" s="61"/>
      <c r="AT10" s="61"/>
      <c r="AU10" s="61"/>
      <c r="AV10" s="61"/>
      <c r="AW10" s="61"/>
      <c r="AX10" s="61"/>
      <c r="AY10" s="61"/>
      <c r="AZ10" s="61"/>
      <c r="BA10" s="61"/>
      <c r="BB10" s="61"/>
      <c r="BC10" s="61"/>
      <c r="BD10" s="61"/>
      <c r="BE10" s="61"/>
      <c r="BF10" s="61"/>
      <c r="BG10" s="61"/>
      <c r="BH10" s="61"/>
      <c r="BI10" s="61"/>
      <c r="BJ10" s="61"/>
      <c r="BK10" s="61"/>
      <c r="BL10" s="61"/>
      <c r="BM10" s="61"/>
      <c r="BN10" s="61"/>
      <c r="BO10" s="61"/>
      <c r="BP10" s="61"/>
      <c r="BQ10" s="61"/>
      <c r="BR10" s="61"/>
      <c r="BS10" s="61"/>
      <c r="BT10" s="61"/>
      <c r="BU10" s="61"/>
      <c r="BV10" s="61"/>
      <c r="BW10" s="61"/>
      <c r="BX10" s="61"/>
      <c r="BY10" s="61"/>
      <c r="BZ10" s="61"/>
      <c r="CA10" s="61"/>
      <c r="CB10" s="61"/>
      <c r="CC10" s="61"/>
      <c r="CD10" s="61"/>
      <c r="CE10" s="61"/>
      <c r="CF10" s="61"/>
      <c r="CG10" s="61"/>
      <c r="CH10" s="61"/>
      <c r="CI10" s="61"/>
      <c r="CJ10" s="61"/>
      <c r="CK10" s="61"/>
      <c r="CL10" s="61"/>
      <c r="CM10" s="61"/>
      <c r="CN10" s="61"/>
      <c r="CO10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Z3:AH3"/>
    <mergeCell ref="AI3:AQ3"/>
    <mergeCell ref="AR3:AZ3"/>
    <mergeCell ref="BA3:BI3"/>
    <mergeCell ref="BS3:CA3"/>
    <mergeCell ref="CB3:CJ3"/>
    <mergeCell ref="CM3:CN3"/>
    <mergeCell ref="CO3:CO4"/>
    <mergeCell ref="Z2:CJ2"/>
    <mergeCell ref="CK2:CK4"/>
    <mergeCell ref="CL2:CL4"/>
    <mergeCell ref="CM2:CO2"/>
    <mergeCell ref="BJ3:BR3"/>
    <mergeCell ref="A6:A6"/>
    <mergeCell ref="H6:H6"/>
    <mergeCell ref="Q6:Q6"/>
    <mergeCell ref="W6:W6"/>
    <mergeCell ref="X6:X6"/>
    <mergeCell ref="A7:A7"/>
    <mergeCell ref="H7:H7"/>
    <mergeCell ref="Q7:Q7"/>
    <mergeCell ref="W7:W7"/>
    <mergeCell ref="X7:X7"/>
  </mergeCells>
  <conditionalFormatting sqref="H2:J2">
    <cfRule type="expression" dxfId="2" priority="1">
      <formula>WEEKDAY(H2)=7</formula>
    </cfRule>
  </conditionalFormatting>
  <conditionalFormatting sqref="H2:J2">
    <cfRule type="expression" dxfId="3" priority="2">
      <formula>WEEKDAY(H2)=1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新聞</vt:lpstr>
      <vt:lpstr>雑誌</vt:lpstr>
      <vt:lpstr>DVD</vt:lpstr>
      <vt:lpstr>アフィリエイト</vt:lpstr>
      <vt:lpstr>リスティング</vt:lpstr>
      <vt:lpstr>アプリストア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2019-02-26T19:11:04+09:00</dcterms:modified>
  <dc:title/>
  <dc:description/>
  <dc:subject/>
  <cp:keywords/>
  <cp:category/>
</cp:coreProperties>
</file>