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<sst xmlns="http://schemas.openxmlformats.org/spreadsheetml/2006/main" uniqueCount="216">
  <si>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</si>
  <si>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</si>
  <si>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</si>
  <si>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</si>
  <si>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</si>
  <si>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</si>
  <si>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</si>
  <si>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</si>
  <si>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</si>
  <si>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</si>
  <si>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</si>
  <si>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</si>
  <si>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</si>
  <si>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</si>
  <si>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</si>
  <si>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</si>
  <si>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</si>
  <si>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</si>
  <si>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</si>
  <si>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</si>
  <si>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</si>
  <si>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</si>
  <si>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</si>
  <si>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</si>
  <si>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</si>
  <si>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03月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</si>
  <si>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</si>
  <si>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</si>
  <si>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</si>
  <si>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</si>
  <si>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</si>
  <si>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</si>
  <si>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</si>
  <si>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</si>
  <si>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</si>
  <si>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</si>
  <si>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</si>
  <si>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</si>
  <si>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</si>
  <si>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</si>
  <si>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</si>
  <si>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</si>
  <si>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</si>
  <si>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</si>
  <si>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</si>
  <si>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</si>
  <si>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</si>
  <si>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</si>
  <si>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</si>
  <si>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</si>
  <si>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</si>
  <si>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</si>
  <si>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</si>
  <si>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</si>
  <si>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</si>
  <si>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</si>
  <si>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</si>
  <si>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</si>
  <si>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</si>
  <si>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</si>
  <si>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</si>
  <si>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smss1473</t>
  </si>
  <si>
    <t>いろいろ</t>
  </si>
  <si>
    <t>企画枠_横4コマ</t>
  </si>
  <si>
    <t>空電</t>
  </si>
  <si>
    <t>R55編集企画枠</t>
  </si>
  <si>
    <t>企画枠</t>
  </si>
  <si>
    <t>1月01日(木)</t>
  </si>
  <si>
    <t>smss1474</t>
  </si>
  <si>
    <t>セレブ妻狩り編集企画枠</t>
  </si>
  <si>
    <t>smss1510</t>
  </si>
  <si>
    <t>双葉社</t>
  </si>
  <si>
    <t>CCG用</t>
  </si>
  <si>
    <t>週刊大衆.2W月（コミュニケーションガイド） 2枠</t>
  </si>
  <si>
    <t>3月11日(月)</t>
  </si>
  <si>
    <t>sms_a762</t>
  </si>
  <si>
    <t>コアマガジン</t>
  </si>
  <si>
    <t>2Pスポーツ新聞_v02_アイ(下着)桃瀬さん</t>
  </si>
  <si>
    <t>i34</t>
  </si>
  <si>
    <t>実話BUNKA超タブー</t>
  </si>
  <si>
    <t>4C2P</t>
  </si>
  <si>
    <t>3月01日(金)</t>
  </si>
  <si>
    <t>smss1511</t>
  </si>
  <si>
    <t>sms_a761</t>
  </si>
  <si>
    <t>大洋図書</t>
  </si>
  <si>
    <t>5Pエロ画像メイン</t>
  </si>
  <si>
    <t>i38</t>
  </si>
  <si>
    <t>昭和の不思議101</t>
  </si>
  <si>
    <t>1C5P</t>
  </si>
  <si>
    <t>3月04日(月)</t>
  </si>
  <si>
    <t>smss1509</t>
  </si>
  <si>
    <t>sms_a763</t>
  </si>
  <si>
    <t>ジーオーティー</t>
  </si>
  <si>
    <t>2P中心でか文字</t>
  </si>
  <si>
    <t>ZUBA!王</t>
  </si>
  <si>
    <t>3月09日(土)</t>
  </si>
  <si>
    <t>smss1512</t>
  </si>
  <si>
    <t>sms_a764</t>
  </si>
  <si>
    <t>実話ナックルズGOLD</t>
  </si>
  <si>
    <t>smss1513</t>
  </si>
  <si>
    <t>sms_a765</t>
  </si>
  <si>
    <t>5P風俗(森下さん)</t>
  </si>
  <si>
    <t>あなたの知らない絶望社会</t>
  </si>
  <si>
    <t>smss1514</t>
  </si>
  <si>
    <t>sms_a766</t>
  </si>
  <si>
    <t>臨増ナックルズDX</t>
  </si>
  <si>
    <t>3月15日(金)</t>
  </si>
  <si>
    <t>smss1515</t>
  </si>
  <si>
    <t>sms_a767</t>
  </si>
  <si>
    <t>袋とじ開ける前に！漫画</t>
  </si>
  <si>
    <t>実話BUNKAタブー</t>
  </si>
  <si>
    <t>袋とじ表4　4C1P</t>
  </si>
  <si>
    <t>3月16日(土)</t>
  </si>
  <si>
    <t>smss1516</t>
  </si>
  <si>
    <t>sms_a768</t>
  </si>
  <si>
    <t>日本ジャーナル出版</t>
  </si>
  <si>
    <t>週刊実話増刊「実話ザ・タブー」</t>
  </si>
  <si>
    <t>3月27日(水)</t>
  </si>
  <si>
    <t>smss1517</t>
  </si>
  <si>
    <t>sms_a744</t>
  </si>
  <si>
    <t>ソフト・オン・デマンド</t>
  </si>
  <si>
    <t>1P記事_求む！中高年男性版（OL風）_アイ</t>
  </si>
  <si>
    <t>SOD女子社員</t>
  </si>
  <si>
    <t>編集対向4C1P</t>
  </si>
  <si>
    <t>3月28日(木)</t>
  </si>
  <si>
    <t>smss1456</t>
  </si>
  <si>
    <t>sms_a769</t>
  </si>
  <si>
    <t>日本文芸社</t>
  </si>
  <si>
    <t>1P記事_求む！中高年男性版_アイ</t>
  </si>
  <si>
    <t>週刊漫画ゴラク</t>
  </si>
  <si>
    <t>1C1P</t>
  </si>
  <si>
    <t>3月29日(金)</t>
  </si>
  <si>
    <t>smss1518</t>
  </si>
  <si>
    <t>雑誌 TOTAL</t>
  </si>
  <si>
    <t>●DVD 広告</t>
  </si>
  <si>
    <t>sms_a748</t>
  </si>
  <si>
    <t>インフォメディア</t>
  </si>
  <si>
    <t>DVD漫画まさお</t>
  </si>
  <si>
    <t>A5、日版PB、540円、8万部</t>
  </si>
  <si>
    <t>mv20i</t>
  </si>
  <si>
    <t>中にほしがるドスケベ五十路六十路妻!</t>
  </si>
  <si>
    <t>DVD対向4C1P</t>
  </si>
  <si>
    <t>smss1460</t>
  </si>
  <si>
    <t>sms_a749</t>
  </si>
  <si>
    <t>ダイアプレス</t>
  </si>
  <si>
    <t>DVD4コマ</t>
  </si>
  <si>
    <t>A4、日版PB、780円</t>
  </si>
  <si>
    <t>極BODY</t>
  </si>
  <si>
    <t>DVD袋表4C</t>
  </si>
  <si>
    <t>smss1461</t>
  </si>
  <si>
    <t>sms_a750</t>
  </si>
  <si>
    <t>ぶんか社</t>
  </si>
  <si>
    <t>EXCITING MAX!SPECIAL</t>
  </si>
  <si>
    <t>DVD袋裏1C+コンテンツ枠</t>
  </si>
  <si>
    <t>smss1462</t>
  </si>
  <si>
    <t>sms_a751</t>
  </si>
  <si>
    <t>好色妻が悶えるエロドラマ</t>
  </si>
  <si>
    <t>DVD袋裏4C</t>
  </si>
  <si>
    <t>3月13日(水)</t>
  </si>
  <si>
    <t>smss1463</t>
  </si>
  <si>
    <t>sms_a752</t>
  </si>
  <si>
    <t>三和出版</t>
  </si>
  <si>
    <t>A4、セブンPB、750円、7万部</t>
  </si>
  <si>
    <t>平成夜這い妻</t>
  </si>
  <si>
    <t>3月14日(木)</t>
  </si>
  <si>
    <t>smss1464</t>
  </si>
  <si>
    <t>sms_a753</t>
  </si>
  <si>
    <t>A5、日版PB、600円、7万部</t>
  </si>
  <si>
    <t>追求!ドロ沼不倫</t>
  </si>
  <si>
    <t>smss1465</t>
  </si>
  <si>
    <t>sms_a754</t>
  </si>
  <si>
    <t>A4、CVS、840円、7万部</t>
  </si>
  <si>
    <t>接吻狂い</t>
  </si>
  <si>
    <t>3月18日(月)</t>
  </si>
  <si>
    <t>smss1466</t>
  </si>
  <si>
    <t>sms_a755</t>
  </si>
  <si>
    <t>極上人妻DX</t>
  </si>
  <si>
    <t>3月19日(火)</t>
  </si>
  <si>
    <t>smss1467</t>
  </si>
  <si>
    <t>sms_a756</t>
  </si>
  <si>
    <t>MAZI!</t>
  </si>
  <si>
    <t>DVD袋裏4C+コンテンツ枠</t>
  </si>
  <si>
    <t>smss1468</t>
  </si>
  <si>
    <t>sms_a770</t>
  </si>
  <si>
    <t>一水社</t>
  </si>
  <si>
    <t>A5、日版PB、定価540円</t>
  </si>
  <si>
    <t>しろうと美人妻中出し新作裏DVD270分</t>
  </si>
  <si>
    <t>3月20日(水)</t>
  </si>
  <si>
    <t>smss1519</t>
  </si>
  <si>
    <t>sms_a772</t>
  </si>
  <si>
    <t>B5、CVSセブン以外、500円</t>
  </si>
  <si>
    <t>しろうと美人妻地下DVD270分BLACK</t>
  </si>
  <si>
    <t>smss1521</t>
  </si>
  <si>
    <t>sms_a757</t>
  </si>
  <si>
    <t>DVDヨロシク!</t>
  </si>
  <si>
    <t>DVD貼付け面4C1/3P</t>
  </si>
  <si>
    <t>3月21日(木)</t>
  </si>
  <si>
    <t>smss1469</t>
  </si>
  <si>
    <t>sms_a758</t>
  </si>
  <si>
    <t>迷ったらコレ!!!!DVD再生して3分で即ヌケます。</t>
  </si>
  <si>
    <t>3月22日(金)</t>
  </si>
  <si>
    <t>smss1470</t>
  </si>
  <si>
    <t>sms_a759</t>
  </si>
  <si>
    <t>RUNA</t>
  </si>
  <si>
    <t>3月26日(火)</t>
  </si>
  <si>
    <t>smss1471</t>
  </si>
  <si>
    <t>sms_a760</t>
  </si>
  <si>
    <t>B5、日版PB、540円、8万部</t>
  </si>
  <si>
    <t>本物奥さまの密会映像!!凄まじい悶絶!絶頂の瞬間!</t>
  </si>
  <si>
    <t>smss1472</t>
  </si>
  <si>
    <t>sms_a771</t>
  </si>
  <si>
    <t>A4、書店売、定価1500円</t>
  </si>
  <si>
    <t>中出しGIANT～素人妻たちの秘め事　地下DVD9時間</t>
  </si>
  <si>
    <t>DVD貼付け面4C1/2P</t>
  </si>
  <si>
    <t>smss1520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</si>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</sst>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23</v>
      </c>
      <c r="D6" s="195">
        <v>963000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-963000</v>
      </c>
      <c r="V6" s="85">
        <f>R6/D6</f>
        <v>0</v>
      </c>
      <c r="W6" s="79"/>
      <c r="X6" s="144"/>
    </row>
    <row r="7" spans="1:24">
      <c r="A7" s="80"/>
      <c r="B7" s="86" t="s">
        <v>24</v>
      </c>
      <c r="C7" s="86">
        <v>32</v>
      </c>
      <c r="D7" s="195">
        <v>1590000</v>
      </c>
      <c r="E7" s="81">
        <v>0</v>
      </c>
      <c r="F7" s="81">
        <v>0</v>
      </c>
      <c r="G7" s="81">
        <v>0</v>
      </c>
      <c r="H7" s="91">
        <v>0</v>
      </c>
      <c r="I7" s="92">
        <v>0</v>
      </c>
      <c r="J7" s="145">
        <f>H7+I7</f>
        <v>0</v>
      </c>
      <c r="K7" s="82" t="str">
        <f>IFERROR(J7/G7,"-")</f>
        <v>-</v>
      </c>
      <c r="L7" s="81">
        <v>0</v>
      </c>
      <c r="M7" s="81">
        <v>0</v>
      </c>
      <c r="N7" s="82" t="str">
        <f>IFERROR(L7/J7,"-")</f>
        <v>-</v>
      </c>
      <c r="O7" s="83" t="str">
        <f>IFERROR(D7/J7,"-")</f>
        <v>-</v>
      </c>
      <c r="P7" s="84">
        <v>0</v>
      </c>
      <c r="Q7" s="82" t="str">
        <f>IFERROR(P7/J7,"-")</f>
        <v>-</v>
      </c>
      <c r="R7" s="200">
        <v>0</v>
      </c>
      <c r="S7" s="201" t="str">
        <f>IFERROR(R7/J7,"-")</f>
        <v>-</v>
      </c>
      <c r="T7" s="201" t="str">
        <f>IFERROR(R7/P7,"-")</f>
        <v>-</v>
      </c>
      <c r="U7" s="195">
        <f>IFERROR(R7-D7,"-")</f>
        <v>-1590000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2553000</v>
      </c>
      <c r="E10" s="41">
        <f>SUM(E6:E8)</f>
        <v>0</v>
      </c>
      <c r="F10" s="41">
        <f>SUM(F6:F8)</f>
        <v>0</v>
      </c>
      <c r="G10" s="41">
        <f>SUM(G6:G8)</f>
        <v>0</v>
      </c>
      <c r="H10" s="41">
        <f>SUM(H6:H8)</f>
        <v>0</v>
      </c>
      <c r="I10" s="41">
        <f>SUM(I6:I8)</f>
        <v>0</v>
      </c>
      <c r="J10" s="41">
        <f>SUM(J6:J8)</f>
        <v>0</v>
      </c>
      <c r="K10" s="42" t="str">
        <f>IFERROR(J10/G10,"-")</f>
        <v>-</v>
      </c>
      <c r="L10" s="78">
        <f>SUM(L6:L8)</f>
        <v>0</v>
      </c>
      <c r="M10" s="78">
        <f>SUM(M6:M8)</f>
        <v>0</v>
      </c>
      <c r="N10" s="42" t="str">
        <f>IFERROR(L10/J10,"-")</f>
        <v>-</v>
      </c>
      <c r="O10" s="43" t="str">
        <f>IFERROR(D10/J10,"-")</f>
        <v>-</v>
      </c>
      <c r="P10" s="44">
        <f>SUM(P6:P8)</f>
        <v>0</v>
      </c>
      <c r="Q10" s="42" t="str">
        <f>IFERROR(P10/J10,"-")</f>
        <v>-</v>
      </c>
      <c r="R10" s="45">
        <f>SUM(R6:R8)</f>
        <v>0</v>
      </c>
      <c r="S10" s="45" t="str">
        <f>IFERROR(R10/J10,"-")</f>
        <v>-</v>
      </c>
      <c r="T10" s="45" t="str">
        <f>IFERROR(R10/P10,"-")</f>
        <v>-</v>
      </c>
      <c r="U10" s="46">
        <f>SUM(U6:U8)</f>
        <v>-2553000</v>
      </c>
      <c r="V10" s="47">
        <f>IFERROR(R10/D10,"-")</f>
        <v>0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68000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IFERROR(J6/SUM(P6:P6),"-")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SUM(X6:X6)-SUM(J6:J6)</f>
        <v>-68000</v>
      </c>
      <c r="AB6" s="85">
        <f>SUM(X6:X6)/SUM(J6:J6)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</v>
      </c>
      <c r="B7" s="203" t="s">
        <v>68</v>
      </c>
      <c r="C7" s="203" t="s">
        <v>62</v>
      </c>
      <c r="D7" s="203" t="s">
        <v>63</v>
      </c>
      <c r="E7" s="203"/>
      <c r="F7" s="203" t="s">
        <v>64</v>
      </c>
      <c r="G7" s="203" t="s">
        <v>69</v>
      </c>
      <c r="H7" s="90" t="s">
        <v>66</v>
      </c>
      <c r="I7" s="90" t="s">
        <v>67</v>
      </c>
      <c r="J7" s="188">
        <v>70000</v>
      </c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 t="str">
        <f>IFERROR(J7/SUM(P7:P7),"-")</f>
        <v>-</v>
      </c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>
        <f>SUM(X7:X7)-SUM(J7:J7)</f>
        <v>-70000</v>
      </c>
      <c r="AB7" s="85">
        <f>SUM(X7:X7)/SUM(J7:J7)</f>
        <v>0</v>
      </c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66</v>
      </c>
      <c r="I8" s="90" t="s">
        <v>74</v>
      </c>
      <c r="J8" s="188">
        <v>75000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IFERROR(J8/SUM(P8:P8),"-")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SUM(X8:X8)-SUM(J8:J8)</f>
        <v>-75000</v>
      </c>
      <c r="AB8" s="85">
        <f>SUM(X8:X8)/SUM(J8:J8)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0</v>
      </c>
      <c r="B9" s="203" t="s">
        <v>75</v>
      </c>
      <c r="C9" s="203" t="s">
        <v>76</v>
      </c>
      <c r="D9" s="203" t="s">
        <v>77</v>
      </c>
      <c r="E9" s="203"/>
      <c r="F9" s="203" t="s">
        <v>78</v>
      </c>
      <c r="G9" s="203" t="s">
        <v>79</v>
      </c>
      <c r="H9" s="90" t="s">
        <v>80</v>
      </c>
      <c r="I9" s="90" t="s">
        <v>81</v>
      </c>
      <c r="J9" s="188">
        <v>55000</v>
      </c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 t="str">
        <f>IFERROR(J9/SUM(P9:P10),"-")</f>
        <v>-</v>
      </c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>
        <f>SUM(X9:X10)-SUM(J9:J10)</f>
        <v>-55000</v>
      </c>
      <c r="AB9" s="85">
        <f>SUM(X9:X10)/SUM(J9:J10)</f>
        <v>0</v>
      </c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82</v>
      </c>
      <c r="C10" s="203"/>
      <c r="D10" s="203"/>
      <c r="E10" s="203"/>
      <c r="F10" s="203" t="s">
        <v>64</v>
      </c>
      <c r="G10" s="203"/>
      <c r="H10" s="90"/>
      <c r="I10" s="90" t="s">
        <v>67</v>
      </c>
      <c r="J10" s="188"/>
      <c r="K10" s="81"/>
      <c r="L10" s="81"/>
      <c r="M10" s="81"/>
      <c r="N10" s="91"/>
      <c r="O10" s="92"/>
      <c r="P10" s="93">
        <f>N10+O10</f>
        <v>0</v>
      </c>
      <c r="Q10" s="82" t="str">
        <f>IFERROR(P10/M10,"-")</f>
        <v>-</v>
      </c>
      <c r="R10" s="81"/>
      <c r="S10" s="81"/>
      <c r="T10" s="82" t="str">
        <f>IFERROR(S10/(O10+P10),"-")</f>
        <v>-</v>
      </c>
      <c r="U10" s="182"/>
      <c r="V10" s="84"/>
      <c r="W10" s="82" t="str">
        <f>IF(P10=0,"-",V10/P10)</f>
        <v>-</v>
      </c>
      <c r="X10" s="186"/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/>
      <c r="CP10" s="141"/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</v>
      </c>
      <c r="B11" s="203" t="s">
        <v>83</v>
      </c>
      <c r="C11" s="203" t="s">
        <v>84</v>
      </c>
      <c r="D11" s="203" t="s">
        <v>85</v>
      </c>
      <c r="E11" s="203"/>
      <c r="F11" s="203" t="s">
        <v>86</v>
      </c>
      <c r="G11" s="203" t="s">
        <v>87</v>
      </c>
      <c r="H11" s="90" t="s">
        <v>88</v>
      </c>
      <c r="I11" s="90" t="s">
        <v>89</v>
      </c>
      <c r="J11" s="188">
        <v>75000</v>
      </c>
      <c r="K11" s="81"/>
      <c r="L11" s="81"/>
      <c r="M11" s="81"/>
      <c r="N11" s="91"/>
      <c r="O11" s="92"/>
      <c r="P11" s="93">
        <f>N11+O11</f>
        <v>0</v>
      </c>
      <c r="Q11" s="82" t="str">
        <f>IFERROR(P11/M11,"-")</f>
        <v>-</v>
      </c>
      <c r="R11" s="81"/>
      <c r="S11" s="81"/>
      <c r="T11" s="82" t="str">
        <f>IFERROR(S11/(O11+P11),"-")</f>
        <v>-</v>
      </c>
      <c r="U11" s="182" t="str">
        <f>IFERROR(J11/SUM(P11:P12),"-")</f>
        <v>-</v>
      </c>
      <c r="V11" s="84"/>
      <c r="W11" s="82" t="str">
        <f>IF(P11=0,"-",V11/P11)</f>
        <v>-</v>
      </c>
      <c r="X11" s="186"/>
      <c r="Y11" s="187" t="str">
        <f>IFERROR(X11/P11,"-")</f>
        <v>-</v>
      </c>
      <c r="Z11" s="187" t="str">
        <f>IFERROR(X11/V11,"-")</f>
        <v>-</v>
      </c>
      <c r="AA11" s="188">
        <f>SUM(X11:X12)-SUM(J11:J12)</f>
        <v>-75000</v>
      </c>
      <c r="AB11" s="85">
        <f>SUM(X11:X12)/SUM(J11:J12)</f>
        <v>0</v>
      </c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/>
      <c r="CP11" s="141"/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90</v>
      </c>
      <c r="C12" s="203"/>
      <c r="D12" s="203"/>
      <c r="E12" s="203"/>
      <c r="F12" s="203" t="s">
        <v>64</v>
      </c>
      <c r="G12" s="203"/>
      <c r="H12" s="90"/>
      <c r="I12" s="90" t="s">
        <v>67</v>
      </c>
      <c r="J12" s="188"/>
      <c r="K12" s="81"/>
      <c r="L12" s="81"/>
      <c r="M12" s="81"/>
      <c r="N12" s="91"/>
      <c r="O12" s="92"/>
      <c r="P12" s="93">
        <f>N12+O12</f>
        <v>0</v>
      </c>
      <c r="Q12" s="82" t="str">
        <f>IFERROR(P12/M12,"-")</f>
        <v>-</v>
      </c>
      <c r="R12" s="81"/>
      <c r="S12" s="81"/>
      <c r="T12" s="82" t="str">
        <f>IFERROR(S12/(O12+P12),"-")</f>
        <v>-</v>
      </c>
      <c r="U12" s="182"/>
      <c r="V12" s="84"/>
      <c r="W12" s="82" t="str">
        <f>IF(P12=0,"-",V12/P12)</f>
        <v>-</v>
      </c>
      <c r="X12" s="186"/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/>
      <c r="CP12" s="141"/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0</v>
      </c>
      <c r="B13" s="203" t="s">
        <v>91</v>
      </c>
      <c r="C13" s="203" t="s">
        <v>92</v>
      </c>
      <c r="D13" s="203" t="s">
        <v>93</v>
      </c>
      <c r="E13" s="203"/>
      <c r="F13" s="203" t="s">
        <v>78</v>
      </c>
      <c r="G13" s="203" t="s">
        <v>94</v>
      </c>
      <c r="H13" s="90" t="s">
        <v>80</v>
      </c>
      <c r="I13" s="204" t="s">
        <v>95</v>
      </c>
      <c r="J13" s="188">
        <v>130000</v>
      </c>
      <c r="K13" s="81"/>
      <c r="L13" s="81"/>
      <c r="M13" s="81"/>
      <c r="N13" s="91"/>
      <c r="O13" s="92"/>
      <c r="P13" s="93">
        <f>N13+O13</f>
        <v>0</v>
      </c>
      <c r="Q13" s="82" t="str">
        <f>IFERROR(P13/M13,"-")</f>
        <v>-</v>
      </c>
      <c r="R13" s="81"/>
      <c r="S13" s="81"/>
      <c r="T13" s="82" t="str">
        <f>IFERROR(S13/(O13+P13),"-")</f>
        <v>-</v>
      </c>
      <c r="U13" s="182" t="str">
        <f>IFERROR(J13/SUM(P13:P14),"-")</f>
        <v>-</v>
      </c>
      <c r="V13" s="84"/>
      <c r="W13" s="82" t="str">
        <f>IF(P13=0,"-",V13/P13)</f>
        <v>-</v>
      </c>
      <c r="X13" s="186"/>
      <c r="Y13" s="187" t="str">
        <f>IFERROR(X13/P13,"-")</f>
        <v>-</v>
      </c>
      <c r="Z13" s="187" t="str">
        <f>IFERROR(X13/V13,"-")</f>
        <v>-</v>
      </c>
      <c r="AA13" s="188">
        <f>SUM(X13:X14)-SUM(J13:J14)</f>
        <v>-130000</v>
      </c>
      <c r="AB13" s="85">
        <f>SUM(X13:X14)/SUM(J13:J14)</f>
        <v>0</v>
      </c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/>
      <c r="CP13" s="141"/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96</v>
      </c>
      <c r="C14" s="203"/>
      <c r="D14" s="203"/>
      <c r="E14" s="203"/>
      <c r="F14" s="203" t="s">
        <v>64</v>
      </c>
      <c r="G14" s="203"/>
      <c r="H14" s="90"/>
      <c r="I14" s="90" t="s">
        <v>67</v>
      </c>
      <c r="J14" s="188"/>
      <c r="K14" s="81"/>
      <c r="L14" s="81"/>
      <c r="M14" s="81"/>
      <c r="N14" s="91"/>
      <c r="O14" s="92"/>
      <c r="P14" s="93">
        <f>N14+O14</f>
        <v>0</v>
      </c>
      <c r="Q14" s="82" t="str">
        <f>IFERROR(P14/M14,"-")</f>
        <v>-</v>
      </c>
      <c r="R14" s="81"/>
      <c r="S14" s="81"/>
      <c r="T14" s="82" t="str">
        <f>IFERROR(S14/(O14+P14),"-")</f>
        <v>-</v>
      </c>
      <c r="U14" s="182"/>
      <c r="V14" s="84"/>
      <c r="W14" s="82" t="str">
        <f>IF(P14=0,"-",V14/P14)</f>
        <v>-</v>
      </c>
      <c r="X14" s="186"/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/>
      <c r="CP14" s="141"/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0</v>
      </c>
      <c r="B15" s="203" t="s">
        <v>97</v>
      </c>
      <c r="C15" s="203" t="s">
        <v>84</v>
      </c>
      <c r="D15" s="203" t="s">
        <v>85</v>
      </c>
      <c r="E15" s="203"/>
      <c r="F15" s="203" t="s">
        <v>86</v>
      </c>
      <c r="G15" s="203" t="s">
        <v>98</v>
      </c>
      <c r="H15" s="90" t="s">
        <v>88</v>
      </c>
      <c r="I15" s="90" t="s">
        <v>74</v>
      </c>
      <c r="J15" s="188">
        <v>70000</v>
      </c>
      <c r="K15" s="81"/>
      <c r="L15" s="81"/>
      <c r="M15" s="81"/>
      <c r="N15" s="91"/>
      <c r="O15" s="92"/>
      <c r="P15" s="93">
        <f>N15+O15</f>
        <v>0</v>
      </c>
      <c r="Q15" s="82" t="str">
        <f>IFERROR(P15/M15,"-")</f>
        <v>-</v>
      </c>
      <c r="R15" s="81"/>
      <c r="S15" s="81"/>
      <c r="T15" s="82" t="str">
        <f>IFERROR(S15/(O15+P15),"-")</f>
        <v>-</v>
      </c>
      <c r="U15" s="182" t="str">
        <f>IFERROR(J15/SUM(P15:P16),"-")</f>
        <v>-</v>
      </c>
      <c r="V15" s="84"/>
      <c r="W15" s="82" t="str">
        <f>IF(P15=0,"-",V15/P15)</f>
        <v>-</v>
      </c>
      <c r="X15" s="186"/>
      <c r="Y15" s="187" t="str">
        <f>IFERROR(X15/P15,"-")</f>
        <v>-</v>
      </c>
      <c r="Z15" s="187" t="str">
        <f>IFERROR(X15/V15,"-")</f>
        <v>-</v>
      </c>
      <c r="AA15" s="188">
        <f>SUM(X15:X16)-SUM(J15:J16)</f>
        <v>-70000</v>
      </c>
      <c r="AB15" s="85">
        <f>SUM(X15:X16)/SUM(J15:J16)</f>
        <v>0</v>
      </c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/>
      <c r="CP15" s="141"/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99</v>
      </c>
      <c r="C16" s="203"/>
      <c r="D16" s="203"/>
      <c r="E16" s="203"/>
      <c r="F16" s="203" t="s">
        <v>64</v>
      </c>
      <c r="G16" s="203"/>
      <c r="H16" s="90"/>
      <c r="I16" s="90" t="s">
        <v>67</v>
      </c>
      <c r="J16" s="188"/>
      <c r="K16" s="81"/>
      <c r="L16" s="81"/>
      <c r="M16" s="81"/>
      <c r="N16" s="91"/>
      <c r="O16" s="92"/>
      <c r="P16" s="93">
        <f>N16+O16</f>
        <v>0</v>
      </c>
      <c r="Q16" s="82" t="str">
        <f>IFERROR(P16/M16,"-")</f>
        <v>-</v>
      </c>
      <c r="R16" s="81"/>
      <c r="S16" s="81"/>
      <c r="T16" s="82" t="str">
        <f>IFERROR(S16/(O16+P16),"-")</f>
        <v>-</v>
      </c>
      <c r="U16" s="182"/>
      <c r="V16" s="84"/>
      <c r="W16" s="82" t="str">
        <f>IF(P16=0,"-",V16/P16)</f>
        <v>-</v>
      </c>
      <c r="X16" s="186"/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/>
      <c r="CP16" s="141"/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</v>
      </c>
      <c r="B17" s="203" t="s">
        <v>100</v>
      </c>
      <c r="C17" s="203" t="s">
        <v>76</v>
      </c>
      <c r="D17" s="203" t="s">
        <v>101</v>
      </c>
      <c r="E17" s="203"/>
      <c r="F17" s="203" t="s">
        <v>78</v>
      </c>
      <c r="G17" s="203" t="s">
        <v>102</v>
      </c>
      <c r="H17" s="90" t="s">
        <v>88</v>
      </c>
      <c r="I17" s="90" t="s">
        <v>74</v>
      </c>
      <c r="J17" s="188">
        <v>45000</v>
      </c>
      <c r="K17" s="81"/>
      <c r="L17" s="81"/>
      <c r="M17" s="81"/>
      <c r="N17" s="91"/>
      <c r="O17" s="92"/>
      <c r="P17" s="93">
        <f>N17+O17</f>
        <v>0</v>
      </c>
      <c r="Q17" s="82" t="str">
        <f>IFERROR(P17/M17,"-")</f>
        <v>-</v>
      </c>
      <c r="R17" s="81"/>
      <c r="S17" s="81"/>
      <c r="T17" s="82" t="str">
        <f>IFERROR(S17/(O17+P17),"-")</f>
        <v>-</v>
      </c>
      <c r="U17" s="182" t="str">
        <f>IFERROR(J17/SUM(P17:P18),"-")</f>
        <v>-</v>
      </c>
      <c r="V17" s="84"/>
      <c r="W17" s="82" t="str">
        <f>IF(P17=0,"-",V17/P17)</f>
        <v>-</v>
      </c>
      <c r="X17" s="186"/>
      <c r="Y17" s="187" t="str">
        <f>IFERROR(X17/P17,"-")</f>
        <v>-</v>
      </c>
      <c r="Z17" s="187" t="str">
        <f>IFERROR(X17/V17,"-")</f>
        <v>-</v>
      </c>
      <c r="AA17" s="188">
        <f>SUM(X17:X18)-SUM(J17:J18)</f>
        <v>-45000</v>
      </c>
      <c r="AB17" s="85">
        <f>SUM(X17:X18)/SUM(J17:J18)</f>
        <v>0</v>
      </c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/>
      <c r="CP17" s="141"/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103</v>
      </c>
      <c r="C18" s="203"/>
      <c r="D18" s="203"/>
      <c r="E18" s="203"/>
      <c r="F18" s="203" t="s">
        <v>64</v>
      </c>
      <c r="G18" s="203"/>
      <c r="H18" s="90"/>
      <c r="I18" s="90" t="s">
        <v>67</v>
      </c>
      <c r="J18" s="188"/>
      <c r="K18" s="81"/>
      <c r="L18" s="81"/>
      <c r="M18" s="81"/>
      <c r="N18" s="91"/>
      <c r="O18" s="92"/>
      <c r="P18" s="93">
        <f>N18+O18</f>
        <v>0</v>
      </c>
      <c r="Q18" s="82" t="str">
        <f>IFERROR(P18/M18,"-")</f>
        <v>-</v>
      </c>
      <c r="R18" s="81"/>
      <c r="S18" s="81"/>
      <c r="T18" s="82" t="str">
        <f>IFERROR(S18/(O18+P18),"-")</f>
        <v>-</v>
      </c>
      <c r="U18" s="182"/>
      <c r="V18" s="84"/>
      <c r="W18" s="82" t="str">
        <f>IF(P18=0,"-",V18/P18)</f>
        <v>-</v>
      </c>
      <c r="X18" s="186"/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/>
      <c r="CP18" s="141"/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</v>
      </c>
      <c r="B19" s="203" t="s">
        <v>104</v>
      </c>
      <c r="C19" s="203" t="s">
        <v>84</v>
      </c>
      <c r="D19" s="203" t="s">
        <v>77</v>
      </c>
      <c r="E19" s="203"/>
      <c r="F19" s="203" t="s">
        <v>86</v>
      </c>
      <c r="G19" s="203" t="s">
        <v>105</v>
      </c>
      <c r="H19" s="90" t="s">
        <v>80</v>
      </c>
      <c r="I19" s="90" t="s">
        <v>106</v>
      </c>
      <c r="J19" s="188">
        <v>80000</v>
      </c>
      <c r="K19" s="81"/>
      <c r="L19" s="81"/>
      <c r="M19" s="81"/>
      <c r="N19" s="91"/>
      <c r="O19" s="92"/>
      <c r="P19" s="93">
        <f>N19+O19</f>
        <v>0</v>
      </c>
      <c r="Q19" s="82" t="str">
        <f>IFERROR(P19/M19,"-")</f>
        <v>-</v>
      </c>
      <c r="R19" s="81"/>
      <c r="S19" s="81"/>
      <c r="T19" s="82" t="str">
        <f>IFERROR(S19/(O19+P19),"-")</f>
        <v>-</v>
      </c>
      <c r="U19" s="182" t="str">
        <f>IFERROR(J19/SUM(P19:P20),"-")</f>
        <v>-</v>
      </c>
      <c r="V19" s="84"/>
      <c r="W19" s="82" t="str">
        <f>IF(P19=0,"-",V19/P19)</f>
        <v>-</v>
      </c>
      <c r="X19" s="186"/>
      <c r="Y19" s="187" t="str">
        <f>IFERROR(X19/P19,"-")</f>
        <v>-</v>
      </c>
      <c r="Z19" s="187" t="str">
        <f>IFERROR(X19/V19,"-")</f>
        <v>-</v>
      </c>
      <c r="AA19" s="188">
        <f>SUM(X19:X20)-SUM(J19:J20)</f>
        <v>-80000</v>
      </c>
      <c r="AB19" s="85">
        <f>SUM(X19:X20)/SUM(J19:J20)</f>
        <v>0</v>
      </c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/>
      <c r="CP19" s="141"/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/>
      <c r="E20" s="203"/>
      <c r="F20" s="203" t="s">
        <v>64</v>
      </c>
      <c r="G20" s="203"/>
      <c r="H20" s="90"/>
      <c r="I20" s="90" t="s">
        <v>67</v>
      </c>
      <c r="J20" s="188"/>
      <c r="K20" s="81"/>
      <c r="L20" s="81"/>
      <c r="M20" s="81"/>
      <c r="N20" s="91"/>
      <c r="O20" s="92"/>
      <c r="P20" s="93">
        <f>N20+O20</f>
        <v>0</v>
      </c>
      <c r="Q20" s="82" t="str">
        <f>IFERROR(P20/M20,"-")</f>
        <v>-</v>
      </c>
      <c r="R20" s="81"/>
      <c r="S20" s="81"/>
      <c r="T20" s="82" t="str">
        <f>IFERROR(S20/(O20+P20),"-")</f>
        <v>-</v>
      </c>
      <c r="U20" s="182"/>
      <c r="V20" s="84"/>
      <c r="W20" s="82" t="str">
        <f>IF(P20=0,"-",V20/P20)</f>
        <v>-</v>
      </c>
      <c r="X20" s="186"/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/>
      <c r="CP20" s="141"/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</v>
      </c>
      <c r="B21" s="203" t="s">
        <v>108</v>
      </c>
      <c r="C21" s="203" t="s">
        <v>76</v>
      </c>
      <c r="D21" s="203" t="s">
        <v>109</v>
      </c>
      <c r="E21" s="203"/>
      <c r="F21" s="203" t="s">
        <v>78</v>
      </c>
      <c r="G21" s="203" t="s">
        <v>110</v>
      </c>
      <c r="H21" s="90" t="s">
        <v>111</v>
      </c>
      <c r="I21" s="204" t="s">
        <v>112</v>
      </c>
      <c r="J21" s="188">
        <v>45000</v>
      </c>
      <c r="K21" s="81"/>
      <c r="L21" s="81"/>
      <c r="M21" s="81"/>
      <c r="N21" s="91"/>
      <c r="O21" s="92"/>
      <c r="P21" s="93">
        <f>N21+O21</f>
        <v>0</v>
      </c>
      <c r="Q21" s="82" t="str">
        <f>IFERROR(P21/M21,"-")</f>
        <v>-</v>
      </c>
      <c r="R21" s="81"/>
      <c r="S21" s="81"/>
      <c r="T21" s="82" t="str">
        <f>IFERROR(S21/(O21+P21),"-")</f>
        <v>-</v>
      </c>
      <c r="U21" s="182" t="str">
        <f>IFERROR(J21/SUM(P21:P22),"-")</f>
        <v>-</v>
      </c>
      <c r="V21" s="84"/>
      <c r="W21" s="82" t="str">
        <f>IF(P21=0,"-",V21/P21)</f>
        <v>-</v>
      </c>
      <c r="X21" s="186"/>
      <c r="Y21" s="187" t="str">
        <f>IFERROR(X21/P21,"-")</f>
        <v>-</v>
      </c>
      <c r="Z21" s="187" t="str">
        <f>IFERROR(X21/V21,"-")</f>
        <v>-</v>
      </c>
      <c r="AA21" s="188">
        <f>SUM(X21:X22)-SUM(J21:J22)</f>
        <v>-45000</v>
      </c>
      <c r="AB21" s="85">
        <f>SUM(X21:X22)/SUM(J21:J22)</f>
        <v>0</v>
      </c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/>
      <c r="CP21" s="141"/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113</v>
      </c>
      <c r="C22" s="203"/>
      <c r="D22" s="203"/>
      <c r="E22" s="203"/>
      <c r="F22" s="203" t="s">
        <v>64</v>
      </c>
      <c r="G22" s="203"/>
      <c r="H22" s="90"/>
      <c r="I22" s="90" t="s">
        <v>67</v>
      </c>
      <c r="J22" s="188"/>
      <c r="K22" s="81"/>
      <c r="L22" s="81"/>
      <c r="M22" s="81"/>
      <c r="N22" s="91"/>
      <c r="O22" s="92"/>
      <c r="P22" s="93">
        <f>N22+O22</f>
        <v>0</v>
      </c>
      <c r="Q22" s="82" t="str">
        <f>IFERROR(P22/M22,"-")</f>
        <v>-</v>
      </c>
      <c r="R22" s="81"/>
      <c r="S22" s="81"/>
      <c r="T22" s="82" t="str">
        <f>IFERROR(S22/(O22+P22),"-")</f>
        <v>-</v>
      </c>
      <c r="U22" s="182"/>
      <c r="V22" s="84"/>
      <c r="W22" s="82" t="str">
        <f>IF(P22=0,"-",V22/P22)</f>
        <v>-</v>
      </c>
      <c r="X22" s="186"/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/>
      <c r="CP22" s="141"/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</v>
      </c>
      <c r="B23" s="203" t="s">
        <v>114</v>
      </c>
      <c r="C23" s="203" t="s">
        <v>115</v>
      </c>
      <c r="D23" s="203" t="s">
        <v>109</v>
      </c>
      <c r="E23" s="203"/>
      <c r="F23" s="203" t="s">
        <v>78</v>
      </c>
      <c r="G23" s="203" t="s">
        <v>116</v>
      </c>
      <c r="H23" s="90" t="s">
        <v>111</v>
      </c>
      <c r="I23" s="90" t="s">
        <v>117</v>
      </c>
      <c r="J23" s="188">
        <v>120000</v>
      </c>
      <c r="K23" s="81"/>
      <c r="L23" s="81"/>
      <c r="M23" s="81"/>
      <c r="N23" s="91"/>
      <c r="O23" s="92"/>
      <c r="P23" s="93">
        <f>N23+O23</f>
        <v>0</v>
      </c>
      <c r="Q23" s="82" t="str">
        <f>IFERROR(P23/M23,"-")</f>
        <v>-</v>
      </c>
      <c r="R23" s="81"/>
      <c r="S23" s="81"/>
      <c r="T23" s="82" t="str">
        <f>IFERROR(S23/(O23+P23),"-")</f>
        <v>-</v>
      </c>
      <c r="U23" s="182" t="str">
        <f>IFERROR(J23/SUM(P23:P24),"-")</f>
        <v>-</v>
      </c>
      <c r="V23" s="84"/>
      <c r="W23" s="82" t="str">
        <f>IF(P23=0,"-",V23/P23)</f>
        <v>-</v>
      </c>
      <c r="X23" s="186"/>
      <c r="Y23" s="187" t="str">
        <f>IFERROR(X23/P23,"-")</f>
        <v>-</v>
      </c>
      <c r="Z23" s="187" t="str">
        <f>IFERROR(X23/V23,"-")</f>
        <v>-</v>
      </c>
      <c r="AA23" s="188">
        <f>SUM(X23:X24)-SUM(J23:J24)</f>
        <v>-120000</v>
      </c>
      <c r="AB23" s="85">
        <f>SUM(X23:X24)/SUM(J23:J24)</f>
        <v>0</v>
      </c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/>
      <c r="CP23" s="141"/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118</v>
      </c>
      <c r="C24" s="203"/>
      <c r="D24" s="203"/>
      <c r="E24" s="203"/>
      <c r="F24" s="203" t="s">
        <v>64</v>
      </c>
      <c r="G24" s="203"/>
      <c r="H24" s="90"/>
      <c r="I24" s="90" t="s">
        <v>67</v>
      </c>
      <c r="J24" s="188"/>
      <c r="K24" s="81"/>
      <c r="L24" s="81"/>
      <c r="M24" s="81"/>
      <c r="N24" s="91"/>
      <c r="O24" s="92"/>
      <c r="P24" s="93">
        <f>N24+O24</f>
        <v>0</v>
      </c>
      <c r="Q24" s="82" t="str">
        <f>IFERROR(P24/M24,"-")</f>
        <v>-</v>
      </c>
      <c r="R24" s="81"/>
      <c r="S24" s="81"/>
      <c r="T24" s="82" t="str">
        <f>IFERROR(S24/(O24+P24),"-")</f>
        <v>-</v>
      </c>
      <c r="U24" s="182"/>
      <c r="V24" s="84"/>
      <c r="W24" s="82" t="str">
        <f>IF(P24=0,"-",V24/P24)</f>
        <v>-</v>
      </c>
      <c r="X24" s="186"/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/>
      <c r="CP24" s="141"/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</v>
      </c>
      <c r="B25" s="203" t="s">
        <v>119</v>
      </c>
      <c r="C25" s="203" t="s">
        <v>120</v>
      </c>
      <c r="D25" s="203" t="s">
        <v>121</v>
      </c>
      <c r="E25" s="203"/>
      <c r="F25" s="203" t="s">
        <v>78</v>
      </c>
      <c r="G25" s="203" t="s">
        <v>122</v>
      </c>
      <c r="H25" s="90" t="s">
        <v>123</v>
      </c>
      <c r="I25" s="90" t="s">
        <v>124</v>
      </c>
      <c r="J25" s="188">
        <v>65000</v>
      </c>
      <c r="K25" s="81"/>
      <c r="L25" s="81"/>
      <c r="M25" s="81"/>
      <c r="N25" s="91"/>
      <c r="O25" s="92"/>
      <c r="P25" s="93">
        <f>N25+O25</f>
        <v>0</v>
      </c>
      <c r="Q25" s="82" t="str">
        <f>IFERROR(P25/M25,"-")</f>
        <v>-</v>
      </c>
      <c r="R25" s="81"/>
      <c r="S25" s="81"/>
      <c r="T25" s="82" t="str">
        <f>IFERROR(S25/(O25+P25),"-")</f>
        <v>-</v>
      </c>
      <c r="U25" s="182" t="str">
        <f>IFERROR(J25/SUM(P25:P26),"-")</f>
        <v>-</v>
      </c>
      <c r="V25" s="84"/>
      <c r="W25" s="82" t="str">
        <f>IF(P25=0,"-",V25/P25)</f>
        <v>-</v>
      </c>
      <c r="X25" s="186"/>
      <c r="Y25" s="187" t="str">
        <f>IFERROR(X25/P25,"-")</f>
        <v>-</v>
      </c>
      <c r="Z25" s="187" t="str">
        <f>IFERROR(X25/V25,"-")</f>
        <v>-</v>
      </c>
      <c r="AA25" s="188">
        <f>SUM(X25:X26)-SUM(J25:J26)</f>
        <v>-65000</v>
      </c>
      <c r="AB25" s="85">
        <f>SUM(X25:X26)/SUM(J25:J26)</f>
        <v>0</v>
      </c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/>
      <c r="CP25" s="141"/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125</v>
      </c>
      <c r="C26" s="203"/>
      <c r="D26" s="203"/>
      <c r="E26" s="203"/>
      <c r="F26" s="203" t="s">
        <v>64</v>
      </c>
      <c r="G26" s="203"/>
      <c r="H26" s="90"/>
      <c r="I26" s="90" t="s">
        <v>67</v>
      </c>
      <c r="J26" s="188"/>
      <c r="K26" s="81"/>
      <c r="L26" s="81"/>
      <c r="M26" s="81"/>
      <c r="N26" s="91"/>
      <c r="O26" s="92"/>
      <c r="P26" s="93">
        <f>N26+O26</f>
        <v>0</v>
      </c>
      <c r="Q26" s="82" t="str">
        <f>IFERROR(P26/M26,"-")</f>
        <v>-</v>
      </c>
      <c r="R26" s="81"/>
      <c r="S26" s="81"/>
      <c r="T26" s="82" t="str">
        <f>IFERROR(S26/(O26+P26),"-")</f>
        <v>-</v>
      </c>
      <c r="U26" s="182"/>
      <c r="V26" s="84"/>
      <c r="W26" s="82" t="str">
        <f>IF(P26=0,"-",V26/P26)</f>
        <v>-</v>
      </c>
      <c r="X26" s="186"/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/>
      <c r="CP26" s="141"/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</v>
      </c>
      <c r="B27" s="203" t="s">
        <v>126</v>
      </c>
      <c r="C27" s="203" t="s">
        <v>127</v>
      </c>
      <c r="D27" s="203" t="s">
        <v>128</v>
      </c>
      <c r="E27" s="203"/>
      <c r="F27" s="203" t="s">
        <v>86</v>
      </c>
      <c r="G27" s="203" t="s">
        <v>129</v>
      </c>
      <c r="H27" s="90" t="s">
        <v>130</v>
      </c>
      <c r="I27" s="90" t="s">
        <v>131</v>
      </c>
      <c r="J27" s="188">
        <v>65000</v>
      </c>
      <c r="K27" s="81"/>
      <c r="L27" s="81"/>
      <c r="M27" s="81"/>
      <c r="N27" s="91"/>
      <c r="O27" s="92"/>
      <c r="P27" s="93">
        <f>N27+O27</f>
        <v>0</v>
      </c>
      <c r="Q27" s="82" t="str">
        <f>IFERROR(P27/M27,"-")</f>
        <v>-</v>
      </c>
      <c r="R27" s="81"/>
      <c r="S27" s="81"/>
      <c r="T27" s="82" t="str">
        <f>IFERROR(S27/(O27+P27),"-")</f>
        <v>-</v>
      </c>
      <c r="U27" s="182" t="str">
        <f>IFERROR(J27/SUM(P27:P28),"-")</f>
        <v>-</v>
      </c>
      <c r="V27" s="84"/>
      <c r="W27" s="82" t="str">
        <f>IF(P27=0,"-",V27/P27)</f>
        <v>-</v>
      </c>
      <c r="X27" s="186"/>
      <c r="Y27" s="187" t="str">
        <f>IFERROR(X27/P27,"-")</f>
        <v>-</v>
      </c>
      <c r="Z27" s="187" t="str">
        <f>IFERROR(X27/V27,"-")</f>
        <v>-</v>
      </c>
      <c r="AA27" s="188">
        <f>SUM(X27:X28)-SUM(J27:J28)</f>
        <v>-65000</v>
      </c>
      <c r="AB27" s="85">
        <f>SUM(X27:X28)/SUM(J27:J28)</f>
        <v>0</v>
      </c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/>
      <c r="CP27" s="141"/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132</v>
      </c>
      <c r="C28" s="203"/>
      <c r="D28" s="203"/>
      <c r="E28" s="203"/>
      <c r="F28" s="203" t="s">
        <v>64</v>
      </c>
      <c r="G28" s="203"/>
      <c r="H28" s="90"/>
      <c r="I28" s="90" t="s">
        <v>67</v>
      </c>
      <c r="J28" s="188"/>
      <c r="K28" s="81"/>
      <c r="L28" s="81"/>
      <c r="M28" s="81"/>
      <c r="N28" s="91"/>
      <c r="O28" s="92"/>
      <c r="P28" s="93">
        <f>N28+O28</f>
        <v>0</v>
      </c>
      <c r="Q28" s="82" t="str">
        <f>IFERROR(P28/M28,"-")</f>
        <v>-</v>
      </c>
      <c r="R28" s="81"/>
      <c r="S28" s="81"/>
      <c r="T28" s="82" t="str">
        <f>IFERROR(S28/(O28+P28),"-")</f>
        <v>-</v>
      </c>
      <c r="U28" s="182"/>
      <c r="V28" s="84"/>
      <c r="W28" s="82" t="str">
        <f>IF(P28=0,"-",V28/P28)</f>
        <v>-</v>
      </c>
      <c r="X28" s="186"/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/>
      <c r="CP28" s="141"/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30"/>
      <c r="B29" s="87"/>
      <c r="C29" s="88"/>
      <c r="D29" s="88"/>
      <c r="E29" s="88"/>
      <c r="F29" s="89"/>
      <c r="G29" s="90"/>
      <c r="H29" s="90"/>
      <c r="I29" s="90"/>
      <c r="J29" s="192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59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30"/>
      <c r="B30" s="37"/>
      <c r="C30" s="21"/>
      <c r="D30" s="21"/>
      <c r="E30" s="21"/>
      <c r="F30" s="22"/>
      <c r="G30" s="36"/>
      <c r="H30" s="36"/>
      <c r="I30" s="75"/>
      <c r="J30" s="193"/>
      <c r="K30" s="34"/>
      <c r="L30" s="34"/>
      <c r="M30" s="31"/>
      <c r="N30" s="23"/>
      <c r="O30" s="23"/>
      <c r="P30" s="23"/>
      <c r="Q30" s="33"/>
      <c r="R30" s="32"/>
      <c r="S30" s="23"/>
      <c r="T30" s="32"/>
      <c r="U30" s="183"/>
      <c r="V30" s="25"/>
      <c r="W30" s="25"/>
      <c r="X30" s="189"/>
      <c r="Y30" s="189"/>
      <c r="Z30" s="189"/>
      <c r="AA30" s="189"/>
      <c r="AB30" s="33"/>
      <c r="AC30" s="61"/>
      <c r="AD30" s="63"/>
      <c r="AE30" s="64"/>
      <c r="AF30" s="63"/>
      <c r="AG30" s="67"/>
      <c r="AH30" s="68"/>
      <c r="AI30" s="69"/>
      <c r="AJ30" s="70"/>
      <c r="AK30" s="70"/>
      <c r="AL30" s="70"/>
      <c r="AM30" s="63"/>
      <c r="AN30" s="64"/>
      <c r="AO30" s="63"/>
      <c r="AP30" s="67"/>
      <c r="AQ30" s="68"/>
      <c r="AR30" s="69"/>
      <c r="AS30" s="70"/>
      <c r="AT30" s="70"/>
      <c r="AU30" s="70"/>
      <c r="AV30" s="63"/>
      <c r="AW30" s="64"/>
      <c r="AX30" s="63"/>
      <c r="AY30" s="67"/>
      <c r="AZ30" s="68"/>
      <c r="BA30" s="69"/>
      <c r="BB30" s="70"/>
      <c r="BC30" s="70"/>
      <c r="BD30" s="70"/>
      <c r="BE30" s="63"/>
      <c r="BF30" s="64"/>
      <c r="BG30" s="63"/>
      <c r="BH30" s="67"/>
      <c r="BI30" s="68"/>
      <c r="BJ30" s="69"/>
      <c r="BK30" s="70"/>
      <c r="BL30" s="70"/>
      <c r="BM30" s="70"/>
      <c r="BN30" s="65"/>
      <c r="BO30" s="66"/>
      <c r="BP30" s="63"/>
      <c r="BQ30" s="67"/>
      <c r="BR30" s="68"/>
      <c r="BS30" s="69"/>
      <c r="BT30" s="70"/>
      <c r="BU30" s="70"/>
      <c r="BV30" s="70"/>
      <c r="BW30" s="65"/>
      <c r="BX30" s="66"/>
      <c r="BY30" s="63"/>
      <c r="BZ30" s="67"/>
      <c r="CA30" s="68"/>
      <c r="CB30" s="69"/>
      <c r="CC30" s="70"/>
      <c r="CD30" s="70"/>
      <c r="CE30" s="70"/>
      <c r="CF30" s="65"/>
      <c r="CG30" s="66"/>
      <c r="CH30" s="63"/>
      <c r="CI30" s="67"/>
      <c r="CJ30" s="68"/>
      <c r="CK30" s="69"/>
      <c r="CL30" s="70"/>
      <c r="CM30" s="70"/>
      <c r="CN30" s="70"/>
      <c r="CO30" s="71"/>
      <c r="CP30" s="68"/>
      <c r="CQ30" s="68"/>
      <c r="CR30" s="68"/>
      <c r="CS30" s="72"/>
    </row>
    <row r="31" spans="1:98">
      <c r="A31" s="19">
        <f>AB31</f>
        <v>0</v>
      </c>
      <c r="B31" s="39"/>
      <c r="C31" s="39"/>
      <c r="D31" s="39"/>
      <c r="E31" s="39"/>
      <c r="F31" s="39"/>
      <c r="G31" s="40" t="s">
        <v>133</v>
      </c>
      <c r="H31" s="40"/>
      <c r="I31" s="40"/>
      <c r="J31" s="190">
        <f>SUM(J6:J30)</f>
        <v>963000</v>
      </c>
      <c r="K31" s="41">
        <f>SUM(K6:K30)</f>
        <v>0</v>
      </c>
      <c r="L31" s="41">
        <f>SUM(L6:L30)</f>
        <v>0</v>
      </c>
      <c r="M31" s="41">
        <f>SUM(M6:M30)</f>
        <v>0</v>
      </c>
      <c r="N31" s="41">
        <f>SUM(N6:N30)</f>
        <v>0</v>
      </c>
      <c r="O31" s="41">
        <f>SUM(O6:O30)</f>
        <v>0</v>
      </c>
      <c r="P31" s="41">
        <f>SUM(P6:P30)</f>
        <v>0</v>
      </c>
      <c r="Q31" s="42" t="str">
        <f>IFERROR(P31/M31,"-")</f>
        <v>-</v>
      </c>
      <c r="R31" s="78">
        <f>SUM(R6:R30)</f>
        <v>0</v>
      </c>
      <c r="S31" s="78">
        <f>SUM(S6:S30)</f>
        <v>0</v>
      </c>
      <c r="T31" s="42" t="str">
        <f>IFERROR(R31/P31,"-")</f>
        <v>-</v>
      </c>
      <c r="U31" s="184" t="str">
        <f>IFERROR(J31/P31,"-")</f>
        <v>-</v>
      </c>
      <c r="V31" s="44">
        <f>SUM(V6:V30)</f>
        <v>0</v>
      </c>
      <c r="W31" s="42" t="str">
        <f>IFERROR(V31/P31,"-")</f>
        <v>-</v>
      </c>
      <c r="X31" s="190">
        <f>SUM(X6:X30)</f>
        <v>0</v>
      </c>
      <c r="Y31" s="190" t="str">
        <f>IFERROR(X31/P31,"-")</f>
        <v>-</v>
      </c>
      <c r="Z31" s="190" t="str">
        <f>IFERROR(X31/V31,"-")</f>
        <v>-</v>
      </c>
      <c r="AA31" s="190">
        <f>X31-J31</f>
        <v>-963000</v>
      </c>
      <c r="AB31" s="47">
        <f>X31/J31</f>
        <v>0</v>
      </c>
      <c r="AC31" s="60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8"/>
    <mergeCell ref="J8:J8"/>
    <mergeCell ref="U8:U8"/>
    <mergeCell ref="AA8:AA8"/>
    <mergeCell ref="AB8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135</v>
      </c>
      <c r="C6" s="203" t="s">
        <v>136</v>
      </c>
      <c r="D6" s="203" t="s">
        <v>137</v>
      </c>
      <c r="E6" s="203" t="s">
        <v>138</v>
      </c>
      <c r="F6" s="203" t="s">
        <v>139</v>
      </c>
      <c r="G6" s="203" t="s">
        <v>140</v>
      </c>
      <c r="H6" s="90" t="s">
        <v>141</v>
      </c>
      <c r="I6" s="90" t="s">
        <v>89</v>
      </c>
      <c r="J6" s="188">
        <v>75000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-75000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142</v>
      </c>
      <c r="C7" s="203"/>
      <c r="D7" s="203"/>
      <c r="E7" s="203"/>
      <c r="F7" s="203" t="s">
        <v>64</v>
      </c>
      <c r="G7" s="203"/>
      <c r="H7" s="90"/>
      <c r="I7" s="90" t="s">
        <v>67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143</v>
      </c>
      <c r="C8" s="203" t="s">
        <v>144</v>
      </c>
      <c r="D8" s="203" t="s">
        <v>145</v>
      </c>
      <c r="E8" s="203" t="s">
        <v>146</v>
      </c>
      <c r="F8" s="203" t="s">
        <v>139</v>
      </c>
      <c r="G8" s="203" t="s">
        <v>147</v>
      </c>
      <c r="H8" s="90" t="s">
        <v>148</v>
      </c>
      <c r="I8" s="204" t="s">
        <v>95</v>
      </c>
      <c r="J8" s="188">
        <v>80000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IFERROR(J8/SUM(P8:P9),"-")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SUM(X8:X9)-SUM(J8:J9)</f>
        <v>-80000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149</v>
      </c>
      <c r="C9" s="203"/>
      <c r="D9" s="203"/>
      <c r="E9" s="203"/>
      <c r="F9" s="203" t="s">
        <v>64</v>
      </c>
      <c r="G9" s="203"/>
      <c r="H9" s="90"/>
      <c r="I9" s="90" t="s">
        <v>67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150</v>
      </c>
      <c r="C10" s="203" t="s">
        <v>151</v>
      </c>
      <c r="D10" s="203" t="s">
        <v>137</v>
      </c>
      <c r="E10" s="203"/>
      <c r="F10" s="203" t="s">
        <v>139</v>
      </c>
      <c r="G10" s="203" t="s">
        <v>152</v>
      </c>
      <c r="H10" s="90" t="s">
        <v>153</v>
      </c>
      <c r="I10" s="90" t="s">
        <v>74</v>
      </c>
      <c r="J10" s="188">
        <v>185000</v>
      </c>
      <c r="K10" s="81"/>
      <c r="L10" s="81"/>
      <c r="M10" s="81"/>
      <c r="N10" s="91"/>
      <c r="O10" s="92"/>
      <c r="P10" s="93">
        <f>N10+O10</f>
        <v>0</v>
      </c>
      <c r="Q10" s="82" t="str">
        <f>IFERROR(P10/M10,"-")</f>
        <v>-</v>
      </c>
      <c r="R10" s="81"/>
      <c r="S10" s="81"/>
      <c r="T10" s="82" t="str">
        <f>IFERROR(S10/(O10+P10),"-")</f>
        <v>-</v>
      </c>
      <c r="U10" s="182" t="str">
        <f>IFERROR(J10/SUM(P10:P11),"-")</f>
        <v>-</v>
      </c>
      <c r="V10" s="84"/>
      <c r="W10" s="82" t="str">
        <f>IF(P10=0,"-",V10/P10)</f>
        <v>-</v>
      </c>
      <c r="X10" s="186"/>
      <c r="Y10" s="187" t="str">
        <f>IFERROR(X10/P10,"-")</f>
        <v>-</v>
      </c>
      <c r="Z10" s="187" t="str">
        <f>IFERROR(X10/V10,"-")</f>
        <v>-</v>
      </c>
      <c r="AA10" s="188">
        <f>SUM(X10:X11)-SUM(J10:J11)</f>
        <v>-185000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/>
      <c r="CP10" s="141"/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154</v>
      </c>
      <c r="C11" s="203"/>
      <c r="D11" s="203"/>
      <c r="E11" s="203"/>
      <c r="F11" s="203" t="s">
        <v>64</v>
      </c>
      <c r="G11" s="203"/>
      <c r="H11" s="90"/>
      <c r="I11" s="90" t="s">
        <v>67</v>
      </c>
      <c r="J11" s="188"/>
      <c r="K11" s="81"/>
      <c r="L11" s="81"/>
      <c r="M11" s="81"/>
      <c r="N11" s="91"/>
      <c r="O11" s="92"/>
      <c r="P11" s="93">
        <f>N11+O11</f>
        <v>0</v>
      </c>
      <c r="Q11" s="82" t="str">
        <f>IFERROR(P11/M11,"-")</f>
        <v>-</v>
      </c>
      <c r="R11" s="81"/>
      <c r="S11" s="81"/>
      <c r="T11" s="82" t="str">
        <f>IFERROR(S11/(O11+P11),"-")</f>
        <v>-</v>
      </c>
      <c r="U11" s="182"/>
      <c r="V11" s="84"/>
      <c r="W11" s="82" t="str">
        <f>IF(P11=0,"-",V11/P11)</f>
        <v>-</v>
      </c>
      <c r="X11" s="186"/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/>
      <c r="CP11" s="141"/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155</v>
      </c>
      <c r="C12" s="203" t="s">
        <v>84</v>
      </c>
      <c r="D12" s="203" t="s">
        <v>145</v>
      </c>
      <c r="E12" s="203"/>
      <c r="F12" s="203" t="s">
        <v>139</v>
      </c>
      <c r="G12" s="203" t="s">
        <v>156</v>
      </c>
      <c r="H12" s="90" t="s">
        <v>157</v>
      </c>
      <c r="I12" s="90" t="s">
        <v>158</v>
      </c>
      <c r="J12" s="188">
        <v>80000</v>
      </c>
      <c r="K12" s="81"/>
      <c r="L12" s="81"/>
      <c r="M12" s="81"/>
      <c r="N12" s="91"/>
      <c r="O12" s="92"/>
      <c r="P12" s="93">
        <f>N12+O12</f>
        <v>0</v>
      </c>
      <c r="Q12" s="82" t="str">
        <f>IFERROR(P12/M12,"-")</f>
        <v>-</v>
      </c>
      <c r="R12" s="81"/>
      <c r="S12" s="81"/>
      <c r="T12" s="82" t="str">
        <f>IFERROR(S12/(O12+P12),"-")</f>
        <v>-</v>
      </c>
      <c r="U12" s="182" t="str">
        <f>IFERROR(J12/SUM(P12:P13),"-")</f>
        <v>-</v>
      </c>
      <c r="V12" s="84"/>
      <c r="W12" s="82" t="str">
        <f>IF(P12=0,"-",V12/P12)</f>
        <v>-</v>
      </c>
      <c r="X12" s="186"/>
      <c r="Y12" s="187" t="str">
        <f>IFERROR(X12/P12,"-")</f>
        <v>-</v>
      </c>
      <c r="Z12" s="187" t="str">
        <f>IFERROR(X12/V12,"-")</f>
        <v>-</v>
      </c>
      <c r="AA12" s="188">
        <f>SUM(X12:X13)-SUM(J12:J13)</f>
        <v>-80000</v>
      </c>
      <c r="AB12" s="85">
        <f>SUM(X12:X13)/SUM(J12:J13)</f>
        <v>0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/>
      <c r="CP12" s="141"/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159</v>
      </c>
      <c r="C13" s="203"/>
      <c r="D13" s="203"/>
      <c r="E13" s="203"/>
      <c r="F13" s="203" t="s">
        <v>64</v>
      </c>
      <c r="G13" s="203"/>
      <c r="H13" s="90"/>
      <c r="I13" s="90" t="s">
        <v>67</v>
      </c>
      <c r="J13" s="188"/>
      <c r="K13" s="81"/>
      <c r="L13" s="81"/>
      <c r="M13" s="81"/>
      <c r="N13" s="91"/>
      <c r="O13" s="92"/>
      <c r="P13" s="93">
        <f>N13+O13</f>
        <v>0</v>
      </c>
      <c r="Q13" s="82" t="str">
        <f>IFERROR(P13/M13,"-")</f>
        <v>-</v>
      </c>
      <c r="R13" s="81"/>
      <c r="S13" s="81"/>
      <c r="T13" s="82" t="str">
        <f>IFERROR(S13/(O13+P13),"-")</f>
        <v>-</v>
      </c>
      <c r="U13" s="182"/>
      <c r="V13" s="84"/>
      <c r="W13" s="82" t="str">
        <f>IF(P13=0,"-",V13/P13)</f>
        <v>-</v>
      </c>
      <c r="X13" s="186"/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/>
      <c r="CP13" s="141"/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160</v>
      </c>
      <c r="C14" s="203" t="s">
        <v>161</v>
      </c>
      <c r="D14" s="203" t="s">
        <v>137</v>
      </c>
      <c r="E14" s="203" t="s">
        <v>162</v>
      </c>
      <c r="F14" s="203" t="s">
        <v>139</v>
      </c>
      <c r="G14" s="203" t="s">
        <v>163</v>
      </c>
      <c r="H14" s="90" t="s">
        <v>148</v>
      </c>
      <c r="I14" s="90" t="s">
        <v>164</v>
      </c>
      <c r="J14" s="188">
        <v>110000</v>
      </c>
      <c r="K14" s="81"/>
      <c r="L14" s="81"/>
      <c r="M14" s="81"/>
      <c r="N14" s="91"/>
      <c r="O14" s="92"/>
      <c r="P14" s="93">
        <f>N14+O14</f>
        <v>0</v>
      </c>
      <c r="Q14" s="82" t="str">
        <f>IFERROR(P14/M14,"-")</f>
        <v>-</v>
      </c>
      <c r="R14" s="81"/>
      <c r="S14" s="81"/>
      <c r="T14" s="82" t="str">
        <f>IFERROR(S14/(O14+P14),"-")</f>
        <v>-</v>
      </c>
      <c r="U14" s="182" t="str">
        <f>IFERROR(J14/SUM(P14:P15),"-")</f>
        <v>-</v>
      </c>
      <c r="V14" s="84"/>
      <c r="W14" s="82" t="str">
        <f>IF(P14=0,"-",V14/P14)</f>
        <v>-</v>
      </c>
      <c r="X14" s="186"/>
      <c r="Y14" s="187" t="str">
        <f>IFERROR(X14/P14,"-")</f>
        <v>-</v>
      </c>
      <c r="Z14" s="187" t="str">
        <f>IFERROR(X14/V14,"-")</f>
        <v>-</v>
      </c>
      <c r="AA14" s="188">
        <f>SUM(X14:X15)-SUM(J14:J15)</f>
        <v>-110000</v>
      </c>
      <c r="AB14" s="85">
        <f>SUM(X14:X15)/SUM(J14:J15)</f>
        <v>0</v>
      </c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/>
      <c r="CP14" s="141"/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165</v>
      </c>
      <c r="C15" s="203"/>
      <c r="D15" s="203"/>
      <c r="E15" s="203"/>
      <c r="F15" s="203" t="s">
        <v>64</v>
      </c>
      <c r="G15" s="203"/>
      <c r="H15" s="90"/>
      <c r="I15" s="90" t="s">
        <v>67</v>
      </c>
      <c r="J15" s="188"/>
      <c r="K15" s="81"/>
      <c r="L15" s="81"/>
      <c r="M15" s="81"/>
      <c r="N15" s="91"/>
      <c r="O15" s="92"/>
      <c r="P15" s="93">
        <f>N15+O15</f>
        <v>0</v>
      </c>
      <c r="Q15" s="82" t="str">
        <f>IFERROR(P15/M15,"-")</f>
        <v>-</v>
      </c>
      <c r="R15" s="81"/>
      <c r="S15" s="81"/>
      <c r="T15" s="82" t="str">
        <f>IFERROR(S15/(O15+P15),"-")</f>
        <v>-</v>
      </c>
      <c r="U15" s="182"/>
      <c r="V15" s="84"/>
      <c r="W15" s="82" t="str">
        <f>IF(P15=0,"-",V15/P15)</f>
        <v>-</v>
      </c>
      <c r="X15" s="186"/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/>
      <c r="CP15" s="141"/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</v>
      </c>
      <c r="B16" s="203" t="s">
        <v>166</v>
      </c>
      <c r="C16" s="203" t="s">
        <v>161</v>
      </c>
      <c r="D16" s="203" t="s">
        <v>137</v>
      </c>
      <c r="E16" s="203" t="s">
        <v>167</v>
      </c>
      <c r="F16" s="203" t="s">
        <v>139</v>
      </c>
      <c r="G16" s="203" t="s">
        <v>168</v>
      </c>
      <c r="H16" s="90" t="s">
        <v>141</v>
      </c>
      <c r="I16" s="90" t="s">
        <v>164</v>
      </c>
      <c r="J16" s="188">
        <v>110000</v>
      </c>
      <c r="K16" s="81"/>
      <c r="L16" s="81"/>
      <c r="M16" s="81"/>
      <c r="N16" s="91"/>
      <c r="O16" s="92"/>
      <c r="P16" s="93">
        <f>N16+O16</f>
        <v>0</v>
      </c>
      <c r="Q16" s="82" t="str">
        <f>IFERROR(P16/M16,"-")</f>
        <v>-</v>
      </c>
      <c r="R16" s="81"/>
      <c r="S16" s="81"/>
      <c r="T16" s="82" t="str">
        <f>IFERROR(S16/(O16+P16),"-")</f>
        <v>-</v>
      </c>
      <c r="U16" s="182" t="str">
        <f>IFERROR(J16/SUM(P16:P17),"-")</f>
        <v>-</v>
      </c>
      <c r="V16" s="84"/>
      <c r="W16" s="82" t="str">
        <f>IF(P16=0,"-",V16/P16)</f>
        <v>-</v>
      </c>
      <c r="X16" s="186"/>
      <c r="Y16" s="187" t="str">
        <f>IFERROR(X16/P16,"-")</f>
        <v>-</v>
      </c>
      <c r="Z16" s="187" t="str">
        <f>IFERROR(X16/V16,"-")</f>
        <v>-</v>
      </c>
      <c r="AA16" s="188">
        <f>SUM(X16:X17)-SUM(J16:J17)</f>
        <v>-110000</v>
      </c>
      <c r="AB16" s="85">
        <f>SUM(X16:X17)/SUM(J16:J17)</f>
        <v>0</v>
      </c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/>
      <c r="CP16" s="141"/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169</v>
      </c>
      <c r="C17" s="203"/>
      <c r="D17" s="203"/>
      <c r="E17" s="203"/>
      <c r="F17" s="203" t="s">
        <v>64</v>
      </c>
      <c r="G17" s="203"/>
      <c r="H17" s="90"/>
      <c r="I17" s="90" t="s">
        <v>67</v>
      </c>
      <c r="J17" s="188"/>
      <c r="K17" s="81"/>
      <c r="L17" s="81"/>
      <c r="M17" s="81"/>
      <c r="N17" s="91"/>
      <c r="O17" s="92"/>
      <c r="P17" s="93">
        <f>N17+O17</f>
        <v>0</v>
      </c>
      <c r="Q17" s="82" t="str">
        <f>IFERROR(P17/M17,"-")</f>
        <v>-</v>
      </c>
      <c r="R17" s="81"/>
      <c r="S17" s="81"/>
      <c r="T17" s="82" t="str">
        <f>IFERROR(S17/(O17+P17),"-")</f>
        <v>-</v>
      </c>
      <c r="U17" s="182"/>
      <c r="V17" s="84"/>
      <c r="W17" s="82" t="str">
        <f>IF(P17=0,"-",V17/P17)</f>
        <v>-</v>
      </c>
      <c r="X17" s="186"/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/>
      <c r="CP17" s="141"/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</v>
      </c>
      <c r="B18" s="203" t="s">
        <v>170</v>
      </c>
      <c r="C18" s="203" t="s">
        <v>161</v>
      </c>
      <c r="D18" s="203" t="s">
        <v>137</v>
      </c>
      <c r="E18" s="203" t="s">
        <v>171</v>
      </c>
      <c r="F18" s="203" t="s">
        <v>139</v>
      </c>
      <c r="G18" s="203" t="s">
        <v>172</v>
      </c>
      <c r="H18" s="90" t="s">
        <v>148</v>
      </c>
      <c r="I18" s="90" t="s">
        <v>173</v>
      </c>
      <c r="J18" s="188">
        <v>120000</v>
      </c>
      <c r="K18" s="81"/>
      <c r="L18" s="81"/>
      <c r="M18" s="81"/>
      <c r="N18" s="91"/>
      <c r="O18" s="92"/>
      <c r="P18" s="93">
        <f>N18+O18</f>
        <v>0</v>
      </c>
      <c r="Q18" s="82" t="str">
        <f>IFERROR(P18/M18,"-")</f>
        <v>-</v>
      </c>
      <c r="R18" s="81"/>
      <c r="S18" s="81"/>
      <c r="T18" s="82" t="str">
        <f>IFERROR(S18/(O18+P18),"-")</f>
        <v>-</v>
      </c>
      <c r="U18" s="182" t="str">
        <f>IFERROR(J18/SUM(P18:P19),"-")</f>
        <v>-</v>
      </c>
      <c r="V18" s="84"/>
      <c r="W18" s="82" t="str">
        <f>IF(P18=0,"-",V18/P18)</f>
        <v>-</v>
      </c>
      <c r="X18" s="186"/>
      <c r="Y18" s="187" t="str">
        <f>IFERROR(X18/P18,"-")</f>
        <v>-</v>
      </c>
      <c r="Z18" s="187" t="str">
        <f>IFERROR(X18/V18,"-")</f>
        <v>-</v>
      </c>
      <c r="AA18" s="188">
        <f>SUM(X18:X19)-SUM(J18:J19)</f>
        <v>-120000</v>
      </c>
      <c r="AB18" s="85">
        <f>SUM(X18:X19)/SUM(J18:J19)</f>
        <v>0</v>
      </c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/>
      <c r="CP18" s="141"/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174</v>
      </c>
      <c r="C19" s="203"/>
      <c r="D19" s="203"/>
      <c r="E19" s="203"/>
      <c r="F19" s="203" t="s">
        <v>64</v>
      </c>
      <c r="G19" s="203"/>
      <c r="H19" s="90"/>
      <c r="I19" s="90" t="s">
        <v>67</v>
      </c>
      <c r="J19" s="188"/>
      <c r="K19" s="81"/>
      <c r="L19" s="81"/>
      <c r="M19" s="81"/>
      <c r="N19" s="91"/>
      <c r="O19" s="92"/>
      <c r="P19" s="93">
        <f>N19+O19</f>
        <v>0</v>
      </c>
      <c r="Q19" s="82" t="str">
        <f>IFERROR(P19/M19,"-")</f>
        <v>-</v>
      </c>
      <c r="R19" s="81"/>
      <c r="S19" s="81"/>
      <c r="T19" s="82" t="str">
        <f>IFERROR(S19/(O19+P19),"-")</f>
        <v>-</v>
      </c>
      <c r="U19" s="182"/>
      <c r="V19" s="84"/>
      <c r="W19" s="82" t="str">
        <f>IF(P19=0,"-",V19/P19)</f>
        <v>-</v>
      </c>
      <c r="X19" s="186"/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/>
      <c r="CP19" s="141"/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</v>
      </c>
      <c r="B20" s="203" t="s">
        <v>175</v>
      </c>
      <c r="C20" s="203" t="s">
        <v>161</v>
      </c>
      <c r="D20" s="203" t="s">
        <v>145</v>
      </c>
      <c r="E20" s="203"/>
      <c r="F20" s="203" t="s">
        <v>139</v>
      </c>
      <c r="G20" s="203" t="s">
        <v>176</v>
      </c>
      <c r="H20" s="90" t="s">
        <v>148</v>
      </c>
      <c r="I20" s="90" t="s">
        <v>177</v>
      </c>
      <c r="J20" s="188">
        <v>170000</v>
      </c>
      <c r="K20" s="81"/>
      <c r="L20" s="81"/>
      <c r="M20" s="81"/>
      <c r="N20" s="91"/>
      <c r="O20" s="92"/>
      <c r="P20" s="93">
        <f>N20+O20</f>
        <v>0</v>
      </c>
      <c r="Q20" s="82" t="str">
        <f>IFERROR(P20/M20,"-")</f>
        <v>-</v>
      </c>
      <c r="R20" s="81"/>
      <c r="S20" s="81"/>
      <c r="T20" s="82" t="str">
        <f>IFERROR(S20/(O20+P20),"-")</f>
        <v>-</v>
      </c>
      <c r="U20" s="182" t="str">
        <f>IFERROR(J20/SUM(P20:P21),"-")</f>
        <v>-</v>
      </c>
      <c r="V20" s="84"/>
      <c r="W20" s="82" t="str">
        <f>IF(P20=0,"-",V20/P20)</f>
        <v>-</v>
      </c>
      <c r="X20" s="186"/>
      <c r="Y20" s="187" t="str">
        <f>IFERROR(X20/P20,"-")</f>
        <v>-</v>
      </c>
      <c r="Z20" s="187" t="str">
        <f>IFERROR(X20/V20,"-")</f>
        <v>-</v>
      </c>
      <c r="AA20" s="188">
        <f>SUM(X20:X21)-SUM(J20:J21)</f>
        <v>-170000</v>
      </c>
      <c r="AB20" s="85">
        <f>SUM(X20:X21)/SUM(J20:J21)</f>
        <v>0</v>
      </c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/>
      <c r="CP20" s="141"/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178</v>
      </c>
      <c r="C21" s="203"/>
      <c r="D21" s="203"/>
      <c r="E21" s="203"/>
      <c r="F21" s="203" t="s">
        <v>64</v>
      </c>
      <c r="G21" s="203"/>
      <c r="H21" s="90"/>
      <c r="I21" s="90" t="s">
        <v>67</v>
      </c>
      <c r="J21" s="188"/>
      <c r="K21" s="81"/>
      <c r="L21" s="81"/>
      <c r="M21" s="81"/>
      <c r="N21" s="91"/>
      <c r="O21" s="92"/>
      <c r="P21" s="93">
        <f>N21+O21</f>
        <v>0</v>
      </c>
      <c r="Q21" s="82" t="str">
        <f>IFERROR(P21/M21,"-")</f>
        <v>-</v>
      </c>
      <c r="R21" s="81"/>
      <c r="S21" s="81"/>
      <c r="T21" s="82" t="str">
        <f>IFERROR(S21/(O21+P21),"-")</f>
        <v>-</v>
      </c>
      <c r="U21" s="182"/>
      <c r="V21" s="84"/>
      <c r="W21" s="82" t="str">
        <f>IF(P21=0,"-",V21/P21)</f>
        <v>-</v>
      </c>
      <c r="X21" s="186"/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/>
      <c r="CP21" s="141"/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</v>
      </c>
      <c r="B22" s="203" t="s">
        <v>179</v>
      </c>
      <c r="C22" s="203" t="s">
        <v>84</v>
      </c>
      <c r="D22" s="203" t="s">
        <v>145</v>
      </c>
      <c r="E22" s="203"/>
      <c r="F22" s="203" t="s">
        <v>139</v>
      </c>
      <c r="G22" s="203" t="s">
        <v>180</v>
      </c>
      <c r="H22" s="90" t="s">
        <v>181</v>
      </c>
      <c r="I22" s="90" t="s">
        <v>177</v>
      </c>
      <c r="J22" s="188">
        <v>80000</v>
      </c>
      <c r="K22" s="81"/>
      <c r="L22" s="81"/>
      <c r="M22" s="81"/>
      <c r="N22" s="91"/>
      <c r="O22" s="92"/>
      <c r="P22" s="93">
        <f>N22+O22</f>
        <v>0</v>
      </c>
      <c r="Q22" s="82" t="str">
        <f>IFERROR(P22/M22,"-")</f>
        <v>-</v>
      </c>
      <c r="R22" s="81"/>
      <c r="S22" s="81"/>
      <c r="T22" s="82" t="str">
        <f>IFERROR(S22/(O22+P22),"-")</f>
        <v>-</v>
      </c>
      <c r="U22" s="182" t="str">
        <f>IFERROR(J22/SUM(P22:P23),"-")</f>
        <v>-</v>
      </c>
      <c r="V22" s="84"/>
      <c r="W22" s="82" t="str">
        <f>IF(P22=0,"-",V22/P22)</f>
        <v>-</v>
      </c>
      <c r="X22" s="186"/>
      <c r="Y22" s="187" t="str">
        <f>IFERROR(X22/P22,"-")</f>
        <v>-</v>
      </c>
      <c r="Z22" s="187" t="str">
        <f>IFERROR(X22/V22,"-")</f>
        <v>-</v>
      </c>
      <c r="AA22" s="188">
        <f>SUM(X22:X23)-SUM(J22:J23)</f>
        <v>-80000</v>
      </c>
      <c r="AB22" s="85">
        <f>SUM(X22:X23)/SUM(J22:J23)</f>
        <v>0</v>
      </c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/>
      <c r="CP22" s="141"/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182</v>
      </c>
      <c r="C23" s="203"/>
      <c r="D23" s="203"/>
      <c r="E23" s="203"/>
      <c r="F23" s="203" t="s">
        <v>64</v>
      </c>
      <c r="G23" s="203"/>
      <c r="H23" s="90"/>
      <c r="I23" s="90" t="s">
        <v>67</v>
      </c>
      <c r="J23" s="188"/>
      <c r="K23" s="81"/>
      <c r="L23" s="81"/>
      <c r="M23" s="81"/>
      <c r="N23" s="91"/>
      <c r="O23" s="92"/>
      <c r="P23" s="93">
        <f>N23+O23</f>
        <v>0</v>
      </c>
      <c r="Q23" s="82" t="str">
        <f>IFERROR(P23/M23,"-")</f>
        <v>-</v>
      </c>
      <c r="R23" s="81"/>
      <c r="S23" s="81"/>
      <c r="T23" s="82" t="str">
        <f>IFERROR(S23/(O23+P23),"-")</f>
        <v>-</v>
      </c>
      <c r="U23" s="182"/>
      <c r="V23" s="84"/>
      <c r="W23" s="82" t="str">
        <f>IF(P23=0,"-",V23/P23)</f>
        <v>-</v>
      </c>
      <c r="X23" s="186"/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/>
      <c r="CP23" s="141"/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183</v>
      </c>
      <c r="C24" s="203" t="s">
        <v>184</v>
      </c>
      <c r="D24" s="203" t="s">
        <v>137</v>
      </c>
      <c r="E24" s="203" t="s">
        <v>185</v>
      </c>
      <c r="F24" s="203" t="s">
        <v>139</v>
      </c>
      <c r="G24" s="203" t="s">
        <v>186</v>
      </c>
      <c r="H24" s="90" t="s">
        <v>148</v>
      </c>
      <c r="I24" s="90" t="s">
        <v>187</v>
      </c>
      <c r="J24" s="188">
        <v>75000</v>
      </c>
      <c r="K24" s="81"/>
      <c r="L24" s="81"/>
      <c r="M24" s="81"/>
      <c r="N24" s="91"/>
      <c r="O24" s="92"/>
      <c r="P24" s="93">
        <f>N24+O24</f>
        <v>0</v>
      </c>
      <c r="Q24" s="82" t="str">
        <f>IFERROR(P24/M24,"-")</f>
        <v>-</v>
      </c>
      <c r="R24" s="81"/>
      <c r="S24" s="81"/>
      <c r="T24" s="82" t="str">
        <f>IFERROR(S24/(O24+P24),"-")</f>
        <v>-</v>
      </c>
      <c r="U24" s="182" t="str">
        <f>IFERROR(J24/SUM(P24:P25),"-")</f>
        <v>-</v>
      </c>
      <c r="V24" s="84"/>
      <c r="W24" s="82" t="str">
        <f>IF(P24=0,"-",V24/P24)</f>
        <v>-</v>
      </c>
      <c r="X24" s="186"/>
      <c r="Y24" s="187" t="str">
        <f>IFERROR(X24/P24,"-")</f>
        <v>-</v>
      </c>
      <c r="Z24" s="187" t="str">
        <f>IFERROR(X24/V24,"-")</f>
        <v>-</v>
      </c>
      <c r="AA24" s="188">
        <f>SUM(X24:X25)-SUM(J24:J25)</f>
        <v>-75000</v>
      </c>
      <c r="AB24" s="85">
        <f>SUM(X24:X25)/SUM(J24:J25)</f>
        <v>0</v>
      </c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/>
      <c r="CP24" s="141"/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188</v>
      </c>
      <c r="C25" s="203"/>
      <c r="D25" s="203"/>
      <c r="E25" s="203"/>
      <c r="F25" s="203" t="s">
        <v>64</v>
      </c>
      <c r="G25" s="203"/>
      <c r="H25" s="90"/>
      <c r="I25" s="90" t="s">
        <v>67</v>
      </c>
      <c r="J25" s="188"/>
      <c r="K25" s="81"/>
      <c r="L25" s="81"/>
      <c r="M25" s="81"/>
      <c r="N25" s="91"/>
      <c r="O25" s="92"/>
      <c r="P25" s="93">
        <f>N25+O25</f>
        <v>0</v>
      </c>
      <c r="Q25" s="82" t="str">
        <f>IFERROR(P25/M25,"-")</f>
        <v>-</v>
      </c>
      <c r="R25" s="81"/>
      <c r="S25" s="81"/>
      <c r="T25" s="82" t="str">
        <f>IFERROR(S25/(O25+P25),"-")</f>
        <v>-</v>
      </c>
      <c r="U25" s="182"/>
      <c r="V25" s="84"/>
      <c r="W25" s="82" t="str">
        <f>IF(P25=0,"-",V25/P25)</f>
        <v>-</v>
      </c>
      <c r="X25" s="186"/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/>
      <c r="CP25" s="141"/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189</v>
      </c>
      <c r="C26" s="203" t="s">
        <v>184</v>
      </c>
      <c r="D26" s="203" t="s">
        <v>145</v>
      </c>
      <c r="E26" s="203" t="s">
        <v>190</v>
      </c>
      <c r="F26" s="203" t="s">
        <v>139</v>
      </c>
      <c r="G26" s="203" t="s">
        <v>191</v>
      </c>
      <c r="H26" s="90" t="s">
        <v>148</v>
      </c>
      <c r="I26" s="90" t="s">
        <v>187</v>
      </c>
      <c r="J26" s="188">
        <v>75000</v>
      </c>
      <c r="K26" s="81"/>
      <c r="L26" s="81"/>
      <c r="M26" s="81"/>
      <c r="N26" s="91"/>
      <c r="O26" s="92"/>
      <c r="P26" s="93">
        <f>N26+O26</f>
        <v>0</v>
      </c>
      <c r="Q26" s="82" t="str">
        <f>IFERROR(P26/M26,"-")</f>
        <v>-</v>
      </c>
      <c r="R26" s="81"/>
      <c r="S26" s="81"/>
      <c r="T26" s="82" t="str">
        <f>IFERROR(S26/(O26+P26),"-")</f>
        <v>-</v>
      </c>
      <c r="U26" s="182" t="str">
        <f>IFERROR(J26/SUM(P26:P27),"-")</f>
        <v>-</v>
      </c>
      <c r="V26" s="84"/>
      <c r="W26" s="82" t="str">
        <f>IF(P26=0,"-",V26/P26)</f>
        <v>-</v>
      </c>
      <c r="X26" s="186"/>
      <c r="Y26" s="187" t="str">
        <f>IFERROR(X26/P26,"-")</f>
        <v>-</v>
      </c>
      <c r="Z26" s="187" t="str">
        <f>IFERROR(X26/V26,"-")</f>
        <v>-</v>
      </c>
      <c r="AA26" s="188">
        <f>SUM(X26:X27)-SUM(J26:J27)</f>
        <v>-75000</v>
      </c>
      <c r="AB26" s="85">
        <f>SUM(X26:X27)/SUM(J26:J27)</f>
        <v>0</v>
      </c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/>
      <c r="CP26" s="141"/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192</v>
      </c>
      <c r="C27" s="203"/>
      <c r="D27" s="203"/>
      <c r="E27" s="203"/>
      <c r="F27" s="203" t="s">
        <v>64</v>
      </c>
      <c r="G27" s="203"/>
      <c r="H27" s="90"/>
      <c r="I27" s="90" t="s">
        <v>67</v>
      </c>
      <c r="J27" s="188"/>
      <c r="K27" s="81"/>
      <c r="L27" s="81"/>
      <c r="M27" s="81"/>
      <c r="N27" s="91"/>
      <c r="O27" s="92"/>
      <c r="P27" s="93">
        <f>N27+O27</f>
        <v>0</v>
      </c>
      <c r="Q27" s="82" t="str">
        <f>IFERROR(P27/M27,"-")</f>
        <v>-</v>
      </c>
      <c r="R27" s="81"/>
      <c r="S27" s="81"/>
      <c r="T27" s="82" t="str">
        <f>IFERROR(S27/(O27+P27),"-")</f>
        <v>-</v>
      </c>
      <c r="U27" s="182"/>
      <c r="V27" s="84"/>
      <c r="W27" s="82" t="str">
        <f>IF(P27=0,"-",V27/P27)</f>
        <v>-</v>
      </c>
      <c r="X27" s="186"/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/>
      <c r="CP27" s="141"/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193</v>
      </c>
      <c r="C28" s="203" t="s">
        <v>161</v>
      </c>
      <c r="D28" s="203" t="s">
        <v>145</v>
      </c>
      <c r="E28" s="203"/>
      <c r="F28" s="203" t="s">
        <v>139</v>
      </c>
      <c r="G28" s="203" t="s">
        <v>194</v>
      </c>
      <c r="H28" s="90" t="s">
        <v>195</v>
      </c>
      <c r="I28" s="90" t="s">
        <v>196</v>
      </c>
      <c r="J28" s="188">
        <v>100000</v>
      </c>
      <c r="K28" s="81"/>
      <c r="L28" s="81"/>
      <c r="M28" s="81"/>
      <c r="N28" s="91"/>
      <c r="O28" s="92"/>
      <c r="P28" s="93">
        <f>N28+O28</f>
        <v>0</v>
      </c>
      <c r="Q28" s="82" t="str">
        <f>IFERROR(P28/M28,"-")</f>
        <v>-</v>
      </c>
      <c r="R28" s="81"/>
      <c r="S28" s="81"/>
      <c r="T28" s="82" t="str">
        <f>IFERROR(S28/(O28+P28),"-")</f>
        <v>-</v>
      </c>
      <c r="U28" s="182" t="str">
        <f>IFERROR(J28/SUM(P28:P29),"-")</f>
        <v>-</v>
      </c>
      <c r="V28" s="84"/>
      <c r="W28" s="82" t="str">
        <f>IF(P28=0,"-",V28/P28)</f>
        <v>-</v>
      </c>
      <c r="X28" s="186"/>
      <c r="Y28" s="187" t="str">
        <f>IFERROR(X28/P28,"-")</f>
        <v>-</v>
      </c>
      <c r="Z28" s="187" t="str">
        <f>IFERROR(X28/V28,"-")</f>
        <v>-</v>
      </c>
      <c r="AA28" s="188">
        <f>SUM(X28:X29)-SUM(J28:J29)</f>
        <v>-100000</v>
      </c>
      <c r="AB28" s="85">
        <f>SUM(X28:X29)/SUM(J28:J29)</f>
        <v>0</v>
      </c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/>
      <c r="CP28" s="141"/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197</v>
      </c>
      <c r="C29" s="203"/>
      <c r="D29" s="203"/>
      <c r="E29" s="203"/>
      <c r="F29" s="203" t="s">
        <v>64</v>
      </c>
      <c r="G29" s="203"/>
      <c r="H29" s="90"/>
      <c r="I29" s="90" t="s">
        <v>67</v>
      </c>
      <c r="J29" s="188"/>
      <c r="K29" s="81"/>
      <c r="L29" s="81"/>
      <c r="M29" s="81"/>
      <c r="N29" s="91"/>
      <c r="O29" s="92"/>
      <c r="P29" s="93">
        <f>N29+O29</f>
        <v>0</v>
      </c>
      <c r="Q29" s="82" t="str">
        <f>IFERROR(P29/M29,"-")</f>
        <v>-</v>
      </c>
      <c r="R29" s="81"/>
      <c r="S29" s="81"/>
      <c r="T29" s="82" t="str">
        <f>IFERROR(S29/(O29+P29),"-")</f>
        <v>-</v>
      </c>
      <c r="U29" s="182"/>
      <c r="V29" s="84"/>
      <c r="W29" s="82" t="str">
        <f>IF(P29=0,"-",V29/P29)</f>
        <v>-</v>
      </c>
      <c r="X29" s="186"/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/>
      <c r="CP29" s="141"/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</v>
      </c>
      <c r="B30" s="203" t="s">
        <v>198</v>
      </c>
      <c r="C30" s="203" t="s">
        <v>161</v>
      </c>
      <c r="D30" s="203" t="s">
        <v>137</v>
      </c>
      <c r="E30" s="203" t="s">
        <v>167</v>
      </c>
      <c r="F30" s="203" t="s">
        <v>139</v>
      </c>
      <c r="G30" s="203" t="s">
        <v>199</v>
      </c>
      <c r="H30" s="90" t="s">
        <v>141</v>
      </c>
      <c r="I30" s="90" t="s">
        <v>200</v>
      </c>
      <c r="J30" s="188">
        <v>110000</v>
      </c>
      <c r="K30" s="81"/>
      <c r="L30" s="81"/>
      <c r="M30" s="81"/>
      <c r="N30" s="91"/>
      <c r="O30" s="92"/>
      <c r="P30" s="93">
        <f>N30+O30</f>
        <v>0</v>
      </c>
      <c r="Q30" s="82" t="str">
        <f>IFERROR(P30/M30,"-")</f>
        <v>-</v>
      </c>
      <c r="R30" s="81"/>
      <c r="S30" s="81"/>
      <c r="T30" s="82" t="str">
        <f>IFERROR(S30/(O30+P30),"-")</f>
        <v>-</v>
      </c>
      <c r="U30" s="182" t="str">
        <f>IFERROR(J30/SUM(P30:P31),"-")</f>
        <v>-</v>
      </c>
      <c r="V30" s="84"/>
      <c r="W30" s="82" t="str">
        <f>IF(P30=0,"-",V30/P30)</f>
        <v>-</v>
      </c>
      <c r="X30" s="186"/>
      <c r="Y30" s="187" t="str">
        <f>IFERROR(X30/P30,"-")</f>
        <v>-</v>
      </c>
      <c r="Z30" s="187" t="str">
        <f>IFERROR(X30/V30,"-")</f>
        <v>-</v>
      </c>
      <c r="AA30" s="188">
        <f>SUM(X30:X31)-SUM(J30:J31)</f>
        <v>-110000</v>
      </c>
      <c r="AB30" s="85">
        <f>SUM(X30:X31)/SUM(J30:J31)</f>
        <v>0</v>
      </c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/>
      <c r="CP30" s="141"/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201</v>
      </c>
      <c r="C31" s="203"/>
      <c r="D31" s="203"/>
      <c r="E31" s="203"/>
      <c r="F31" s="203" t="s">
        <v>64</v>
      </c>
      <c r="G31" s="203"/>
      <c r="H31" s="90"/>
      <c r="I31" s="90" t="s">
        <v>67</v>
      </c>
      <c r="J31" s="188"/>
      <c r="K31" s="81"/>
      <c r="L31" s="81"/>
      <c r="M31" s="81"/>
      <c r="N31" s="91"/>
      <c r="O31" s="92"/>
      <c r="P31" s="93">
        <f>N31+O31</f>
        <v>0</v>
      </c>
      <c r="Q31" s="82" t="str">
        <f>IFERROR(P31/M31,"-")</f>
        <v>-</v>
      </c>
      <c r="R31" s="81"/>
      <c r="S31" s="81"/>
      <c r="T31" s="82" t="str">
        <f>IFERROR(S31/(O31+P31),"-")</f>
        <v>-</v>
      </c>
      <c r="U31" s="182"/>
      <c r="V31" s="84"/>
      <c r="W31" s="82" t="str">
        <f>IF(P31=0,"-",V31/P31)</f>
        <v>-</v>
      </c>
      <c r="X31" s="186"/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/>
      <c r="CP31" s="141"/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</v>
      </c>
      <c r="B32" s="203" t="s">
        <v>202</v>
      </c>
      <c r="C32" s="203" t="s">
        <v>144</v>
      </c>
      <c r="D32" s="203" t="s">
        <v>145</v>
      </c>
      <c r="E32" s="203"/>
      <c r="F32" s="203" t="s">
        <v>139</v>
      </c>
      <c r="G32" s="203" t="s">
        <v>203</v>
      </c>
      <c r="H32" s="90" t="s">
        <v>148</v>
      </c>
      <c r="I32" s="90" t="s">
        <v>204</v>
      </c>
      <c r="J32" s="188">
        <v>80000</v>
      </c>
      <c r="K32" s="81"/>
      <c r="L32" s="81"/>
      <c r="M32" s="81"/>
      <c r="N32" s="91"/>
      <c r="O32" s="92"/>
      <c r="P32" s="93">
        <f>N32+O32</f>
        <v>0</v>
      </c>
      <c r="Q32" s="82" t="str">
        <f>IFERROR(P32/M32,"-")</f>
        <v>-</v>
      </c>
      <c r="R32" s="81"/>
      <c r="S32" s="81"/>
      <c r="T32" s="82" t="str">
        <f>IFERROR(S32/(O32+P32),"-")</f>
        <v>-</v>
      </c>
      <c r="U32" s="182" t="str">
        <f>IFERROR(J32/SUM(P32:P33),"-")</f>
        <v>-</v>
      </c>
      <c r="V32" s="84"/>
      <c r="W32" s="82" t="str">
        <f>IF(P32=0,"-",V32/P32)</f>
        <v>-</v>
      </c>
      <c r="X32" s="186"/>
      <c r="Y32" s="187" t="str">
        <f>IFERROR(X32/P32,"-")</f>
        <v>-</v>
      </c>
      <c r="Z32" s="187" t="str">
        <f>IFERROR(X32/V32,"-")</f>
        <v>-</v>
      </c>
      <c r="AA32" s="188">
        <f>SUM(X32:X33)-SUM(J32:J33)</f>
        <v>-80000</v>
      </c>
      <c r="AB32" s="85">
        <f>SUM(X32:X33)/SUM(J32:J33)</f>
        <v>0</v>
      </c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/>
      <c r="CP32" s="141"/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205</v>
      </c>
      <c r="C33" s="203"/>
      <c r="D33" s="203"/>
      <c r="E33" s="203"/>
      <c r="F33" s="203" t="s">
        <v>64</v>
      </c>
      <c r="G33" s="203"/>
      <c r="H33" s="90"/>
      <c r="I33" s="90" t="s">
        <v>67</v>
      </c>
      <c r="J33" s="188"/>
      <c r="K33" s="81"/>
      <c r="L33" s="81"/>
      <c r="M33" s="81"/>
      <c r="N33" s="91"/>
      <c r="O33" s="92"/>
      <c r="P33" s="93">
        <f>N33+O33</f>
        <v>0</v>
      </c>
      <c r="Q33" s="82" t="str">
        <f>IFERROR(P33/M33,"-")</f>
        <v>-</v>
      </c>
      <c r="R33" s="81"/>
      <c r="S33" s="81"/>
      <c r="T33" s="82" t="str">
        <f>IFERROR(S33/(O33+P33),"-")</f>
        <v>-</v>
      </c>
      <c r="U33" s="182"/>
      <c r="V33" s="84"/>
      <c r="W33" s="82" t="str">
        <f>IF(P33=0,"-",V33/P33)</f>
        <v>-</v>
      </c>
      <c r="X33" s="186"/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/>
      <c r="CP33" s="141"/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</v>
      </c>
      <c r="B34" s="203" t="s">
        <v>206</v>
      </c>
      <c r="C34" s="203" t="s">
        <v>136</v>
      </c>
      <c r="D34" s="203" t="s">
        <v>137</v>
      </c>
      <c r="E34" s="203" t="s">
        <v>207</v>
      </c>
      <c r="F34" s="203" t="s">
        <v>139</v>
      </c>
      <c r="G34" s="203" t="s">
        <v>208</v>
      </c>
      <c r="H34" s="90" t="s">
        <v>181</v>
      </c>
      <c r="I34" s="90" t="s">
        <v>124</v>
      </c>
      <c r="J34" s="188">
        <v>75000</v>
      </c>
      <c r="K34" s="81"/>
      <c r="L34" s="81"/>
      <c r="M34" s="81"/>
      <c r="N34" s="91"/>
      <c r="O34" s="92"/>
      <c r="P34" s="93">
        <f>N34+O34</f>
        <v>0</v>
      </c>
      <c r="Q34" s="82" t="str">
        <f>IFERROR(P34/M34,"-")</f>
        <v>-</v>
      </c>
      <c r="R34" s="81"/>
      <c r="S34" s="81"/>
      <c r="T34" s="82" t="str">
        <f>IFERROR(S34/(O34+P34),"-")</f>
        <v>-</v>
      </c>
      <c r="U34" s="182" t="str">
        <f>IFERROR(J34/SUM(P34:P35),"-")</f>
        <v>-</v>
      </c>
      <c r="V34" s="84"/>
      <c r="W34" s="82" t="str">
        <f>IF(P34=0,"-",V34/P34)</f>
        <v>-</v>
      </c>
      <c r="X34" s="186"/>
      <c r="Y34" s="187" t="str">
        <f>IFERROR(X34/P34,"-")</f>
        <v>-</v>
      </c>
      <c r="Z34" s="187" t="str">
        <f>IFERROR(X34/V34,"-")</f>
        <v>-</v>
      </c>
      <c r="AA34" s="188">
        <f>SUM(X34:X35)-SUM(J34:J35)</f>
        <v>-75000</v>
      </c>
      <c r="AB34" s="85">
        <f>SUM(X34:X35)/SUM(J34:J35)</f>
        <v>0</v>
      </c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/>
      <c r="CP34" s="141"/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209</v>
      </c>
      <c r="C35" s="203"/>
      <c r="D35" s="203"/>
      <c r="E35" s="203"/>
      <c r="F35" s="203" t="s">
        <v>64</v>
      </c>
      <c r="G35" s="203"/>
      <c r="H35" s="90"/>
      <c r="I35" s="90" t="s">
        <v>67</v>
      </c>
      <c r="J35" s="188"/>
      <c r="K35" s="81"/>
      <c r="L35" s="81"/>
      <c r="M35" s="81"/>
      <c r="N35" s="91"/>
      <c r="O35" s="92"/>
      <c r="P35" s="93">
        <f>N35+O35</f>
        <v>0</v>
      </c>
      <c r="Q35" s="82" t="str">
        <f>IFERROR(P35/M35,"-")</f>
        <v>-</v>
      </c>
      <c r="R35" s="81"/>
      <c r="S35" s="81"/>
      <c r="T35" s="82" t="str">
        <f>IFERROR(S35/(O35+P35),"-")</f>
        <v>-</v>
      </c>
      <c r="U35" s="182"/>
      <c r="V35" s="84"/>
      <c r="W35" s="82" t="str">
        <f>IF(P35=0,"-",V35/P35)</f>
        <v>-</v>
      </c>
      <c r="X35" s="186"/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/>
      <c r="CP35" s="141"/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</v>
      </c>
      <c r="B36" s="203" t="s">
        <v>210</v>
      </c>
      <c r="C36" s="203" t="s">
        <v>184</v>
      </c>
      <c r="D36" s="203" t="s">
        <v>145</v>
      </c>
      <c r="E36" s="203" t="s">
        <v>211</v>
      </c>
      <c r="F36" s="203" t="s">
        <v>139</v>
      </c>
      <c r="G36" s="203" t="s">
        <v>212</v>
      </c>
      <c r="H36" s="90" t="s">
        <v>213</v>
      </c>
      <c r="I36" s="90" t="s">
        <v>124</v>
      </c>
      <c r="J36" s="188">
        <v>65000</v>
      </c>
      <c r="K36" s="81"/>
      <c r="L36" s="81"/>
      <c r="M36" s="81"/>
      <c r="N36" s="91"/>
      <c r="O36" s="92"/>
      <c r="P36" s="93">
        <f>N36+O36</f>
        <v>0</v>
      </c>
      <c r="Q36" s="82" t="str">
        <f>IFERROR(P36/M36,"-")</f>
        <v>-</v>
      </c>
      <c r="R36" s="81"/>
      <c r="S36" s="81"/>
      <c r="T36" s="82" t="str">
        <f>IFERROR(S36/(O36+P36),"-")</f>
        <v>-</v>
      </c>
      <c r="U36" s="182" t="str">
        <f>IFERROR(J36/SUM(P36:P37),"-")</f>
        <v>-</v>
      </c>
      <c r="V36" s="84"/>
      <c r="W36" s="82" t="str">
        <f>IF(P36=0,"-",V36/P36)</f>
        <v>-</v>
      </c>
      <c r="X36" s="186"/>
      <c r="Y36" s="187" t="str">
        <f>IFERROR(X36/P36,"-")</f>
        <v>-</v>
      </c>
      <c r="Z36" s="187" t="str">
        <f>IFERROR(X36/V36,"-")</f>
        <v>-</v>
      </c>
      <c r="AA36" s="188">
        <f>SUM(X36:X37)-SUM(J36:J37)</f>
        <v>-65000</v>
      </c>
      <c r="AB36" s="85">
        <f>SUM(X36:X37)/SUM(J36:J37)</f>
        <v>0</v>
      </c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/>
      <c r="CP36" s="141"/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214</v>
      </c>
      <c r="C37" s="203"/>
      <c r="D37" s="203"/>
      <c r="E37" s="203"/>
      <c r="F37" s="203" t="s">
        <v>64</v>
      </c>
      <c r="G37" s="203"/>
      <c r="H37" s="90"/>
      <c r="I37" s="90" t="s">
        <v>67</v>
      </c>
      <c r="J37" s="188"/>
      <c r="K37" s="81"/>
      <c r="L37" s="81"/>
      <c r="M37" s="81"/>
      <c r="N37" s="91"/>
      <c r="O37" s="92"/>
      <c r="P37" s="93">
        <f>N37+O37</f>
        <v>0</v>
      </c>
      <c r="Q37" s="82" t="str">
        <f>IFERROR(P37/M37,"-")</f>
        <v>-</v>
      </c>
      <c r="R37" s="81"/>
      <c r="S37" s="81"/>
      <c r="T37" s="82" t="str">
        <f>IFERROR(S37/(O37+P37),"-")</f>
        <v>-</v>
      </c>
      <c r="U37" s="182"/>
      <c r="V37" s="84"/>
      <c r="W37" s="82" t="str">
        <f>IF(P37=0,"-",V37/P37)</f>
        <v>-</v>
      </c>
      <c r="X37" s="186"/>
      <c r="Y37" s="187" t="str">
        <f>IFERROR(X37/P37,"-")</f>
        <v>-</v>
      </c>
      <c r="Z37" s="187" t="str">
        <f>IFERROR(X37/V37,"-")</f>
        <v>-</v>
      </c>
      <c r="AA37" s="188"/>
      <c r="AB37" s="85"/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/>
      <c r="CP37" s="141"/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30"/>
      <c r="B38" s="87"/>
      <c r="C38" s="88"/>
      <c r="D38" s="88"/>
      <c r="E38" s="88"/>
      <c r="F38" s="89"/>
      <c r="G38" s="90"/>
      <c r="H38" s="90"/>
      <c r="I38" s="90"/>
      <c r="J38" s="192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59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30"/>
      <c r="B39" s="37"/>
      <c r="C39" s="21"/>
      <c r="D39" s="21"/>
      <c r="E39" s="21"/>
      <c r="F39" s="22"/>
      <c r="G39" s="36"/>
      <c r="H39" s="36"/>
      <c r="I39" s="75"/>
      <c r="J39" s="193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61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19">
        <f>AB40</f>
        <v>0</v>
      </c>
      <c r="B40" s="39"/>
      <c r="C40" s="39"/>
      <c r="D40" s="39"/>
      <c r="E40" s="39"/>
      <c r="F40" s="39"/>
      <c r="G40" s="40" t="s">
        <v>215</v>
      </c>
      <c r="H40" s="40"/>
      <c r="I40" s="40"/>
      <c r="J40" s="190">
        <f>SUM(J6:J39)</f>
        <v>1590000</v>
      </c>
      <c r="K40" s="41">
        <f>SUM(K6:K39)</f>
        <v>0</v>
      </c>
      <c r="L40" s="41">
        <f>SUM(L6:L39)</f>
        <v>0</v>
      </c>
      <c r="M40" s="41">
        <f>SUM(M6:M39)</f>
        <v>0</v>
      </c>
      <c r="N40" s="41">
        <f>SUM(N6:N39)</f>
        <v>0</v>
      </c>
      <c r="O40" s="41">
        <f>SUM(O6:O39)</f>
        <v>0</v>
      </c>
      <c r="P40" s="41">
        <f>SUM(P6:P39)</f>
        <v>0</v>
      </c>
      <c r="Q40" s="42" t="str">
        <f>IFERROR(P40/M40,"-")</f>
        <v>-</v>
      </c>
      <c r="R40" s="78">
        <f>SUM(R6:R39)</f>
        <v>0</v>
      </c>
      <c r="S40" s="78">
        <f>SUM(S6:S39)</f>
        <v>0</v>
      </c>
      <c r="T40" s="42" t="str">
        <f>IFERROR(R40/P40,"-")</f>
        <v>-</v>
      </c>
      <c r="U40" s="184" t="str">
        <f>IFERROR(J40/P40,"-")</f>
        <v>-</v>
      </c>
      <c r="V40" s="44">
        <f>SUM(V6:V39)</f>
        <v>0</v>
      </c>
      <c r="W40" s="42" t="str">
        <f>IFERROR(V40/P40,"-")</f>
        <v>-</v>
      </c>
      <c r="X40" s="190">
        <f>SUM(X6:X39)</f>
        <v>0</v>
      </c>
      <c r="Y40" s="190" t="str">
        <f>IFERROR(X40/P40,"-")</f>
        <v>-</v>
      </c>
      <c r="Z40" s="190" t="str">
        <f>IFERROR(X40/V40,"-")</f>
        <v>-</v>
      </c>
      <c r="AA40" s="190">
        <f>X40-J40</f>
        <v>-1590000</v>
      </c>
      <c r="AB40" s="47">
        <f>X40/J40</f>
        <v>0</v>
      </c>
      <c r="AC40" s="60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