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<sst xmlns="http://schemas.openxmlformats.org/spreadsheetml/2006/main" uniqueCount="225">
  <si>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</si>
  <si>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</si>
  <si>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</si>
  <si>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</si>
  <si>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</si>
  <si>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</si>
  <si>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</si>
  <si>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</si>
  <si>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</si>
  <si>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</si>
  <si>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</si>
  <si>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</si>
  <si>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</si>
  <si>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</si>
  <si>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</si>
  <si>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</si>
  <si>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</si>
  <si>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</si>
  <si>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</si>
  <si>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</si>
  <si>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</si>
  <si>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</si>
  <si>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</si>
  <si>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</si>
  <si>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</si>
  <si>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</si>
  <si>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</si>
  <si>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</si>
  <si>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</si>
  <si>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</si>
  <si>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</si>
  <si>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</si>
  <si>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</si>
  <si>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</si>
  <si>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</si>
  <si>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</si>
  <si>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</si>
  <si>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</si>
  <si>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</si>
  <si>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</si>
  <si>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</si>
  <si>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</si>
  <si>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</si>
  <si>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</si>
  <si>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</si>
  <si>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</si>
  <si>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</si>
  <si>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</si>
  <si>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</si>
  <si>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</si>
  <si>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</si>
  <si>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</si>
  <si>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</si>
  <si>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</si>
  <si>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</si>
  <si>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</si>
  <si>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</si>
  <si>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</si>
  <si>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</si>
  <si>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</si>
  <si>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</si>
  <si>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sms_u941</t>
  </si>
  <si>
    <t>記事風版</t>
  </si>
  <si>
    <t>もう５０代の熟女だけど、試しに付き合ってみる？</t>
  </si>
  <si>
    <t>i34</t>
  </si>
  <si>
    <t>スポニチ関東</t>
  </si>
  <si>
    <t>4C終面全5段</t>
  </si>
  <si>
    <t>3月03日(日)</t>
  </si>
  <si>
    <t>sms_u942</t>
  </si>
  <si>
    <t>スポニチ関西</t>
  </si>
  <si>
    <t>sms_u943</t>
  </si>
  <si>
    <t>スポニチ西部</t>
  </si>
  <si>
    <t>sms_u944</t>
  </si>
  <si>
    <t>スポニチ北海道</t>
  </si>
  <si>
    <t>smss1530</t>
  </si>
  <si>
    <t>(空電共通)</t>
  </si>
  <si>
    <t>空電</t>
  </si>
  <si>
    <t>空電(共通)</t>
  </si>
  <si>
    <t>1月01日(木)</t>
  </si>
  <si>
    <t>sms_u945</t>
  </si>
  <si>
    <t>求む！５０歳以上の女性と…</t>
  </si>
  <si>
    <t>サンスポ関東</t>
  </si>
  <si>
    <t>3月10日(日)</t>
  </si>
  <si>
    <t>smss1531</t>
  </si>
  <si>
    <t>sms_u946</t>
  </si>
  <si>
    <t>女性と出会って５分で</t>
  </si>
  <si>
    <t>GOGO(i31)</t>
  </si>
  <si>
    <t>サンスポ関西</t>
  </si>
  <si>
    <t>全5段</t>
  </si>
  <si>
    <t>3月02日(土)</t>
  </si>
  <si>
    <t>smss1532</t>
  </si>
  <si>
    <t>sms_u947</t>
  </si>
  <si>
    <t>C版</t>
  </si>
  <si>
    <t>依存症男性急増中！？</t>
  </si>
  <si>
    <t>i38</t>
  </si>
  <si>
    <t>3月17日(日)</t>
  </si>
  <si>
    <t>smss1533</t>
  </si>
  <si>
    <t>sms_u948</t>
  </si>
  <si>
    <t>右女３</t>
  </si>
  <si>
    <t>※雑誌版 「求む！」キャッチ</t>
  </si>
  <si>
    <t>ニッカン関東</t>
  </si>
  <si>
    <t>3月30日(土)</t>
  </si>
  <si>
    <t>smss1534</t>
  </si>
  <si>
    <t>sms_u949</t>
  </si>
  <si>
    <t>①求む！５０歳以上の女性と…</t>
  </si>
  <si>
    <t>半2段つかみ20段保証</t>
  </si>
  <si>
    <t>sms_u950</t>
  </si>
  <si>
    <t>②もう５０代の熟女だけど、試しに付き合ってみる？</t>
  </si>
  <si>
    <t>sms_u951</t>
  </si>
  <si>
    <t>③女性と出会って５分で</t>
  </si>
  <si>
    <t>smss1535</t>
  </si>
  <si>
    <t>sms_u952</t>
  </si>
  <si>
    <t>黒：右女３</t>
  </si>
  <si>
    <t>smss1536</t>
  </si>
  <si>
    <t>sms_u953</t>
  </si>
  <si>
    <t>熟女版</t>
  </si>
  <si>
    <t>smss1537</t>
  </si>
  <si>
    <t>sms_u954</t>
  </si>
  <si>
    <t>漫画版</t>
  </si>
  <si>
    <t>smss1538</t>
  </si>
  <si>
    <t>sms_u955</t>
  </si>
  <si>
    <t>3月16日(土)</t>
  </si>
  <si>
    <t>smss1539</t>
  </si>
  <si>
    <t>sms_u956</t>
  </si>
  <si>
    <t>3月24日(日)</t>
  </si>
  <si>
    <t>smss1540</t>
  </si>
  <si>
    <t>sms_u957</t>
  </si>
  <si>
    <t>雑誌版</t>
  </si>
  <si>
    <t>トゥギャザーする女性をゲットしようぜ！</t>
  </si>
  <si>
    <t>3月23日(土)</t>
  </si>
  <si>
    <t>smss1541</t>
  </si>
  <si>
    <t>sms_u958</t>
  </si>
  <si>
    <t>黒：記事風版</t>
  </si>
  <si>
    <t>五十路女性から逆指名</t>
  </si>
  <si>
    <t>デイリースポーツ関西</t>
  </si>
  <si>
    <t>smss1542</t>
  </si>
  <si>
    <t>sms_u959</t>
  </si>
  <si>
    <t>smss1543</t>
  </si>
  <si>
    <t>sms_u960</t>
  </si>
  <si>
    <t>smss1544</t>
  </si>
  <si>
    <t>sms_u961</t>
  </si>
  <si>
    <t>ニッカン関東 休刊日</t>
  </si>
  <si>
    <t>3月04日(月)</t>
  </si>
  <si>
    <t>smss1545</t>
  </si>
  <si>
    <t>sms_u962</t>
  </si>
  <si>
    <t>４コマ漫画版</t>
  </si>
  <si>
    <t>ニッカン関西</t>
  </si>
  <si>
    <t>3月09日(土)</t>
  </si>
  <si>
    <t>smss1546</t>
  </si>
  <si>
    <t>sms_u963</t>
  </si>
  <si>
    <t>smss1547</t>
  </si>
  <si>
    <t>sms_u964</t>
  </si>
  <si>
    <t>九スポ</t>
  </si>
  <si>
    <t>3月31日(日)</t>
  </si>
  <si>
    <t>smss1548</t>
  </si>
  <si>
    <t>sms_u965</t>
  </si>
  <si>
    <t>smss1549</t>
  </si>
  <si>
    <t>sms_u966</t>
  </si>
  <si>
    <t>スポーツ報知関東 1回目</t>
  </si>
  <si>
    <t>4C終面雑報</t>
  </si>
  <si>
    <t>smss1550</t>
  </si>
  <si>
    <t>sms_u967</t>
  </si>
  <si>
    <t>スポーツ報知関東 2回目</t>
  </si>
  <si>
    <t>3月07日(木)</t>
  </si>
  <si>
    <t>smss1551</t>
  </si>
  <si>
    <t>sms_u968</t>
  </si>
  <si>
    <t>4コマ漫画版</t>
  </si>
  <si>
    <t>50代の女性と出会えるサイト</t>
  </si>
  <si>
    <t>スポーツ報知関東</t>
  </si>
  <si>
    <t>終面全5段</t>
  </si>
  <si>
    <t>smss1552</t>
  </si>
  <si>
    <t>sms_u969</t>
  </si>
  <si>
    <t>五十代以上の女性との出会いの場</t>
  </si>
  <si>
    <t>smss1553</t>
  </si>
  <si>
    <t>sms_u970</t>
  </si>
  <si>
    <t>L版熟女＋漫画</t>
  </si>
  <si>
    <t>四十代以上の女性との出会い</t>
  </si>
  <si>
    <t>スポーツ報知関西</t>
  </si>
  <si>
    <t>smss1554</t>
  </si>
  <si>
    <t>sms_u971</t>
  </si>
  <si>
    <t>①59「出会いの大御所〇〇に危機！サービス史上最大の男性不足」</t>
  </si>
  <si>
    <t>sms_u972</t>
  </si>
  <si>
    <t>②60「私、バッグが好きなの（A子さん47歳）」</t>
  </si>
  <si>
    <t>半3段つかみ20段保証</t>
  </si>
  <si>
    <t>sms_u973</t>
  </si>
  <si>
    <t>③61「○○に登録したら一発でデキました！」</t>
  </si>
  <si>
    <t>半5段つかみ20段保証</t>
  </si>
  <si>
    <t>smss1555</t>
  </si>
  <si>
    <t>空電 (共通)</t>
  </si>
  <si>
    <t>sms_u974</t>
  </si>
  <si>
    <t>中京スポーツ</t>
  </si>
  <si>
    <t>3月15日(金)</t>
  </si>
  <si>
    <t>smss1556</t>
  </si>
  <si>
    <t>sms_u975</t>
  </si>
  <si>
    <t>久々にすごく興奮した</t>
  </si>
  <si>
    <t>3月01日(金)</t>
  </si>
  <si>
    <t>smss1557</t>
  </si>
  <si>
    <t>sms_u976</t>
  </si>
  <si>
    <t>記事枠</t>
  </si>
  <si>
    <t>smss1570</t>
  </si>
  <si>
    <t>新聞 TOTAL</t>
  </si>
  <si>
    <t>●雑誌 広告</t>
  </si>
  <si>
    <t>sms_u936</t>
  </si>
  <si>
    <t>カミオン</t>
  </si>
  <si>
    <t>4C1P</t>
  </si>
  <si>
    <t>smss1525</t>
  </si>
  <si>
    <t>sms_u937</t>
  </si>
  <si>
    <t>新50代版</t>
  </si>
  <si>
    <t>FLASH</t>
  </si>
  <si>
    <t>3月12日(火)</t>
  </si>
  <si>
    <t>smss1526</t>
  </si>
  <si>
    <t>sms_u938</t>
  </si>
  <si>
    <t>週刊実話</t>
  </si>
  <si>
    <t>表4</t>
  </si>
  <si>
    <t>3月14日(木)</t>
  </si>
  <si>
    <t>smss1527</t>
  </si>
  <si>
    <t>sms_u939</t>
  </si>
  <si>
    <t>求む50歳以上の女性と恋愛・結婚したい男性</t>
  </si>
  <si>
    <t>Tvnavi</t>
  </si>
  <si>
    <t>(月間Tvnavi)①</t>
  </si>
  <si>
    <t>smss1528</t>
  </si>
  <si>
    <t>sms_u940</t>
  </si>
  <si>
    <t>★出会いにコミット！今この出会いが超アツい</t>
  </si>
  <si>
    <t>smss1529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</si>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</sst>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65</v>
      </c>
      <c r="D6" s="195">
        <v>5375000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-5375000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920000</v>
      </c>
      <c r="E7" s="81">
        <v>0</v>
      </c>
      <c r="F7" s="81">
        <v>0</v>
      </c>
      <c r="G7" s="81">
        <v>0</v>
      </c>
      <c r="H7" s="91">
        <v>0</v>
      </c>
      <c r="I7" s="92">
        <v>0</v>
      </c>
      <c r="J7" s="145">
        <f>H7+I7</f>
        <v>0</v>
      </c>
      <c r="K7" s="82" t="str">
        <f>IFERROR(J7/G7,"-")</f>
        <v>-</v>
      </c>
      <c r="L7" s="81">
        <v>0</v>
      </c>
      <c r="M7" s="81">
        <v>0</v>
      </c>
      <c r="N7" s="82" t="str">
        <f>IFERROR(L7/J7,"-")</f>
        <v>-</v>
      </c>
      <c r="O7" s="83" t="str">
        <f>IFERROR(D7/J7,"-")</f>
        <v>-</v>
      </c>
      <c r="P7" s="84">
        <v>0</v>
      </c>
      <c r="Q7" s="82" t="str">
        <f>IFERROR(P7/J7,"-")</f>
        <v>-</v>
      </c>
      <c r="R7" s="200">
        <v>0</v>
      </c>
      <c r="S7" s="201" t="str">
        <f>IFERROR(R7/J7,"-")</f>
        <v>-</v>
      </c>
      <c r="T7" s="201" t="str">
        <f>IFERROR(R7/P7,"-")</f>
        <v>-</v>
      </c>
      <c r="U7" s="195">
        <f>IFERROR(R7-D7,"-")</f>
        <v>-920000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6295000</v>
      </c>
      <c r="E10" s="41">
        <f>SUM(E6:E8)</f>
        <v>0</v>
      </c>
      <c r="F10" s="41">
        <f>SUM(F6:F8)</f>
        <v>0</v>
      </c>
      <c r="G10" s="41">
        <f>SUM(G6:G8)</f>
        <v>0</v>
      </c>
      <c r="H10" s="41">
        <f>SUM(H6:H8)</f>
        <v>0</v>
      </c>
      <c r="I10" s="41">
        <f>SUM(I6:I8)</f>
        <v>0</v>
      </c>
      <c r="J10" s="41">
        <f>SUM(J6:J8)</f>
        <v>0</v>
      </c>
      <c r="K10" s="42" t="str">
        <f>IFERROR(J10/G10,"-")</f>
        <v>-</v>
      </c>
      <c r="L10" s="78">
        <f>SUM(L6:L8)</f>
        <v>0</v>
      </c>
      <c r="M10" s="78">
        <f>SUM(M6:M8)</f>
        <v>0</v>
      </c>
      <c r="N10" s="42" t="str">
        <f>IFERROR(L10/J10,"-")</f>
        <v>-</v>
      </c>
      <c r="O10" s="43" t="str">
        <f>IFERROR(D10/J10,"-")</f>
        <v>-</v>
      </c>
      <c r="P10" s="44">
        <f>SUM(P6:P8)</f>
        <v>0</v>
      </c>
      <c r="Q10" s="42" t="str">
        <f>IFERROR(P10/J10,"-")</f>
        <v>-</v>
      </c>
      <c r="R10" s="45">
        <f>SUM(R6:R8)</f>
        <v>0</v>
      </c>
      <c r="S10" s="45" t="str">
        <f>IFERROR(R10/J10,"-")</f>
        <v>-</v>
      </c>
      <c r="T10" s="45" t="str">
        <f>IFERROR(R10/P10,"-")</f>
        <v>-</v>
      </c>
      <c r="U10" s="46">
        <f>SUM(U6:U8)</f>
        <v>-6295000</v>
      </c>
      <c r="V10" s="47">
        <f>IFERROR(R10/D10,"-")</f>
        <v>0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IFERROR(J6/SUM(P6:P10),"-")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SUM(X6:X10)-SUM(J6:J10)</f>
        <v>-700000</v>
      </c>
      <c r="AB6" s="85">
        <f>SUM(X6:X10)/SUM(J6:J10)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/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 t="s">
        <v>78</v>
      </c>
      <c r="J10" s="188"/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/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</v>
      </c>
      <c r="B11" s="203" t="s">
        <v>79</v>
      </c>
      <c r="C11" s="203"/>
      <c r="D11" s="203" t="s">
        <v>62</v>
      </c>
      <c r="E11" s="203" t="s">
        <v>80</v>
      </c>
      <c r="F11" s="203" t="s">
        <v>64</v>
      </c>
      <c r="G11" s="203" t="s">
        <v>81</v>
      </c>
      <c r="H11" s="90" t="s">
        <v>66</v>
      </c>
      <c r="I11" s="204" t="s">
        <v>82</v>
      </c>
      <c r="J11" s="188">
        <v>570000</v>
      </c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 t="str">
        <f>IFERROR(J11/SUM(P11:P16),"-")</f>
        <v>-</v>
      </c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>
        <f>SUM(X11:X16)-SUM(J11:J16)</f>
        <v>-570000</v>
      </c>
      <c r="AB11" s="85">
        <f>SUM(X11:X16)/SUM(J11:J16)</f>
        <v>0</v>
      </c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62</v>
      </c>
      <c r="E12" s="203" t="s">
        <v>80</v>
      </c>
      <c r="F12" s="203" t="s">
        <v>76</v>
      </c>
      <c r="G12" s="203"/>
      <c r="H12" s="90"/>
      <c r="I12" s="90" t="s">
        <v>78</v>
      </c>
      <c r="J12" s="188"/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/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62</v>
      </c>
      <c r="E13" s="203" t="s">
        <v>85</v>
      </c>
      <c r="F13" s="203" t="s">
        <v>86</v>
      </c>
      <c r="G13" s="203" t="s">
        <v>87</v>
      </c>
      <c r="H13" s="90" t="s">
        <v>88</v>
      </c>
      <c r="I13" s="205" t="s">
        <v>89</v>
      </c>
      <c r="J13" s="188"/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/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62</v>
      </c>
      <c r="E14" s="203" t="s">
        <v>85</v>
      </c>
      <c r="F14" s="203" t="s">
        <v>76</v>
      </c>
      <c r="G14" s="203"/>
      <c r="H14" s="90"/>
      <c r="I14" s="90" t="s">
        <v>78</v>
      </c>
      <c r="J14" s="188"/>
      <c r="K14" s="81"/>
      <c r="L14" s="81"/>
      <c r="M14" s="81"/>
      <c r="N14" s="91"/>
      <c r="O14" s="92"/>
      <c r="P14" s="93">
        <f>N14+O14</f>
        <v>0</v>
      </c>
      <c r="Q14" s="82" t="str">
        <f>IFERROR(P14/M14,"-")</f>
        <v>-</v>
      </c>
      <c r="R14" s="81"/>
      <c r="S14" s="81"/>
      <c r="T14" s="82" t="str">
        <f>IFERROR(S14/(O14+P14),"-")</f>
        <v>-</v>
      </c>
      <c r="U14" s="182"/>
      <c r="V14" s="84"/>
      <c r="W14" s="82" t="str">
        <f>IF(P14=0,"-",V14/P14)</f>
        <v>-</v>
      </c>
      <c r="X14" s="186"/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/>
      <c r="CP14" s="141"/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92</v>
      </c>
      <c r="E15" s="203" t="s">
        <v>93</v>
      </c>
      <c r="F15" s="203" t="s">
        <v>94</v>
      </c>
      <c r="G15" s="203" t="s">
        <v>87</v>
      </c>
      <c r="H15" s="90" t="s">
        <v>88</v>
      </c>
      <c r="I15" s="204" t="s">
        <v>95</v>
      </c>
      <c r="J15" s="188"/>
      <c r="K15" s="81"/>
      <c r="L15" s="81"/>
      <c r="M15" s="81"/>
      <c r="N15" s="91"/>
      <c r="O15" s="92"/>
      <c r="P15" s="93">
        <f>N15+O15</f>
        <v>0</v>
      </c>
      <c r="Q15" s="82" t="str">
        <f>IFERROR(P15/M15,"-")</f>
        <v>-</v>
      </c>
      <c r="R15" s="81"/>
      <c r="S15" s="81"/>
      <c r="T15" s="82" t="str">
        <f>IFERROR(S15/(O15+P15),"-")</f>
        <v>-</v>
      </c>
      <c r="U15" s="182"/>
      <c r="V15" s="84"/>
      <c r="W15" s="82" t="str">
        <f>IF(P15=0,"-",V15/P15)</f>
        <v>-</v>
      </c>
      <c r="X15" s="186"/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/>
      <c r="CP15" s="141"/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96</v>
      </c>
      <c r="C16" s="203"/>
      <c r="D16" s="203" t="s">
        <v>92</v>
      </c>
      <c r="E16" s="203" t="s">
        <v>93</v>
      </c>
      <c r="F16" s="203" t="s">
        <v>76</v>
      </c>
      <c r="G16" s="203"/>
      <c r="H16" s="90"/>
      <c r="I16" s="90" t="s">
        <v>78</v>
      </c>
      <c r="J16" s="188"/>
      <c r="K16" s="81"/>
      <c r="L16" s="81"/>
      <c r="M16" s="81"/>
      <c r="N16" s="91"/>
      <c r="O16" s="92"/>
      <c r="P16" s="93">
        <f>N16+O16</f>
        <v>0</v>
      </c>
      <c r="Q16" s="82" t="str">
        <f>IFERROR(P16/M16,"-")</f>
        <v>-</v>
      </c>
      <c r="R16" s="81"/>
      <c r="S16" s="81"/>
      <c r="T16" s="82" t="str">
        <f>IFERROR(S16/(O16+P16),"-")</f>
        <v>-</v>
      </c>
      <c r="U16" s="182"/>
      <c r="V16" s="84"/>
      <c r="W16" s="82" t="str">
        <f>IF(P16=0,"-",V16/P16)</f>
        <v>-</v>
      </c>
      <c r="X16" s="186"/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/>
      <c r="CP16" s="141"/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</v>
      </c>
      <c r="B17" s="203" t="s">
        <v>97</v>
      </c>
      <c r="C17" s="203"/>
      <c r="D17" s="203" t="s">
        <v>98</v>
      </c>
      <c r="E17" s="203" t="s">
        <v>99</v>
      </c>
      <c r="F17" s="203" t="s">
        <v>64</v>
      </c>
      <c r="G17" s="203" t="s">
        <v>100</v>
      </c>
      <c r="H17" s="90" t="s">
        <v>66</v>
      </c>
      <c r="I17" s="205" t="s">
        <v>101</v>
      </c>
      <c r="J17" s="188">
        <v>600000</v>
      </c>
      <c r="K17" s="81"/>
      <c r="L17" s="81"/>
      <c r="M17" s="81"/>
      <c r="N17" s="91"/>
      <c r="O17" s="92"/>
      <c r="P17" s="93">
        <f>N17+O17</f>
        <v>0</v>
      </c>
      <c r="Q17" s="82" t="str">
        <f>IFERROR(P17/M17,"-")</f>
        <v>-</v>
      </c>
      <c r="R17" s="81"/>
      <c r="S17" s="81"/>
      <c r="T17" s="82" t="str">
        <f>IFERROR(S17/(O17+P17),"-")</f>
        <v>-</v>
      </c>
      <c r="U17" s="182" t="str">
        <f>IFERROR(J17/SUM(P17:P18),"-")</f>
        <v>-</v>
      </c>
      <c r="V17" s="84"/>
      <c r="W17" s="82" t="str">
        <f>IF(P17=0,"-",V17/P17)</f>
        <v>-</v>
      </c>
      <c r="X17" s="186"/>
      <c r="Y17" s="187" t="str">
        <f>IFERROR(X17/P17,"-")</f>
        <v>-</v>
      </c>
      <c r="Z17" s="187" t="str">
        <f>IFERROR(X17/V17,"-")</f>
        <v>-</v>
      </c>
      <c r="AA17" s="188">
        <f>SUM(X17:X18)-SUM(J17:J18)</f>
        <v>-600000</v>
      </c>
      <c r="AB17" s="85">
        <f>SUM(X17:X18)/SUM(J17:J18)</f>
        <v>0</v>
      </c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/>
      <c r="CP17" s="141"/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102</v>
      </c>
      <c r="C18" s="203"/>
      <c r="D18" s="203" t="s">
        <v>98</v>
      </c>
      <c r="E18" s="203" t="s">
        <v>99</v>
      </c>
      <c r="F18" s="203" t="s">
        <v>76</v>
      </c>
      <c r="G18" s="203"/>
      <c r="H18" s="90"/>
      <c r="I18" s="90" t="s">
        <v>78</v>
      </c>
      <c r="J18" s="188"/>
      <c r="K18" s="81"/>
      <c r="L18" s="81"/>
      <c r="M18" s="81"/>
      <c r="N18" s="91"/>
      <c r="O18" s="92"/>
      <c r="P18" s="93">
        <f>N18+O18</f>
        <v>0</v>
      </c>
      <c r="Q18" s="82" t="str">
        <f>IFERROR(P18/M18,"-")</f>
        <v>-</v>
      </c>
      <c r="R18" s="81"/>
      <c r="S18" s="81"/>
      <c r="T18" s="82" t="str">
        <f>IFERROR(S18/(O18+P18),"-")</f>
        <v>-</v>
      </c>
      <c r="U18" s="182"/>
      <c r="V18" s="84"/>
      <c r="W18" s="82" t="str">
        <f>IF(P18=0,"-",V18/P18)</f>
        <v>-</v>
      </c>
      <c r="X18" s="186"/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/>
      <c r="CP18" s="141"/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</v>
      </c>
      <c r="B19" s="203" t="s">
        <v>103</v>
      </c>
      <c r="C19" s="203"/>
      <c r="D19" s="203" t="s">
        <v>98</v>
      </c>
      <c r="E19" s="203" t="s">
        <v>104</v>
      </c>
      <c r="F19" s="203" t="s">
        <v>64</v>
      </c>
      <c r="G19" s="203" t="s">
        <v>69</v>
      </c>
      <c r="H19" s="90" t="s">
        <v>105</v>
      </c>
      <c r="I19" s="90" t="s">
        <v>78</v>
      </c>
      <c r="J19" s="188">
        <v>400000</v>
      </c>
      <c r="K19" s="81"/>
      <c r="L19" s="81"/>
      <c r="M19" s="81"/>
      <c r="N19" s="91"/>
      <c r="O19" s="92"/>
      <c r="P19" s="93">
        <f>N19+O19</f>
        <v>0</v>
      </c>
      <c r="Q19" s="82" t="str">
        <f>IFERROR(P19/M19,"-")</f>
        <v>-</v>
      </c>
      <c r="R19" s="81"/>
      <c r="S19" s="81"/>
      <c r="T19" s="82" t="str">
        <f>IFERROR(S19/(O19+P19),"-")</f>
        <v>-</v>
      </c>
      <c r="U19" s="182" t="str">
        <f>IFERROR(J19/SUM(P19:P22),"-")</f>
        <v>-</v>
      </c>
      <c r="V19" s="84"/>
      <c r="W19" s="82" t="str">
        <f>IF(P19=0,"-",V19/P19)</f>
        <v>-</v>
      </c>
      <c r="X19" s="186"/>
      <c r="Y19" s="187" t="str">
        <f>IFERROR(X19/P19,"-")</f>
        <v>-</v>
      </c>
      <c r="Z19" s="187" t="str">
        <f>IFERROR(X19/V19,"-")</f>
        <v>-</v>
      </c>
      <c r="AA19" s="188">
        <f>SUM(X19:X22)-SUM(J19:J22)</f>
        <v>-400000</v>
      </c>
      <c r="AB19" s="85">
        <f>SUM(X19:X22)/SUM(J19:J22)</f>
        <v>0</v>
      </c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/>
      <c r="CP19" s="141"/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98</v>
      </c>
      <c r="E20" s="203" t="s">
        <v>107</v>
      </c>
      <c r="F20" s="203" t="s">
        <v>64</v>
      </c>
      <c r="G20" s="203"/>
      <c r="H20" s="90" t="s">
        <v>105</v>
      </c>
      <c r="I20" s="90" t="s">
        <v>78</v>
      </c>
      <c r="J20" s="188"/>
      <c r="K20" s="81"/>
      <c r="L20" s="81"/>
      <c r="M20" s="81"/>
      <c r="N20" s="91"/>
      <c r="O20" s="92"/>
      <c r="P20" s="93">
        <f>N20+O20</f>
        <v>0</v>
      </c>
      <c r="Q20" s="82" t="str">
        <f>IFERROR(P20/M20,"-")</f>
        <v>-</v>
      </c>
      <c r="R20" s="81"/>
      <c r="S20" s="81"/>
      <c r="T20" s="82" t="str">
        <f>IFERROR(S20/(O20+P20),"-")</f>
        <v>-</v>
      </c>
      <c r="U20" s="182"/>
      <c r="V20" s="84"/>
      <c r="W20" s="82" t="str">
        <f>IF(P20=0,"-",V20/P20)</f>
        <v>-</v>
      </c>
      <c r="X20" s="186"/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/>
      <c r="CP20" s="141"/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108</v>
      </c>
      <c r="C21" s="203"/>
      <c r="D21" s="203" t="s">
        <v>98</v>
      </c>
      <c r="E21" s="203" t="s">
        <v>109</v>
      </c>
      <c r="F21" s="203" t="s">
        <v>64</v>
      </c>
      <c r="G21" s="203"/>
      <c r="H21" s="90" t="s">
        <v>105</v>
      </c>
      <c r="I21" s="90" t="s">
        <v>78</v>
      </c>
      <c r="J21" s="188"/>
      <c r="K21" s="81"/>
      <c r="L21" s="81"/>
      <c r="M21" s="81"/>
      <c r="N21" s="91"/>
      <c r="O21" s="92"/>
      <c r="P21" s="93">
        <f>N21+O21</f>
        <v>0</v>
      </c>
      <c r="Q21" s="82" t="str">
        <f>IFERROR(P21/M21,"-")</f>
        <v>-</v>
      </c>
      <c r="R21" s="81"/>
      <c r="S21" s="81"/>
      <c r="T21" s="82" t="str">
        <f>IFERROR(S21/(O21+P21),"-")</f>
        <v>-</v>
      </c>
      <c r="U21" s="182"/>
      <c r="V21" s="84"/>
      <c r="W21" s="82" t="str">
        <f>IF(P21=0,"-",V21/P21)</f>
        <v>-</v>
      </c>
      <c r="X21" s="186"/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/>
      <c r="CP21" s="141"/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75</v>
      </c>
      <c r="E22" s="203" t="s">
        <v>75</v>
      </c>
      <c r="F22" s="203" t="s">
        <v>76</v>
      </c>
      <c r="G22" s="203"/>
      <c r="H22" s="90"/>
      <c r="I22" s="90" t="s">
        <v>78</v>
      </c>
      <c r="J22" s="188"/>
      <c r="K22" s="81"/>
      <c r="L22" s="81"/>
      <c r="M22" s="81"/>
      <c r="N22" s="91"/>
      <c r="O22" s="92"/>
      <c r="P22" s="93">
        <f>N22+O22</f>
        <v>0</v>
      </c>
      <c r="Q22" s="82" t="str">
        <f>IFERROR(P22/M22,"-")</f>
        <v>-</v>
      </c>
      <c r="R22" s="81"/>
      <c r="S22" s="81"/>
      <c r="T22" s="82" t="str">
        <f>IFERROR(S22/(O22+P22),"-")</f>
        <v>-</v>
      </c>
      <c r="U22" s="182"/>
      <c r="V22" s="84"/>
      <c r="W22" s="82" t="str">
        <f>IF(P22=0,"-",V22/P22)</f>
        <v>-</v>
      </c>
      <c r="X22" s="186"/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/>
      <c r="CP22" s="141"/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</v>
      </c>
      <c r="B23" s="203" t="s">
        <v>111</v>
      </c>
      <c r="C23" s="203"/>
      <c r="D23" s="203" t="s">
        <v>112</v>
      </c>
      <c r="E23" s="203" t="s">
        <v>80</v>
      </c>
      <c r="F23" s="203" t="s">
        <v>94</v>
      </c>
      <c r="G23" s="203" t="s">
        <v>65</v>
      </c>
      <c r="H23" s="90" t="s">
        <v>88</v>
      </c>
      <c r="I23" s="90" t="s">
        <v>78</v>
      </c>
      <c r="J23" s="188">
        <v>120000</v>
      </c>
      <c r="K23" s="81"/>
      <c r="L23" s="81"/>
      <c r="M23" s="81"/>
      <c r="N23" s="91"/>
      <c r="O23" s="92"/>
      <c r="P23" s="93">
        <f>N23+O23</f>
        <v>0</v>
      </c>
      <c r="Q23" s="82" t="str">
        <f>IFERROR(P23/M23,"-")</f>
        <v>-</v>
      </c>
      <c r="R23" s="81"/>
      <c r="S23" s="81"/>
      <c r="T23" s="82" t="str">
        <f>IFERROR(S23/(O23+P23),"-")</f>
        <v>-</v>
      </c>
      <c r="U23" s="182" t="str">
        <f>IFERROR(J23/SUM(P23:P24),"-")</f>
        <v>-</v>
      </c>
      <c r="V23" s="84"/>
      <c r="W23" s="82" t="str">
        <f>IF(P23=0,"-",V23/P23)</f>
        <v>-</v>
      </c>
      <c r="X23" s="186"/>
      <c r="Y23" s="187" t="str">
        <f>IFERROR(X23/P23,"-")</f>
        <v>-</v>
      </c>
      <c r="Z23" s="187" t="str">
        <f>IFERROR(X23/V23,"-")</f>
        <v>-</v>
      </c>
      <c r="AA23" s="188">
        <f>SUM(X23:X24)-SUM(J23:J24)</f>
        <v>-120000</v>
      </c>
      <c r="AB23" s="85">
        <f>SUM(X23:X24)/SUM(J23:J24)</f>
        <v>0</v>
      </c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/>
      <c r="CP23" s="141"/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113</v>
      </c>
      <c r="C24" s="203"/>
      <c r="D24" s="203" t="s">
        <v>112</v>
      </c>
      <c r="E24" s="203" t="s">
        <v>80</v>
      </c>
      <c r="F24" s="203" t="s">
        <v>76</v>
      </c>
      <c r="G24" s="203"/>
      <c r="H24" s="90"/>
      <c r="I24" s="90" t="s">
        <v>78</v>
      </c>
      <c r="J24" s="188"/>
      <c r="K24" s="81"/>
      <c r="L24" s="81"/>
      <c r="M24" s="81"/>
      <c r="N24" s="91"/>
      <c r="O24" s="92"/>
      <c r="P24" s="93">
        <f>N24+O24</f>
        <v>0</v>
      </c>
      <c r="Q24" s="82" t="str">
        <f>IFERROR(P24/M24,"-")</f>
        <v>-</v>
      </c>
      <c r="R24" s="81"/>
      <c r="S24" s="81"/>
      <c r="T24" s="82" t="str">
        <f>IFERROR(S24/(O24+P24),"-")</f>
        <v>-</v>
      </c>
      <c r="U24" s="182"/>
      <c r="V24" s="84"/>
      <c r="W24" s="82" t="str">
        <f>IF(P24=0,"-",V24/P24)</f>
        <v>-</v>
      </c>
      <c r="X24" s="186"/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/>
      <c r="CP24" s="141"/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</v>
      </c>
      <c r="B25" s="203" t="s">
        <v>114</v>
      </c>
      <c r="C25" s="203"/>
      <c r="D25" s="203" t="s">
        <v>115</v>
      </c>
      <c r="E25" s="203" t="s">
        <v>85</v>
      </c>
      <c r="F25" s="203" t="s">
        <v>86</v>
      </c>
      <c r="G25" s="203" t="s">
        <v>65</v>
      </c>
      <c r="H25" s="90" t="s">
        <v>88</v>
      </c>
      <c r="I25" s="90" t="s">
        <v>78</v>
      </c>
      <c r="J25" s="188">
        <v>120000</v>
      </c>
      <c r="K25" s="81"/>
      <c r="L25" s="81"/>
      <c r="M25" s="81"/>
      <c r="N25" s="91"/>
      <c r="O25" s="92"/>
      <c r="P25" s="93">
        <f>N25+O25</f>
        <v>0</v>
      </c>
      <c r="Q25" s="82" t="str">
        <f>IFERROR(P25/M25,"-")</f>
        <v>-</v>
      </c>
      <c r="R25" s="81"/>
      <c r="S25" s="81"/>
      <c r="T25" s="82" t="str">
        <f>IFERROR(S25/(O25+P25),"-")</f>
        <v>-</v>
      </c>
      <c r="U25" s="182" t="str">
        <f>IFERROR(J25/SUM(P25:P26),"-")</f>
        <v>-</v>
      </c>
      <c r="V25" s="84"/>
      <c r="W25" s="82" t="str">
        <f>IF(P25=0,"-",V25/P25)</f>
        <v>-</v>
      </c>
      <c r="X25" s="186"/>
      <c r="Y25" s="187" t="str">
        <f>IFERROR(X25/P25,"-")</f>
        <v>-</v>
      </c>
      <c r="Z25" s="187" t="str">
        <f>IFERROR(X25/V25,"-")</f>
        <v>-</v>
      </c>
      <c r="AA25" s="188">
        <f>SUM(X25:X26)-SUM(J25:J26)</f>
        <v>-120000</v>
      </c>
      <c r="AB25" s="85">
        <f>SUM(X25:X26)/SUM(J25:J26)</f>
        <v>0</v>
      </c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/>
      <c r="CP25" s="141"/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115</v>
      </c>
      <c r="E26" s="203" t="s">
        <v>85</v>
      </c>
      <c r="F26" s="203" t="s">
        <v>76</v>
      </c>
      <c r="G26" s="203"/>
      <c r="H26" s="90"/>
      <c r="I26" s="90" t="s">
        <v>78</v>
      </c>
      <c r="J26" s="188"/>
      <c r="K26" s="81"/>
      <c r="L26" s="81"/>
      <c r="M26" s="81"/>
      <c r="N26" s="91"/>
      <c r="O26" s="92"/>
      <c r="P26" s="93">
        <f>N26+O26</f>
        <v>0</v>
      </c>
      <c r="Q26" s="82" t="str">
        <f>IFERROR(P26/M26,"-")</f>
        <v>-</v>
      </c>
      <c r="R26" s="81"/>
      <c r="S26" s="81"/>
      <c r="T26" s="82" t="str">
        <f>IFERROR(S26/(O26+P26),"-")</f>
        <v>-</v>
      </c>
      <c r="U26" s="182"/>
      <c r="V26" s="84"/>
      <c r="W26" s="82" t="str">
        <f>IF(P26=0,"-",V26/P26)</f>
        <v>-</v>
      </c>
      <c r="X26" s="186"/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/>
      <c r="CP26" s="141"/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</v>
      </c>
      <c r="B27" s="203" t="s">
        <v>117</v>
      </c>
      <c r="C27" s="203"/>
      <c r="D27" s="203" t="s">
        <v>118</v>
      </c>
      <c r="E27" s="203" t="s">
        <v>85</v>
      </c>
      <c r="F27" s="203" t="s">
        <v>94</v>
      </c>
      <c r="G27" s="203" t="s">
        <v>69</v>
      </c>
      <c r="H27" s="90" t="s">
        <v>88</v>
      </c>
      <c r="I27" s="90" t="s">
        <v>78</v>
      </c>
      <c r="J27" s="188">
        <v>150000</v>
      </c>
      <c r="K27" s="81"/>
      <c r="L27" s="81"/>
      <c r="M27" s="81"/>
      <c r="N27" s="91"/>
      <c r="O27" s="92"/>
      <c r="P27" s="93">
        <f>N27+O27</f>
        <v>0</v>
      </c>
      <c r="Q27" s="82" t="str">
        <f>IFERROR(P27/M27,"-")</f>
        <v>-</v>
      </c>
      <c r="R27" s="81"/>
      <c r="S27" s="81"/>
      <c r="T27" s="82" t="str">
        <f>IFERROR(S27/(O27+P27),"-")</f>
        <v>-</v>
      </c>
      <c r="U27" s="182" t="str">
        <f>IFERROR(J27/SUM(P27:P28),"-")</f>
        <v>-</v>
      </c>
      <c r="V27" s="84"/>
      <c r="W27" s="82" t="str">
        <f>IF(P27=0,"-",V27/P27)</f>
        <v>-</v>
      </c>
      <c r="X27" s="186"/>
      <c r="Y27" s="187" t="str">
        <f>IFERROR(X27/P27,"-")</f>
        <v>-</v>
      </c>
      <c r="Z27" s="187" t="str">
        <f>IFERROR(X27/V27,"-")</f>
        <v>-</v>
      </c>
      <c r="AA27" s="188">
        <f>SUM(X27:X28)-SUM(J27:J28)</f>
        <v>-150000</v>
      </c>
      <c r="AB27" s="85">
        <f>SUM(X27:X28)/SUM(J27:J28)</f>
        <v>0</v>
      </c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/>
      <c r="CP27" s="141"/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118</v>
      </c>
      <c r="E28" s="203" t="s">
        <v>85</v>
      </c>
      <c r="F28" s="203" t="s">
        <v>76</v>
      </c>
      <c r="G28" s="203"/>
      <c r="H28" s="90"/>
      <c r="I28" s="90" t="s">
        <v>78</v>
      </c>
      <c r="J28" s="188"/>
      <c r="K28" s="81"/>
      <c r="L28" s="81"/>
      <c r="M28" s="81"/>
      <c r="N28" s="91"/>
      <c r="O28" s="92"/>
      <c r="P28" s="93">
        <f>N28+O28</f>
        <v>0</v>
      </c>
      <c r="Q28" s="82" t="str">
        <f>IFERROR(P28/M28,"-")</f>
        <v>-</v>
      </c>
      <c r="R28" s="81"/>
      <c r="S28" s="81"/>
      <c r="T28" s="82" t="str">
        <f>IFERROR(S28/(O28+P28),"-")</f>
        <v>-</v>
      </c>
      <c r="U28" s="182"/>
      <c r="V28" s="84"/>
      <c r="W28" s="82" t="str">
        <f>IF(P28=0,"-",V28/P28)</f>
        <v>-</v>
      </c>
      <c r="X28" s="186"/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/>
      <c r="CP28" s="141"/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</v>
      </c>
      <c r="B29" s="203" t="s">
        <v>120</v>
      </c>
      <c r="C29" s="203"/>
      <c r="D29" s="203" t="s">
        <v>92</v>
      </c>
      <c r="E29" s="203" t="s">
        <v>63</v>
      </c>
      <c r="F29" s="203" t="s">
        <v>94</v>
      </c>
      <c r="G29" s="203" t="s">
        <v>81</v>
      </c>
      <c r="H29" s="90" t="s">
        <v>88</v>
      </c>
      <c r="I29" s="205" t="s">
        <v>121</v>
      </c>
      <c r="J29" s="188">
        <v>130000</v>
      </c>
      <c r="K29" s="81"/>
      <c r="L29" s="81"/>
      <c r="M29" s="81"/>
      <c r="N29" s="91"/>
      <c r="O29" s="92"/>
      <c r="P29" s="93">
        <f>N29+O29</f>
        <v>0</v>
      </c>
      <c r="Q29" s="82" t="str">
        <f>IFERROR(P29/M29,"-")</f>
        <v>-</v>
      </c>
      <c r="R29" s="81"/>
      <c r="S29" s="81"/>
      <c r="T29" s="82" t="str">
        <f>IFERROR(S29/(O29+P29),"-")</f>
        <v>-</v>
      </c>
      <c r="U29" s="182" t="str">
        <f>IFERROR(J29/SUM(P29:P30),"-")</f>
        <v>-</v>
      </c>
      <c r="V29" s="84"/>
      <c r="W29" s="82" t="str">
        <f>IF(P29=0,"-",V29/P29)</f>
        <v>-</v>
      </c>
      <c r="X29" s="186"/>
      <c r="Y29" s="187" t="str">
        <f>IFERROR(X29/P29,"-")</f>
        <v>-</v>
      </c>
      <c r="Z29" s="187" t="str">
        <f>IFERROR(X29/V29,"-")</f>
        <v>-</v>
      </c>
      <c r="AA29" s="188">
        <f>SUM(X29:X30)-SUM(J29:J30)</f>
        <v>-130000</v>
      </c>
      <c r="AB29" s="85">
        <f>SUM(X29:X30)/SUM(J29:J30)</f>
        <v>0</v>
      </c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/>
      <c r="CP29" s="141"/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122</v>
      </c>
      <c r="C30" s="203"/>
      <c r="D30" s="203" t="s">
        <v>92</v>
      </c>
      <c r="E30" s="203" t="s">
        <v>63</v>
      </c>
      <c r="F30" s="203" t="s">
        <v>76</v>
      </c>
      <c r="G30" s="203"/>
      <c r="H30" s="90"/>
      <c r="I30" s="90" t="s">
        <v>78</v>
      </c>
      <c r="J30" s="188"/>
      <c r="K30" s="81"/>
      <c r="L30" s="81"/>
      <c r="M30" s="81"/>
      <c r="N30" s="91"/>
      <c r="O30" s="92"/>
      <c r="P30" s="93">
        <f>N30+O30</f>
        <v>0</v>
      </c>
      <c r="Q30" s="82" t="str">
        <f>IFERROR(P30/M30,"-")</f>
        <v>-</v>
      </c>
      <c r="R30" s="81"/>
      <c r="S30" s="81"/>
      <c r="T30" s="82" t="str">
        <f>IFERROR(S30/(O30+P30),"-")</f>
        <v>-</v>
      </c>
      <c r="U30" s="182"/>
      <c r="V30" s="84"/>
      <c r="W30" s="82" t="str">
        <f>IF(P30=0,"-",V30/P30)</f>
        <v>-</v>
      </c>
      <c r="X30" s="186"/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/>
      <c r="CP30" s="141"/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</v>
      </c>
      <c r="B31" s="203" t="s">
        <v>123</v>
      </c>
      <c r="C31" s="203"/>
      <c r="D31" s="203" t="s">
        <v>115</v>
      </c>
      <c r="E31" s="203" t="s">
        <v>85</v>
      </c>
      <c r="F31" s="203" t="s">
        <v>86</v>
      </c>
      <c r="G31" s="203" t="s">
        <v>81</v>
      </c>
      <c r="H31" s="90" t="s">
        <v>88</v>
      </c>
      <c r="I31" s="204" t="s">
        <v>124</v>
      </c>
      <c r="J31" s="188">
        <v>130000</v>
      </c>
      <c r="K31" s="81"/>
      <c r="L31" s="81"/>
      <c r="M31" s="81"/>
      <c r="N31" s="91"/>
      <c r="O31" s="92"/>
      <c r="P31" s="93">
        <f>N31+O31</f>
        <v>0</v>
      </c>
      <c r="Q31" s="82" t="str">
        <f>IFERROR(P31/M31,"-")</f>
        <v>-</v>
      </c>
      <c r="R31" s="81"/>
      <c r="S31" s="81"/>
      <c r="T31" s="82" t="str">
        <f>IFERROR(S31/(O31+P31),"-")</f>
        <v>-</v>
      </c>
      <c r="U31" s="182" t="str">
        <f>IFERROR(J31/SUM(P31:P32),"-")</f>
        <v>-</v>
      </c>
      <c r="V31" s="84"/>
      <c r="W31" s="82" t="str">
        <f>IF(P31=0,"-",V31/P31)</f>
        <v>-</v>
      </c>
      <c r="X31" s="186"/>
      <c r="Y31" s="187" t="str">
        <f>IFERROR(X31/P31,"-")</f>
        <v>-</v>
      </c>
      <c r="Z31" s="187" t="str">
        <f>IFERROR(X31/V31,"-")</f>
        <v>-</v>
      </c>
      <c r="AA31" s="188">
        <f>SUM(X31:X32)-SUM(J31:J32)</f>
        <v>-130000</v>
      </c>
      <c r="AB31" s="85">
        <f>SUM(X31:X32)/SUM(J31:J32)</f>
        <v>0</v>
      </c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/>
      <c r="CP31" s="141"/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125</v>
      </c>
      <c r="C32" s="203"/>
      <c r="D32" s="203" t="s">
        <v>115</v>
      </c>
      <c r="E32" s="203" t="s">
        <v>85</v>
      </c>
      <c r="F32" s="203" t="s">
        <v>76</v>
      </c>
      <c r="G32" s="203"/>
      <c r="H32" s="90"/>
      <c r="I32" s="90" t="s">
        <v>78</v>
      </c>
      <c r="J32" s="188"/>
      <c r="K32" s="81"/>
      <c r="L32" s="81"/>
      <c r="M32" s="81"/>
      <c r="N32" s="91"/>
      <c r="O32" s="92"/>
      <c r="P32" s="93">
        <f>N32+O32</f>
        <v>0</v>
      </c>
      <c r="Q32" s="82" t="str">
        <f>IFERROR(P32/M32,"-")</f>
        <v>-</v>
      </c>
      <c r="R32" s="81"/>
      <c r="S32" s="81"/>
      <c r="T32" s="82" t="str">
        <f>IFERROR(S32/(O32+P32),"-")</f>
        <v>-</v>
      </c>
      <c r="U32" s="182"/>
      <c r="V32" s="84"/>
      <c r="W32" s="82" t="str">
        <f>IF(P32=0,"-",V32/P32)</f>
        <v>-</v>
      </c>
      <c r="X32" s="186"/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/>
      <c r="CP32" s="141"/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</v>
      </c>
      <c r="B33" s="203" t="s">
        <v>126</v>
      </c>
      <c r="C33" s="203"/>
      <c r="D33" s="203" t="s">
        <v>127</v>
      </c>
      <c r="E33" s="203" t="s">
        <v>128</v>
      </c>
      <c r="F33" s="203" t="s">
        <v>94</v>
      </c>
      <c r="G33" s="203" t="s">
        <v>87</v>
      </c>
      <c r="H33" s="90" t="s">
        <v>88</v>
      </c>
      <c r="I33" s="205" t="s">
        <v>129</v>
      </c>
      <c r="J33" s="188">
        <v>130000</v>
      </c>
      <c r="K33" s="81"/>
      <c r="L33" s="81"/>
      <c r="M33" s="81"/>
      <c r="N33" s="91"/>
      <c r="O33" s="92"/>
      <c r="P33" s="93">
        <f>N33+O33</f>
        <v>0</v>
      </c>
      <c r="Q33" s="82" t="str">
        <f>IFERROR(P33/M33,"-")</f>
        <v>-</v>
      </c>
      <c r="R33" s="81"/>
      <c r="S33" s="81"/>
      <c r="T33" s="82" t="str">
        <f>IFERROR(S33/(O33+P33),"-")</f>
        <v>-</v>
      </c>
      <c r="U33" s="182" t="str">
        <f>IFERROR(J33/SUM(P33:P34),"-")</f>
        <v>-</v>
      </c>
      <c r="V33" s="84"/>
      <c r="W33" s="82" t="str">
        <f>IF(P33=0,"-",V33/P33)</f>
        <v>-</v>
      </c>
      <c r="X33" s="186"/>
      <c r="Y33" s="187" t="str">
        <f>IFERROR(X33/P33,"-")</f>
        <v>-</v>
      </c>
      <c r="Z33" s="187" t="str">
        <f>IFERROR(X33/V33,"-")</f>
        <v>-</v>
      </c>
      <c r="AA33" s="188">
        <f>SUM(X33:X34)-SUM(J33:J34)</f>
        <v>-130000</v>
      </c>
      <c r="AB33" s="85">
        <f>SUM(X33:X34)/SUM(J33:J34)</f>
        <v>0</v>
      </c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/>
      <c r="CP33" s="141"/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130</v>
      </c>
      <c r="C34" s="203"/>
      <c r="D34" s="203" t="s">
        <v>127</v>
      </c>
      <c r="E34" s="203" t="s">
        <v>128</v>
      </c>
      <c r="F34" s="203" t="s">
        <v>76</v>
      </c>
      <c r="G34" s="203"/>
      <c r="H34" s="90"/>
      <c r="I34" s="90" t="s">
        <v>78</v>
      </c>
      <c r="J34" s="188"/>
      <c r="K34" s="81"/>
      <c r="L34" s="81"/>
      <c r="M34" s="81"/>
      <c r="N34" s="91"/>
      <c r="O34" s="92"/>
      <c r="P34" s="93">
        <f>N34+O34</f>
        <v>0</v>
      </c>
      <c r="Q34" s="82" t="str">
        <f>IFERROR(P34/M34,"-")</f>
        <v>-</v>
      </c>
      <c r="R34" s="81"/>
      <c r="S34" s="81"/>
      <c r="T34" s="82" t="str">
        <f>IFERROR(S34/(O34+P34),"-")</f>
        <v>-</v>
      </c>
      <c r="U34" s="182"/>
      <c r="V34" s="84"/>
      <c r="W34" s="82" t="str">
        <f>IF(P34=0,"-",V34/P34)</f>
        <v>-</v>
      </c>
      <c r="X34" s="186"/>
      <c r="Y34" s="187" t="str">
        <f>IFERROR(X34/P34,"-")</f>
        <v>-</v>
      </c>
      <c r="Z34" s="187" t="str">
        <f>IFERROR(X34/V34,"-")</f>
        <v>-</v>
      </c>
      <c r="AA34" s="188"/>
      <c r="AB34" s="85"/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/>
      <c r="CP34" s="141"/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</v>
      </c>
      <c r="B35" s="203" t="s">
        <v>131</v>
      </c>
      <c r="C35" s="203"/>
      <c r="D35" s="203" t="s">
        <v>132</v>
      </c>
      <c r="E35" s="203" t="s">
        <v>133</v>
      </c>
      <c r="F35" s="203" t="s">
        <v>94</v>
      </c>
      <c r="G35" s="203" t="s">
        <v>134</v>
      </c>
      <c r="H35" s="90" t="s">
        <v>66</v>
      </c>
      <c r="I35" s="205" t="s">
        <v>89</v>
      </c>
      <c r="J35" s="188">
        <v>120000</v>
      </c>
      <c r="K35" s="81"/>
      <c r="L35" s="81"/>
      <c r="M35" s="81"/>
      <c r="N35" s="91"/>
      <c r="O35" s="92"/>
      <c r="P35" s="93">
        <f>N35+O35</f>
        <v>0</v>
      </c>
      <c r="Q35" s="82" t="str">
        <f>IFERROR(P35/M35,"-")</f>
        <v>-</v>
      </c>
      <c r="R35" s="81"/>
      <c r="S35" s="81"/>
      <c r="T35" s="82" t="str">
        <f>IFERROR(S35/(O35+P35),"-")</f>
        <v>-</v>
      </c>
      <c r="U35" s="182" t="str">
        <f>IFERROR(J35/SUM(P35:P36),"-")</f>
        <v>-</v>
      </c>
      <c r="V35" s="84"/>
      <c r="W35" s="82" t="str">
        <f>IF(P35=0,"-",V35/P35)</f>
        <v>-</v>
      </c>
      <c r="X35" s="186"/>
      <c r="Y35" s="187" t="str">
        <f>IFERROR(X35/P35,"-")</f>
        <v>-</v>
      </c>
      <c r="Z35" s="187" t="str">
        <f>IFERROR(X35/V35,"-")</f>
        <v>-</v>
      </c>
      <c r="AA35" s="188">
        <f>SUM(X35:X36)-SUM(J35:J36)</f>
        <v>-120000</v>
      </c>
      <c r="AB35" s="85">
        <f>SUM(X35:X36)/SUM(J35:J36)</f>
        <v>0</v>
      </c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/>
      <c r="CP35" s="141"/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132</v>
      </c>
      <c r="E36" s="203" t="s">
        <v>133</v>
      </c>
      <c r="F36" s="203" t="s">
        <v>76</v>
      </c>
      <c r="G36" s="203"/>
      <c r="H36" s="90"/>
      <c r="I36" s="90" t="s">
        <v>78</v>
      </c>
      <c r="J36" s="188"/>
      <c r="K36" s="81"/>
      <c r="L36" s="81"/>
      <c r="M36" s="81"/>
      <c r="N36" s="91"/>
      <c r="O36" s="92"/>
      <c r="P36" s="93">
        <f>N36+O36</f>
        <v>0</v>
      </c>
      <c r="Q36" s="82" t="str">
        <f>IFERROR(P36/M36,"-")</f>
        <v>-</v>
      </c>
      <c r="R36" s="81"/>
      <c r="S36" s="81"/>
      <c r="T36" s="82" t="str">
        <f>IFERROR(S36/(O36+P36),"-")</f>
        <v>-</v>
      </c>
      <c r="U36" s="182"/>
      <c r="V36" s="84"/>
      <c r="W36" s="82" t="str">
        <f>IF(P36=0,"-",V36/P36)</f>
        <v>-</v>
      </c>
      <c r="X36" s="186"/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/>
      <c r="CP36" s="141"/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</v>
      </c>
      <c r="B37" s="203" t="s">
        <v>136</v>
      </c>
      <c r="C37" s="203"/>
      <c r="D37" s="203" t="s">
        <v>92</v>
      </c>
      <c r="E37" s="203" t="s">
        <v>63</v>
      </c>
      <c r="F37" s="203" t="s">
        <v>86</v>
      </c>
      <c r="G37" s="203" t="s">
        <v>134</v>
      </c>
      <c r="H37" s="90" t="s">
        <v>66</v>
      </c>
      <c r="I37" s="204" t="s">
        <v>95</v>
      </c>
      <c r="J37" s="188">
        <v>120000</v>
      </c>
      <c r="K37" s="81"/>
      <c r="L37" s="81"/>
      <c r="M37" s="81"/>
      <c r="N37" s="91"/>
      <c r="O37" s="92"/>
      <c r="P37" s="93">
        <f>N37+O37</f>
        <v>0</v>
      </c>
      <c r="Q37" s="82" t="str">
        <f>IFERROR(P37/M37,"-")</f>
        <v>-</v>
      </c>
      <c r="R37" s="81"/>
      <c r="S37" s="81"/>
      <c r="T37" s="82" t="str">
        <f>IFERROR(S37/(O37+P37),"-")</f>
        <v>-</v>
      </c>
      <c r="U37" s="182" t="str">
        <f>IFERROR(J37/SUM(P37:P38),"-")</f>
        <v>-</v>
      </c>
      <c r="V37" s="84"/>
      <c r="W37" s="82" t="str">
        <f>IF(P37=0,"-",V37/P37)</f>
        <v>-</v>
      </c>
      <c r="X37" s="186"/>
      <c r="Y37" s="187" t="str">
        <f>IFERROR(X37/P37,"-")</f>
        <v>-</v>
      </c>
      <c r="Z37" s="187" t="str">
        <f>IFERROR(X37/V37,"-")</f>
        <v>-</v>
      </c>
      <c r="AA37" s="188">
        <f>SUM(X37:X38)-SUM(J37:J38)</f>
        <v>-120000</v>
      </c>
      <c r="AB37" s="85">
        <f>SUM(X37:X38)/SUM(J37:J38)</f>
        <v>0</v>
      </c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/>
      <c r="CP37" s="141"/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137</v>
      </c>
      <c r="C38" s="203"/>
      <c r="D38" s="203" t="s">
        <v>92</v>
      </c>
      <c r="E38" s="203" t="s">
        <v>63</v>
      </c>
      <c r="F38" s="203" t="s">
        <v>76</v>
      </c>
      <c r="G38" s="203"/>
      <c r="H38" s="90"/>
      <c r="I38" s="90" t="s">
        <v>78</v>
      </c>
      <c r="J38" s="188"/>
      <c r="K38" s="81"/>
      <c r="L38" s="81"/>
      <c r="M38" s="81"/>
      <c r="N38" s="91"/>
      <c r="O38" s="92"/>
      <c r="P38" s="93">
        <f>N38+O38</f>
        <v>0</v>
      </c>
      <c r="Q38" s="82" t="str">
        <f>IFERROR(P38/M38,"-")</f>
        <v>-</v>
      </c>
      <c r="R38" s="81"/>
      <c r="S38" s="81"/>
      <c r="T38" s="82" t="str">
        <f>IFERROR(S38/(O38+P38),"-")</f>
        <v>-</v>
      </c>
      <c r="U38" s="182"/>
      <c r="V38" s="84"/>
      <c r="W38" s="82" t="str">
        <f>IF(P38=0,"-",V38/P38)</f>
        <v>-</v>
      </c>
      <c r="X38" s="186"/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/>
      <c r="CP38" s="141"/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</v>
      </c>
      <c r="B39" s="203" t="s">
        <v>138</v>
      </c>
      <c r="C39" s="203"/>
      <c r="D39" s="203" t="s">
        <v>132</v>
      </c>
      <c r="E39" s="203" t="s">
        <v>85</v>
      </c>
      <c r="F39" s="203" t="s">
        <v>64</v>
      </c>
      <c r="G39" s="203" t="s">
        <v>100</v>
      </c>
      <c r="H39" s="90" t="s">
        <v>88</v>
      </c>
      <c r="I39" s="205" t="s">
        <v>121</v>
      </c>
      <c r="J39" s="188">
        <v>300000</v>
      </c>
      <c r="K39" s="81"/>
      <c r="L39" s="81"/>
      <c r="M39" s="81"/>
      <c r="N39" s="91"/>
      <c r="O39" s="92"/>
      <c r="P39" s="93">
        <f>N39+O39</f>
        <v>0</v>
      </c>
      <c r="Q39" s="82" t="str">
        <f>IFERROR(P39/M39,"-")</f>
        <v>-</v>
      </c>
      <c r="R39" s="81"/>
      <c r="S39" s="81"/>
      <c r="T39" s="82" t="str">
        <f>IFERROR(S39/(O39+P39),"-")</f>
        <v>-</v>
      </c>
      <c r="U39" s="182" t="str">
        <f>IFERROR(J39/SUM(P39:P40),"-")</f>
        <v>-</v>
      </c>
      <c r="V39" s="84"/>
      <c r="W39" s="82" t="str">
        <f>IF(P39=0,"-",V39/P39)</f>
        <v>-</v>
      </c>
      <c r="X39" s="186"/>
      <c r="Y39" s="187" t="str">
        <f>IFERROR(X39/P39,"-")</f>
        <v>-</v>
      </c>
      <c r="Z39" s="187" t="str">
        <f>IFERROR(X39/V39,"-")</f>
        <v>-</v>
      </c>
      <c r="AA39" s="188">
        <f>SUM(X39:X40)-SUM(J39:J40)</f>
        <v>-300000</v>
      </c>
      <c r="AB39" s="85">
        <f>SUM(X39:X40)/SUM(J39:J40)</f>
        <v>0</v>
      </c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/>
      <c r="CP39" s="141"/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139</v>
      </c>
      <c r="C40" s="203"/>
      <c r="D40" s="203" t="s">
        <v>132</v>
      </c>
      <c r="E40" s="203" t="s">
        <v>85</v>
      </c>
      <c r="F40" s="203" t="s">
        <v>76</v>
      </c>
      <c r="G40" s="203"/>
      <c r="H40" s="90"/>
      <c r="I40" s="90" t="s">
        <v>78</v>
      </c>
      <c r="J40" s="188"/>
      <c r="K40" s="81"/>
      <c r="L40" s="81"/>
      <c r="M40" s="81"/>
      <c r="N40" s="91"/>
      <c r="O40" s="92"/>
      <c r="P40" s="93">
        <f>N40+O40</f>
        <v>0</v>
      </c>
      <c r="Q40" s="82" t="str">
        <f>IFERROR(P40/M40,"-")</f>
        <v>-</v>
      </c>
      <c r="R40" s="81"/>
      <c r="S40" s="81"/>
      <c r="T40" s="82" t="str">
        <f>IFERROR(S40/(O40+P40),"-")</f>
        <v>-</v>
      </c>
      <c r="U40" s="182"/>
      <c r="V40" s="84"/>
      <c r="W40" s="82" t="str">
        <f>IF(P40=0,"-",V40/P40)</f>
        <v>-</v>
      </c>
      <c r="X40" s="186"/>
      <c r="Y40" s="187" t="str">
        <f>IFERROR(X40/P40,"-")</f>
        <v>-</v>
      </c>
      <c r="Z40" s="187" t="str">
        <f>IFERROR(X40/V40,"-")</f>
        <v>-</v>
      </c>
      <c r="AA40" s="188"/>
      <c r="AB40" s="85"/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/>
      <c r="CP40" s="141"/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</v>
      </c>
      <c r="B41" s="203" t="s">
        <v>140</v>
      </c>
      <c r="C41" s="203"/>
      <c r="D41" s="203" t="s">
        <v>92</v>
      </c>
      <c r="E41" s="203" t="s">
        <v>93</v>
      </c>
      <c r="F41" s="203" t="s">
        <v>94</v>
      </c>
      <c r="G41" s="203" t="s">
        <v>141</v>
      </c>
      <c r="H41" s="90" t="s">
        <v>88</v>
      </c>
      <c r="I41" s="90" t="s">
        <v>142</v>
      </c>
      <c r="J41" s="188">
        <v>110000</v>
      </c>
      <c r="K41" s="81"/>
      <c r="L41" s="81"/>
      <c r="M41" s="81"/>
      <c r="N41" s="91"/>
      <c r="O41" s="92"/>
      <c r="P41" s="93">
        <f>N41+O41</f>
        <v>0</v>
      </c>
      <c r="Q41" s="82" t="str">
        <f>IFERROR(P41/M41,"-")</f>
        <v>-</v>
      </c>
      <c r="R41" s="81"/>
      <c r="S41" s="81"/>
      <c r="T41" s="82" t="str">
        <f>IFERROR(S41/(O41+P41),"-")</f>
        <v>-</v>
      </c>
      <c r="U41" s="182" t="str">
        <f>IFERROR(J41/SUM(P41:P42),"-")</f>
        <v>-</v>
      </c>
      <c r="V41" s="84"/>
      <c r="W41" s="82" t="str">
        <f>IF(P41=0,"-",V41/P41)</f>
        <v>-</v>
      </c>
      <c r="X41" s="186"/>
      <c r="Y41" s="187" t="str">
        <f>IFERROR(X41/P41,"-")</f>
        <v>-</v>
      </c>
      <c r="Z41" s="187" t="str">
        <f>IFERROR(X41/V41,"-")</f>
        <v>-</v>
      </c>
      <c r="AA41" s="188">
        <f>SUM(X41:X42)-SUM(J41:J42)</f>
        <v>-110000</v>
      </c>
      <c r="AB41" s="85">
        <f>SUM(X41:X42)/SUM(J41:J42)</f>
        <v>0</v>
      </c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/>
      <c r="CP41" s="141"/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143</v>
      </c>
      <c r="C42" s="203"/>
      <c r="D42" s="203" t="s">
        <v>92</v>
      </c>
      <c r="E42" s="203" t="s">
        <v>93</v>
      </c>
      <c r="F42" s="203" t="s">
        <v>76</v>
      </c>
      <c r="G42" s="203"/>
      <c r="H42" s="90"/>
      <c r="I42" s="90" t="s">
        <v>78</v>
      </c>
      <c r="J42" s="188"/>
      <c r="K42" s="81"/>
      <c r="L42" s="81"/>
      <c r="M42" s="81"/>
      <c r="N42" s="91"/>
      <c r="O42" s="92"/>
      <c r="P42" s="93">
        <f>N42+O42</f>
        <v>0</v>
      </c>
      <c r="Q42" s="82" t="str">
        <f>IFERROR(P42/M42,"-")</f>
        <v>-</v>
      </c>
      <c r="R42" s="81"/>
      <c r="S42" s="81"/>
      <c r="T42" s="82" t="str">
        <f>IFERROR(S42/(O42+P42),"-")</f>
        <v>-</v>
      </c>
      <c r="U42" s="182"/>
      <c r="V42" s="84"/>
      <c r="W42" s="82" t="str">
        <f>IF(P42=0,"-",V42/P42)</f>
        <v>-</v>
      </c>
      <c r="X42" s="186"/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/>
      <c r="CP42" s="141"/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</v>
      </c>
      <c r="B43" s="203" t="s">
        <v>144</v>
      </c>
      <c r="C43" s="203"/>
      <c r="D43" s="203" t="s">
        <v>145</v>
      </c>
      <c r="E43" s="203" t="s">
        <v>85</v>
      </c>
      <c r="F43" s="203" t="s">
        <v>86</v>
      </c>
      <c r="G43" s="203" t="s">
        <v>146</v>
      </c>
      <c r="H43" s="90" t="s">
        <v>88</v>
      </c>
      <c r="I43" s="205" t="s">
        <v>147</v>
      </c>
      <c r="J43" s="188">
        <v>130000</v>
      </c>
      <c r="K43" s="81"/>
      <c r="L43" s="81"/>
      <c r="M43" s="81"/>
      <c r="N43" s="91"/>
      <c r="O43" s="92"/>
      <c r="P43" s="93">
        <f>N43+O43</f>
        <v>0</v>
      </c>
      <c r="Q43" s="82" t="str">
        <f>IFERROR(P43/M43,"-")</f>
        <v>-</v>
      </c>
      <c r="R43" s="81"/>
      <c r="S43" s="81"/>
      <c r="T43" s="82" t="str">
        <f>IFERROR(S43/(O43+P43),"-")</f>
        <v>-</v>
      </c>
      <c r="U43" s="182" t="str">
        <f>IFERROR(J43/SUM(P43:P44),"-")</f>
        <v>-</v>
      </c>
      <c r="V43" s="84"/>
      <c r="W43" s="82" t="str">
        <f>IF(P43=0,"-",V43/P43)</f>
        <v>-</v>
      </c>
      <c r="X43" s="186"/>
      <c r="Y43" s="187" t="str">
        <f>IFERROR(X43/P43,"-")</f>
        <v>-</v>
      </c>
      <c r="Z43" s="187" t="str">
        <f>IFERROR(X43/V43,"-")</f>
        <v>-</v>
      </c>
      <c r="AA43" s="188">
        <f>SUM(X43:X44)-SUM(J43:J44)</f>
        <v>-130000</v>
      </c>
      <c r="AB43" s="85">
        <f>SUM(X43:X44)/SUM(J43:J44)</f>
        <v>0</v>
      </c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/>
      <c r="CP43" s="141"/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148</v>
      </c>
      <c r="C44" s="203"/>
      <c r="D44" s="203" t="s">
        <v>145</v>
      </c>
      <c r="E44" s="203" t="s">
        <v>85</v>
      </c>
      <c r="F44" s="203" t="s">
        <v>76</v>
      </c>
      <c r="G44" s="203"/>
      <c r="H44" s="90"/>
      <c r="I44" s="90" t="s">
        <v>78</v>
      </c>
      <c r="J44" s="188"/>
      <c r="K44" s="81"/>
      <c r="L44" s="81"/>
      <c r="M44" s="81"/>
      <c r="N44" s="91"/>
      <c r="O44" s="92"/>
      <c r="P44" s="93">
        <f>N44+O44</f>
        <v>0</v>
      </c>
      <c r="Q44" s="82" t="str">
        <f>IFERROR(P44/M44,"-")</f>
        <v>-</v>
      </c>
      <c r="R44" s="81"/>
      <c r="S44" s="81"/>
      <c r="T44" s="82" t="str">
        <f>IFERROR(S44/(O44+P44),"-")</f>
        <v>-</v>
      </c>
      <c r="U44" s="182"/>
      <c r="V44" s="84"/>
      <c r="W44" s="82" t="str">
        <f>IF(P44=0,"-",V44/P44)</f>
        <v>-</v>
      </c>
      <c r="X44" s="186"/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/>
      <c r="CP44" s="141"/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</v>
      </c>
      <c r="B45" s="203" t="s">
        <v>149</v>
      </c>
      <c r="C45" s="203"/>
      <c r="D45" s="203" t="s">
        <v>112</v>
      </c>
      <c r="E45" s="203" t="s">
        <v>128</v>
      </c>
      <c r="F45" s="203" t="s">
        <v>64</v>
      </c>
      <c r="G45" s="203" t="s">
        <v>146</v>
      </c>
      <c r="H45" s="90" t="s">
        <v>88</v>
      </c>
      <c r="I45" s="204" t="s">
        <v>124</v>
      </c>
      <c r="J45" s="188">
        <v>130000</v>
      </c>
      <c r="K45" s="81"/>
      <c r="L45" s="81"/>
      <c r="M45" s="81"/>
      <c r="N45" s="91"/>
      <c r="O45" s="92"/>
      <c r="P45" s="93">
        <f>N45+O45</f>
        <v>0</v>
      </c>
      <c r="Q45" s="82" t="str">
        <f>IFERROR(P45/M45,"-")</f>
        <v>-</v>
      </c>
      <c r="R45" s="81"/>
      <c r="S45" s="81"/>
      <c r="T45" s="82" t="str">
        <f>IFERROR(S45/(O45+P45),"-")</f>
        <v>-</v>
      </c>
      <c r="U45" s="182" t="str">
        <f>IFERROR(J45/SUM(P45:P46),"-")</f>
        <v>-</v>
      </c>
      <c r="V45" s="84"/>
      <c r="W45" s="82" t="str">
        <f>IF(P45=0,"-",V45/P45)</f>
        <v>-</v>
      </c>
      <c r="X45" s="186"/>
      <c r="Y45" s="187" t="str">
        <f>IFERROR(X45/P45,"-")</f>
        <v>-</v>
      </c>
      <c r="Z45" s="187" t="str">
        <f>IFERROR(X45/V45,"-")</f>
        <v>-</v>
      </c>
      <c r="AA45" s="188">
        <f>SUM(X45:X46)-SUM(J45:J46)</f>
        <v>-130000</v>
      </c>
      <c r="AB45" s="85">
        <f>SUM(X45:X46)/SUM(J45:J46)</f>
        <v>0</v>
      </c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/>
      <c r="CP45" s="141"/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150</v>
      </c>
      <c r="C46" s="203"/>
      <c r="D46" s="203" t="s">
        <v>112</v>
      </c>
      <c r="E46" s="203" t="s">
        <v>128</v>
      </c>
      <c r="F46" s="203" t="s">
        <v>76</v>
      </c>
      <c r="G46" s="203"/>
      <c r="H46" s="90"/>
      <c r="I46" s="90" t="s">
        <v>78</v>
      </c>
      <c r="J46" s="188"/>
      <c r="K46" s="81"/>
      <c r="L46" s="81"/>
      <c r="M46" s="81"/>
      <c r="N46" s="91"/>
      <c r="O46" s="92"/>
      <c r="P46" s="93">
        <f>N46+O46</f>
        <v>0</v>
      </c>
      <c r="Q46" s="82" t="str">
        <f>IFERROR(P46/M46,"-")</f>
        <v>-</v>
      </c>
      <c r="R46" s="81"/>
      <c r="S46" s="81"/>
      <c r="T46" s="82" t="str">
        <f>IFERROR(S46/(O46+P46),"-")</f>
        <v>-</v>
      </c>
      <c r="U46" s="182"/>
      <c r="V46" s="84"/>
      <c r="W46" s="82" t="str">
        <f>IF(P46=0,"-",V46/P46)</f>
        <v>-</v>
      </c>
      <c r="X46" s="186"/>
      <c r="Y46" s="187" t="str">
        <f>IFERROR(X46/P46,"-")</f>
        <v>-</v>
      </c>
      <c r="Z46" s="187" t="str">
        <f>IFERROR(X46/V46,"-")</f>
        <v>-</v>
      </c>
      <c r="AA46" s="188"/>
      <c r="AB46" s="85"/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/>
      <c r="CP46" s="141"/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</v>
      </c>
      <c r="B47" s="203" t="s">
        <v>151</v>
      </c>
      <c r="C47" s="203"/>
      <c r="D47" s="203" t="s">
        <v>145</v>
      </c>
      <c r="E47" s="203" t="s">
        <v>85</v>
      </c>
      <c r="F47" s="203" t="s">
        <v>64</v>
      </c>
      <c r="G47" s="203" t="s">
        <v>152</v>
      </c>
      <c r="H47" s="90" t="s">
        <v>88</v>
      </c>
      <c r="I47" s="204" t="s">
        <v>153</v>
      </c>
      <c r="J47" s="188">
        <v>80000</v>
      </c>
      <c r="K47" s="81"/>
      <c r="L47" s="81"/>
      <c r="M47" s="81"/>
      <c r="N47" s="91"/>
      <c r="O47" s="92"/>
      <c r="P47" s="93">
        <f>N47+O47</f>
        <v>0</v>
      </c>
      <c r="Q47" s="82" t="str">
        <f>IFERROR(P47/M47,"-")</f>
        <v>-</v>
      </c>
      <c r="R47" s="81"/>
      <c r="S47" s="81"/>
      <c r="T47" s="82" t="str">
        <f>IFERROR(S47/(O47+P47),"-")</f>
        <v>-</v>
      </c>
      <c r="U47" s="182" t="str">
        <f>IFERROR(J47/SUM(P47:P48),"-")</f>
        <v>-</v>
      </c>
      <c r="V47" s="84"/>
      <c r="W47" s="82" t="str">
        <f>IF(P47=0,"-",V47/P47)</f>
        <v>-</v>
      </c>
      <c r="X47" s="186"/>
      <c r="Y47" s="187" t="str">
        <f>IFERROR(X47/P47,"-")</f>
        <v>-</v>
      </c>
      <c r="Z47" s="187" t="str">
        <f>IFERROR(X47/V47,"-")</f>
        <v>-</v>
      </c>
      <c r="AA47" s="188">
        <f>SUM(X47:X48)-SUM(J47:J48)</f>
        <v>-80000</v>
      </c>
      <c r="AB47" s="85">
        <f>SUM(X47:X48)/SUM(J47:J48)</f>
        <v>0</v>
      </c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/>
      <c r="CP47" s="141"/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154</v>
      </c>
      <c r="C48" s="203"/>
      <c r="D48" s="203" t="s">
        <v>145</v>
      </c>
      <c r="E48" s="203" t="s">
        <v>85</v>
      </c>
      <c r="F48" s="203" t="s">
        <v>76</v>
      </c>
      <c r="G48" s="203"/>
      <c r="H48" s="90"/>
      <c r="I48" s="90" t="s">
        <v>78</v>
      </c>
      <c r="J48" s="188"/>
      <c r="K48" s="81"/>
      <c r="L48" s="81"/>
      <c r="M48" s="81"/>
      <c r="N48" s="91"/>
      <c r="O48" s="92"/>
      <c r="P48" s="93">
        <f>N48+O48</f>
        <v>0</v>
      </c>
      <c r="Q48" s="82" t="str">
        <f>IFERROR(P48/M48,"-")</f>
        <v>-</v>
      </c>
      <c r="R48" s="81"/>
      <c r="S48" s="81"/>
      <c r="T48" s="82" t="str">
        <f>IFERROR(S48/(O48+P48),"-")</f>
        <v>-</v>
      </c>
      <c r="U48" s="182"/>
      <c r="V48" s="84"/>
      <c r="W48" s="82" t="str">
        <f>IF(P48=0,"-",V48/P48)</f>
        <v>-</v>
      </c>
      <c r="X48" s="186"/>
      <c r="Y48" s="187" t="str">
        <f>IFERROR(X48/P48,"-")</f>
        <v>-</v>
      </c>
      <c r="Z48" s="187" t="str">
        <f>IFERROR(X48/V48,"-")</f>
        <v>-</v>
      </c>
      <c r="AA48" s="188"/>
      <c r="AB48" s="85"/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/>
      <c r="CP48" s="141"/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</v>
      </c>
      <c r="B49" s="203" t="s">
        <v>155</v>
      </c>
      <c r="C49" s="203"/>
      <c r="D49" s="203" t="s">
        <v>112</v>
      </c>
      <c r="E49" s="203" t="s">
        <v>128</v>
      </c>
      <c r="F49" s="203" t="s">
        <v>86</v>
      </c>
      <c r="G49" s="203" t="s">
        <v>152</v>
      </c>
      <c r="H49" s="90" t="s">
        <v>88</v>
      </c>
      <c r="I49" s="204" t="s">
        <v>67</v>
      </c>
      <c r="J49" s="188">
        <v>80000</v>
      </c>
      <c r="K49" s="81"/>
      <c r="L49" s="81"/>
      <c r="M49" s="81"/>
      <c r="N49" s="91"/>
      <c r="O49" s="92"/>
      <c r="P49" s="93">
        <f>N49+O49</f>
        <v>0</v>
      </c>
      <c r="Q49" s="82" t="str">
        <f>IFERROR(P49/M49,"-")</f>
        <v>-</v>
      </c>
      <c r="R49" s="81"/>
      <c r="S49" s="81"/>
      <c r="T49" s="82" t="str">
        <f>IFERROR(S49/(O49+P49),"-")</f>
        <v>-</v>
      </c>
      <c r="U49" s="182" t="str">
        <f>IFERROR(J49/SUM(P49:P50),"-")</f>
        <v>-</v>
      </c>
      <c r="V49" s="84"/>
      <c r="W49" s="82" t="str">
        <f>IF(P49=0,"-",V49/P49)</f>
        <v>-</v>
      </c>
      <c r="X49" s="186"/>
      <c r="Y49" s="187" t="str">
        <f>IFERROR(X49/P49,"-")</f>
        <v>-</v>
      </c>
      <c r="Z49" s="187" t="str">
        <f>IFERROR(X49/V49,"-")</f>
        <v>-</v>
      </c>
      <c r="AA49" s="188">
        <f>SUM(X49:X50)-SUM(J49:J50)</f>
        <v>-80000</v>
      </c>
      <c r="AB49" s="85">
        <f>SUM(X49:X50)/SUM(J49:J50)</f>
        <v>0</v>
      </c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/>
      <c r="CP49" s="141"/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156</v>
      </c>
      <c r="C50" s="203"/>
      <c r="D50" s="203" t="s">
        <v>112</v>
      </c>
      <c r="E50" s="203" t="s">
        <v>128</v>
      </c>
      <c r="F50" s="203" t="s">
        <v>76</v>
      </c>
      <c r="G50" s="203"/>
      <c r="H50" s="90"/>
      <c r="I50" s="90" t="s">
        <v>78</v>
      </c>
      <c r="J50" s="188"/>
      <c r="K50" s="81"/>
      <c r="L50" s="81"/>
      <c r="M50" s="81"/>
      <c r="N50" s="91"/>
      <c r="O50" s="92"/>
      <c r="P50" s="93">
        <f>N50+O50</f>
        <v>0</v>
      </c>
      <c r="Q50" s="82" t="str">
        <f>IFERROR(P50/M50,"-")</f>
        <v>-</v>
      </c>
      <c r="R50" s="81"/>
      <c r="S50" s="81"/>
      <c r="T50" s="82" t="str">
        <f>IFERROR(S50/(O50+P50),"-")</f>
        <v>-</v>
      </c>
      <c r="U50" s="182"/>
      <c r="V50" s="84"/>
      <c r="W50" s="82" t="str">
        <f>IF(P50=0,"-",V50/P50)</f>
        <v>-</v>
      </c>
      <c r="X50" s="186"/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/>
      <c r="CP50" s="141"/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</v>
      </c>
      <c r="B51" s="203" t="s">
        <v>157</v>
      </c>
      <c r="C51" s="203"/>
      <c r="D51" s="203" t="s">
        <v>76</v>
      </c>
      <c r="E51" s="203" t="s">
        <v>85</v>
      </c>
      <c r="F51" s="203" t="s">
        <v>94</v>
      </c>
      <c r="G51" s="203" t="s">
        <v>158</v>
      </c>
      <c r="H51" s="90" t="s">
        <v>159</v>
      </c>
      <c r="I51" s="204" t="s">
        <v>67</v>
      </c>
      <c r="J51" s="188">
        <v>50000</v>
      </c>
      <c r="K51" s="81"/>
      <c r="L51" s="81"/>
      <c r="M51" s="81"/>
      <c r="N51" s="91"/>
      <c r="O51" s="92"/>
      <c r="P51" s="93">
        <f>N51+O51</f>
        <v>0</v>
      </c>
      <c r="Q51" s="82" t="str">
        <f>IFERROR(P51/M51,"-")</f>
        <v>-</v>
      </c>
      <c r="R51" s="81"/>
      <c r="S51" s="81"/>
      <c r="T51" s="82" t="str">
        <f>IFERROR(S51/(O51+P51),"-")</f>
        <v>-</v>
      </c>
      <c r="U51" s="182" t="str">
        <f>IFERROR(J51/SUM(P51:P52),"-")</f>
        <v>-</v>
      </c>
      <c r="V51" s="84"/>
      <c r="W51" s="82" t="str">
        <f>IF(P51=0,"-",V51/P51)</f>
        <v>-</v>
      </c>
      <c r="X51" s="186"/>
      <c r="Y51" s="187" t="str">
        <f>IFERROR(X51/P51,"-")</f>
        <v>-</v>
      </c>
      <c r="Z51" s="187" t="str">
        <f>IFERROR(X51/V51,"-")</f>
        <v>-</v>
      </c>
      <c r="AA51" s="188">
        <f>SUM(X51:X52)-SUM(J51:J52)</f>
        <v>-50000</v>
      </c>
      <c r="AB51" s="85">
        <f>SUM(X51:X52)/SUM(J51:J52)</f>
        <v>0</v>
      </c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/>
      <c r="CP51" s="141"/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160</v>
      </c>
      <c r="C52" s="203"/>
      <c r="D52" s="203" t="s">
        <v>76</v>
      </c>
      <c r="E52" s="203" t="s">
        <v>85</v>
      </c>
      <c r="F52" s="203" t="s">
        <v>76</v>
      </c>
      <c r="G52" s="203"/>
      <c r="H52" s="90"/>
      <c r="I52" s="90" t="s">
        <v>78</v>
      </c>
      <c r="J52" s="188"/>
      <c r="K52" s="81"/>
      <c r="L52" s="81"/>
      <c r="M52" s="81"/>
      <c r="N52" s="91"/>
      <c r="O52" s="92"/>
      <c r="P52" s="93">
        <f>N52+O52</f>
        <v>0</v>
      </c>
      <c r="Q52" s="82" t="str">
        <f>IFERROR(P52/M52,"-")</f>
        <v>-</v>
      </c>
      <c r="R52" s="81"/>
      <c r="S52" s="81"/>
      <c r="T52" s="82" t="str">
        <f>IFERROR(S52/(O52+P52),"-")</f>
        <v>-</v>
      </c>
      <c r="U52" s="182"/>
      <c r="V52" s="84"/>
      <c r="W52" s="82" t="str">
        <f>IF(P52=0,"-",V52/P52)</f>
        <v>-</v>
      </c>
      <c r="X52" s="186"/>
      <c r="Y52" s="187" t="str">
        <f>IFERROR(X52/P52,"-")</f>
        <v>-</v>
      </c>
      <c r="Z52" s="187" t="str">
        <f>IFERROR(X52/V52,"-")</f>
        <v>-</v>
      </c>
      <c r="AA52" s="188"/>
      <c r="AB52" s="85"/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/>
      <c r="CP52" s="141"/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</v>
      </c>
      <c r="B53" s="203" t="s">
        <v>161</v>
      </c>
      <c r="C53" s="203"/>
      <c r="D53" s="203" t="s">
        <v>76</v>
      </c>
      <c r="E53" s="203" t="s">
        <v>128</v>
      </c>
      <c r="F53" s="203" t="s">
        <v>86</v>
      </c>
      <c r="G53" s="203" t="s">
        <v>162</v>
      </c>
      <c r="H53" s="90" t="s">
        <v>159</v>
      </c>
      <c r="I53" s="90" t="s">
        <v>163</v>
      </c>
      <c r="J53" s="188">
        <v>50000</v>
      </c>
      <c r="K53" s="81"/>
      <c r="L53" s="81"/>
      <c r="M53" s="81"/>
      <c r="N53" s="91"/>
      <c r="O53" s="92"/>
      <c r="P53" s="93">
        <f>N53+O53</f>
        <v>0</v>
      </c>
      <c r="Q53" s="82" t="str">
        <f>IFERROR(P53/M53,"-")</f>
        <v>-</v>
      </c>
      <c r="R53" s="81"/>
      <c r="S53" s="81"/>
      <c r="T53" s="82" t="str">
        <f>IFERROR(S53/(O53+P53),"-")</f>
        <v>-</v>
      </c>
      <c r="U53" s="182" t="str">
        <f>IFERROR(J53/SUM(P53:P54),"-")</f>
        <v>-</v>
      </c>
      <c r="V53" s="84"/>
      <c r="W53" s="82" t="str">
        <f>IF(P53=0,"-",V53/P53)</f>
        <v>-</v>
      </c>
      <c r="X53" s="186"/>
      <c r="Y53" s="187" t="str">
        <f>IFERROR(X53/P53,"-")</f>
        <v>-</v>
      </c>
      <c r="Z53" s="187" t="str">
        <f>IFERROR(X53/V53,"-")</f>
        <v>-</v>
      </c>
      <c r="AA53" s="188">
        <f>SUM(X53:X54)-SUM(J53:J54)</f>
        <v>-50000</v>
      </c>
      <c r="AB53" s="85">
        <f>SUM(X53:X54)/SUM(J53:J54)</f>
        <v>0</v>
      </c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/>
      <c r="CP53" s="141"/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164</v>
      </c>
      <c r="C54" s="203"/>
      <c r="D54" s="203" t="s">
        <v>76</v>
      </c>
      <c r="E54" s="203" t="s">
        <v>128</v>
      </c>
      <c r="F54" s="203" t="s">
        <v>76</v>
      </c>
      <c r="G54" s="203"/>
      <c r="H54" s="90"/>
      <c r="I54" s="90" t="s">
        <v>78</v>
      </c>
      <c r="J54" s="188"/>
      <c r="K54" s="81"/>
      <c r="L54" s="81"/>
      <c r="M54" s="81"/>
      <c r="N54" s="91"/>
      <c r="O54" s="92"/>
      <c r="P54" s="93">
        <f>N54+O54</f>
        <v>0</v>
      </c>
      <c r="Q54" s="82" t="str">
        <f>IFERROR(P54/M54,"-")</f>
        <v>-</v>
      </c>
      <c r="R54" s="81"/>
      <c r="S54" s="81"/>
      <c r="T54" s="82" t="str">
        <f>IFERROR(S54/(O54+P54),"-")</f>
        <v>-</v>
      </c>
      <c r="U54" s="182"/>
      <c r="V54" s="84"/>
      <c r="W54" s="82" t="str">
        <f>IF(P54=0,"-",V54/P54)</f>
        <v>-</v>
      </c>
      <c r="X54" s="186"/>
      <c r="Y54" s="187" t="str">
        <f>IFERROR(X54/P54,"-")</f>
        <v>-</v>
      </c>
      <c r="Z54" s="187" t="str">
        <f>IFERROR(X54/V54,"-")</f>
        <v>-</v>
      </c>
      <c r="AA54" s="188"/>
      <c r="AB54" s="85"/>
      <c r="AC54" s="79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/>
      <c r="CP54" s="141"/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165</v>
      </c>
      <c r="C55" s="203"/>
      <c r="D55" s="203" t="s">
        <v>166</v>
      </c>
      <c r="E55" s="203" t="s">
        <v>167</v>
      </c>
      <c r="F55" s="203" t="s">
        <v>64</v>
      </c>
      <c r="G55" s="203" t="s">
        <v>168</v>
      </c>
      <c r="H55" s="90" t="s">
        <v>169</v>
      </c>
      <c r="I55" s="204" t="s">
        <v>82</v>
      </c>
      <c r="J55" s="188">
        <v>250000</v>
      </c>
      <c r="K55" s="81"/>
      <c r="L55" s="81"/>
      <c r="M55" s="81"/>
      <c r="N55" s="91"/>
      <c r="O55" s="92"/>
      <c r="P55" s="93">
        <f>N55+O55</f>
        <v>0</v>
      </c>
      <c r="Q55" s="82" t="str">
        <f>IFERROR(P55/M55,"-")</f>
        <v>-</v>
      </c>
      <c r="R55" s="81"/>
      <c r="S55" s="81"/>
      <c r="T55" s="82" t="str">
        <f>IFERROR(S55/(O55+P55),"-")</f>
        <v>-</v>
      </c>
      <c r="U55" s="182" t="str">
        <f>IFERROR(J55/SUM(P55:P56),"-")</f>
        <v>-</v>
      </c>
      <c r="V55" s="84"/>
      <c r="W55" s="82" t="str">
        <f>IF(P55=0,"-",V55/P55)</f>
        <v>-</v>
      </c>
      <c r="X55" s="186"/>
      <c r="Y55" s="187" t="str">
        <f>IFERROR(X55/P55,"-")</f>
        <v>-</v>
      </c>
      <c r="Z55" s="187" t="str">
        <f>IFERROR(X55/V55,"-")</f>
        <v>-</v>
      </c>
      <c r="AA55" s="188">
        <f>SUM(X55:X56)-SUM(J55:J56)</f>
        <v>-250000</v>
      </c>
      <c r="AB55" s="85">
        <f>SUM(X55:X56)/SUM(J55:J56)</f>
        <v>0</v>
      </c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/>
      <c r="CP55" s="141"/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170</v>
      </c>
      <c r="C56" s="203"/>
      <c r="D56" s="203" t="s">
        <v>166</v>
      </c>
      <c r="E56" s="203" t="s">
        <v>167</v>
      </c>
      <c r="F56" s="203" t="s">
        <v>76</v>
      </c>
      <c r="G56" s="203"/>
      <c r="H56" s="90"/>
      <c r="I56" s="90" t="s">
        <v>78</v>
      </c>
      <c r="J56" s="188"/>
      <c r="K56" s="81"/>
      <c r="L56" s="81"/>
      <c r="M56" s="81"/>
      <c r="N56" s="91"/>
      <c r="O56" s="92"/>
      <c r="P56" s="93">
        <f>N56+O56</f>
        <v>0</v>
      </c>
      <c r="Q56" s="82" t="str">
        <f>IFERROR(P56/M56,"-")</f>
        <v>-</v>
      </c>
      <c r="R56" s="81"/>
      <c r="S56" s="81"/>
      <c r="T56" s="82" t="str">
        <f>IFERROR(S56/(O56+P56),"-")</f>
        <v>-</v>
      </c>
      <c r="U56" s="182"/>
      <c r="V56" s="84"/>
      <c r="W56" s="82" t="str">
        <f>IF(P56=0,"-",V56/P56)</f>
        <v>-</v>
      </c>
      <c r="X56" s="186"/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/>
      <c r="CP56" s="141"/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</v>
      </c>
      <c r="B57" s="203" t="s">
        <v>171</v>
      </c>
      <c r="C57" s="203"/>
      <c r="D57" s="203" t="s">
        <v>115</v>
      </c>
      <c r="E57" s="203" t="s">
        <v>172</v>
      </c>
      <c r="F57" s="203" t="s">
        <v>94</v>
      </c>
      <c r="G57" s="203" t="s">
        <v>168</v>
      </c>
      <c r="H57" s="90" t="s">
        <v>88</v>
      </c>
      <c r="I57" s="205" t="s">
        <v>89</v>
      </c>
      <c r="J57" s="188">
        <v>150000</v>
      </c>
      <c r="K57" s="81"/>
      <c r="L57" s="81"/>
      <c r="M57" s="81"/>
      <c r="N57" s="91"/>
      <c r="O57" s="92"/>
      <c r="P57" s="93">
        <f>N57+O57</f>
        <v>0</v>
      </c>
      <c r="Q57" s="82" t="str">
        <f>IFERROR(P57/M57,"-")</f>
        <v>-</v>
      </c>
      <c r="R57" s="81"/>
      <c r="S57" s="81"/>
      <c r="T57" s="82" t="str">
        <f>IFERROR(S57/(O57+P57),"-")</f>
        <v>-</v>
      </c>
      <c r="U57" s="182" t="str">
        <f>IFERROR(J57/SUM(P57:P58),"-")</f>
        <v>-</v>
      </c>
      <c r="V57" s="84"/>
      <c r="W57" s="82" t="str">
        <f>IF(P57=0,"-",V57/P57)</f>
        <v>-</v>
      </c>
      <c r="X57" s="186"/>
      <c r="Y57" s="187" t="str">
        <f>IFERROR(X57/P57,"-")</f>
        <v>-</v>
      </c>
      <c r="Z57" s="187" t="str">
        <f>IFERROR(X57/V57,"-")</f>
        <v>-</v>
      </c>
      <c r="AA57" s="188">
        <f>SUM(X57:X58)-SUM(J57:J58)</f>
        <v>-150000</v>
      </c>
      <c r="AB57" s="85">
        <f>SUM(X57:X58)/SUM(J57:J58)</f>
        <v>0</v>
      </c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/>
      <c r="CP57" s="141"/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173</v>
      </c>
      <c r="C58" s="203"/>
      <c r="D58" s="203" t="s">
        <v>115</v>
      </c>
      <c r="E58" s="203" t="s">
        <v>172</v>
      </c>
      <c r="F58" s="203" t="s">
        <v>76</v>
      </c>
      <c r="G58" s="203"/>
      <c r="H58" s="90"/>
      <c r="I58" s="90" t="s">
        <v>78</v>
      </c>
      <c r="J58" s="188"/>
      <c r="K58" s="81"/>
      <c r="L58" s="81"/>
      <c r="M58" s="81"/>
      <c r="N58" s="91"/>
      <c r="O58" s="92"/>
      <c r="P58" s="93">
        <f>N58+O58</f>
        <v>0</v>
      </c>
      <c r="Q58" s="82" t="str">
        <f>IFERROR(P58/M58,"-")</f>
        <v>-</v>
      </c>
      <c r="R58" s="81"/>
      <c r="S58" s="81"/>
      <c r="T58" s="82" t="str">
        <f>IFERROR(S58/(O58+P58),"-")</f>
        <v>-</v>
      </c>
      <c r="U58" s="182"/>
      <c r="V58" s="84"/>
      <c r="W58" s="82" t="str">
        <f>IF(P58=0,"-",V58/P58)</f>
        <v>-</v>
      </c>
      <c r="X58" s="186"/>
      <c r="Y58" s="187" t="str">
        <f>IFERROR(X58/P58,"-")</f>
        <v>-</v>
      </c>
      <c r="Z58" s="187" t="str">
        <f>IFERROR(X58/V58,"-")</f>
        <v>-</v>
      </c>
      <c r="AA58" s="188"/>
      <c r="AB58" s="85"/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/>
      <c r="CP58" s="141"/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</v>
      </c>
      <c r="B59" s="203" t="s">
        <v>174</v>
      </c>
      <c r="C59" s="203"/>
      <c r="D59" s="203" t="s">
        <v>175</v>
      </c>
      <c r="E59" s="203" t="s">
        <v>176</v>
      </c>
      <c r="F59" s="203" t="s">
        <v>64</v>
      </c>
      <c r="G59" s="203" t="s">
        <v>177</v>
      </c>
      <c r="H59" s="90" t="s">
        <v>66</v>
      </c>
      <c r="I59" s="90" t="s">
        <v>78</v>
      </c>
      <c r="J59" s="188">
        <v>190000</v>
      </c>
      <c r="K59" s="81"/>
      <c r="L59" s="81"/>
      <c r="M59" s="81"/>
      <c r="N59" s="91"/>
      <c r="O59" s="92"/>
      <c r="P59" s="93">
        <f>N59+O59</f>
        <v>0</v>
      </c>
      <c r="Q59" s="82" t="str">
        <f>IFERROR(P59/M59,"-")</f>
        <v>-</v>
      </c>
      <c r="R59" s="81"/>
      <c r="S59" s="81"/>
      <c r="T59" s="82" t="str">
        <f>IFERROR(S59/(O59+P59),"-")</f>
        <v>-</v>
      </c>
      <c r="U59" s="182" t="str">
        <f>IFERROR(J59/SUM(P59:P60),"-")</f>
        <v>-</v>
      </c>
      <c r="V59" s="84"/>
      <c r="W59" s="82" t="str">
        <f>IF(P59=0,"-",V59/P59)</f>
        <v>-</v>
      </c>
      <c r="X59" s="186"/>
      <c r="Y59" s="187" t="str">
        <f>IFERROR(X59/P59,"-")</f>
        <v>-</v>
      </c>
      <c r="Z59" s="187" t="str">
        <f>IFERROR(X59/V59,"-")</f>
        <v>-</v>
      </c>
      <c r="AA59" s="188">
        <f>SUM(X59:X60)-SUM(J59:J60)</f>
        <v>-190000</v>
      </c>
      <c r="AB59" s="85">
        <f>SUM(X59:X60)/SUM(J59:J60)</f>
        <v>0</v>
      </c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/>
      <c r="CP59" s="141"/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178</v>
      </c>
      <c r="C60" s="203"/>
      <c r="D60" s="203" t="s">
        <v>175</v>
      </c>
      <c r="E60" s="203" t="s">
        <v>176</v>
      </c>
      <c r="F60" s="203" t="s">
        <v>76</v>
      </c>
      <c r="G60" s="203"/>
      <c r="H60" s="90"/>
      <c r="I60" s="90" t="s">
        <v>78</v>
      </c>
      <c r="J60" s="188"/>
      <c r="K60" s="81"/>
      <c r="L60" s="81"/>
      <c r="M60" s="81"/>
      <c r="N60" s="91"/>
      <c r="O60" s="92"/>
      <c r="P60" s="93">
        <f>N60+O60</f>
        <v>0</v>
      </c>
      <c r="Q60" s="82" t="str">
        <f>IFERROR(P60/M60,"-")</f>
        <v>-</v>
      </c>
      <c r="R60" s="81"/>
      <c r="S60" s="81"/>
      <c r="T60" s="82" t="str">
        <f>IFERROR(S60/(O60+P60),"-")</f>
        <v>-</v>
      </c>
      <c r="U60" s="182"/>
      <c r="V60" s="84"/>
      <c r="W60" s="82" t="str">
        <f>IF(P60=0,"-",V60/P60)</f>
        <v>-</v>
      </c>
      <c r="X60" s="186"/>
      <c r="Y60" s="187" t="str">
        <f>IFERROR(X60/P60,"-")</f>
        <v>-</v>
      </c>
      <c r="Z60" s="187" t="str">
        <f>IFERROR(X60/V60,"-")</f>
        <v>-</v>
      </c>
      <c r="AA60" s="188"/>
      <c r="AB60" s="85"/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/>
      <c r="CP60" s="141"/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</v>
      </c>
      <c r="B61" s="203" t="s">
        <v>179</v>
      </c>
      <c r="C61" s="203"/>
      <c r="D61" s="203" t="s">
        <v>112</v>
      </c>
      <c r="E61" s="203" t="s">
        <v>180</v>
      </c>
      <c r="F61" s="203" t="s">
        <v>64</v>
      </c>
      <c r="G61" s="203" t="s">
        <v>168</v>
      </c>
      <c r="H61" s="90" t="s">
        <v>105</v>
      </c>
      <c r="I61" s="90" t="s">
        <v>78</v>
      </c>
      <c r="J61" s="188">
        <v>325000</v>
      </c>
      <c r="K61" s="81"/>
      <c r="L61" s="81"/>
      <c r="M61" s="81"/>
      <c r="N61" s="91"/>
      <c r="O61" s="92"/>
      <c r="P61" s="93">
        <f>N61+O61</f>
        <v>0</v>
      </c>
      <c r="Q61" s="82" t="str">
        <f>IFERROR(P61/M61,"-")</f>
        <v>-</v>
      </c>
      <c r="R61" s="81"/>
      <c r="S61" s="81"/>
      <c r="T61" s="82" t="str">
        <f>IFERROR(S61/(O61+P61),"-")</f>
        <v>-</v>
      </c>
      <c r="U61" s="182" t="str">
        <f>IFERROR(J61/SUM(P61:P64),"-")</f>
        <v>-</v>
      </c>
      <c r="V61" s="84"/>
      <c r="W61" s="82" t="str">
        <f>IF(P61=0,"-",V61/P61)</f>
        <v>-</v>
      </c>
      <c r="X61" s="186"/>
      <c r="Y61" s="187" t="str">
        <f>IFERROR(X61/P61,"-")</f>
        <v>-</v>
      </c>
      <c r="Z61" s="187" t="str">
        <f>IFERROR(X61/V61,"-")</f>
        <v>-</v>
      </c>
      <c r="AA61" s="188">
        <f>SUM(X61:X64)-SUM(J61:J64)</f>
        <v>-325000</v>
      </c>
      <c r="AB61" s="85">
        <f>SUM(X61:X64)/SUM(J61:J64)</f>
        <v>0</v>
      </c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/>
      <c r="CP61" s="141"/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181</v>
      </c>
      <c r="C62" s="203"/>
      <c r="D62" s="203" t="s">
        <v>112</v>
      </c>
      <c r="E62" s="203" t="s">
        <v>182</v>
      </c>
      <c r="F62" s="203" t="s">
        <v>64</v>
      </c>
      <c r="G62" s="203" t="s">
        <v>168</v>
      </c>
      <c r="H62" s="90" t="s">
        <v>183</v>
      </c>
      <c r="I62" s="90" t="s">
        <v>78</v>
      </c>
      <c r="J62" s="188"/>
      <c r="K62" s="81"/>
      <c r="L62" s="81"/>
      <c r="M62" s="81"/>
      <c r="N62" s="91"/>
      <c r="O62" s="92"/>
      <c r="P62" s="93">
        <f>N62+O62</f>
        <v>0</v>
      </c>
      <c r="Q62" s="82" t="str">
        <f>IFERROR(P62/M62,"-")</f>
        <v>-</v>
      </c>
      <c r="R62" s="81"/>
      <c r="S62" s="81"/>
      <c r="T62" s="82" t="str">
        <f>IFERROR(S62/(O62+P62),"-")</f>
        <v>-</v>
      </c>
      <c r="U62" s="182"/>
      <c r="V62" s="84"/>
      <c r="W62" s="82" t="str">
        <f>IF(P62=0,"-",V62/P62)</f>
        <v>-</v>
      </c>
      <c r="X62" s="186"/>
      <c r="Y62" s="187" t="str">
        <f>IFERROR(X62/P62,"-")</f>
        <v>-</v>
      </c>
      <c r="Z62" s="187" t="str">
        <f>IFERROR(X62/V62,"-")</f>
        <v>-</v>
      </c>
      <c r="AA62" s="188"/>
      <c r="AB62" s="85"/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/>
      <c r="CP62" s="141"/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184</v>
      </c>
      <c r="C63" s="203"/>
      <c r="D63" s="203" t="s">
        <v>112</v>
      </c>
      <c r="E63" s="203" t="s">
        <v>185</v>
      </c>
      <c r="F63" s="203" t="s">
        <v>64</v>
      </c>
      <c r="G63" s="203" t="s">
        <v>168</v>
      </c>
      <c r="H63" s="90" t="s">
        <v>186</v>
      </c>
      <c r="I63" s="90" t="s">
        <v>78</v>
      </c>
      <c r="J63" s="188"/>
      <c r="K63" s="81"/>
      <c r="L63" s="81"/>
      <c r="M63" s="81"/>
      <c r="N63" s="91"/>
      <c r="O63" s="92"/>
      <c r="P63" s="93">
        <f>N63+O63</f>
        <v>0</v>
      </c>
      <c r="Q63" s="82" t="str">
        <f>IFERROR(P63/M63,"-")</f>
        <v>-</v>
      </c>
      <c r="R63" s="81"/>
      <c r="S63" s="81"/>
      <c r="T63" s="82" t="str">
        <f>IFERROR(S63/(O63+P63),"-")</f>
        <v>-</v>
      </c>
      <c r="U63" s="182"/>
      <c r="V63" s="84"/>
      <c r="W63" s="82" t="str">
        <f>IF(P63=0,"-",V63/P63)</f>
        <v>-</v>
      </c>
      <c r="X63" s="186"/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/>
      <c r="CP63" s="141"/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187</v>
      </c>
      <c r="C64" s="203"/>
      <c r="D64" s="203" t="s">
        <v>75</v>
      </c>
      <c r="E64" s="203" t="s">
        <v>75</v>
      </c>
      <c r="F64" s="203" t="s">
        <v>76</v>
      </c>
      <c r="G64" s="203" t="s">
        <v>188</v>
      </c>
      <c r="H64" s="90"/>
      <c r="I64" s="90" t="s">
        <v>78</v>
      </c>
      <c r="J64" s="188"/>
      <c r="K64" s="81"/>
      <c r="L64" s="81"/>
      <c r="M64" s="81"/>
      <c r="N64" s="91"/>
      <c r="O64" s="92"/>
      <c r="P64" s="93">
        <f>N64+O64</f>
        <v>0</v>
      </c>
      <c r="Q64" s="82" t="str">
        <f>IFERROR(P64/M64,"-")</f>
        <v>-</v>
      </c>
      <c r="R64" s="81"/>
      <c r="S64" s="81"/>
      <c r="T64" s="82" t="str">
        <f>IFERROR(S64/(O64+P64),"-")</f>
        <v>-</v>
      </c>
      <c r="U64" s="182"/>
      <c r="V64" s="84"/>
      <c r="W64" s="82" t="str">
        <f>IF(P64=0,"-",V64/P64)</f>
        <v>-</v>
      </c>
      <c r="X64" s="186"/>
      <c r="Y64" s="187" t="str">
        <f>IFERROR(X64/P64,"-")</f>
        <v>-</v>
      </c>
      <c r="Z64" s="187" t="str">
        <f>IFERROR(X64/V64,"-")</f>
        <v>-</v>
      </c>
      <c r="AA64" s="188"/>
      <c r="AB64" s="85"/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/>
      <c r="CP64" s="141"/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</v>
      </c>
      <c r="B65" s="203" t="s">
        <v>189</v>
      </c>
      <c r="C65" s="203"/>
      <c r="D65" s="203" t="s">
        <v>145</v>
      </c>
      <c r="E65" s="203" t="s">
        <v>167</v>
      </c>
      <c r="F65" s="203" t="s">
        <v>64</v>
      </c>
      <c r="G65" s="203" t="s">
        <v>190</v>
      </c>
      <c r="H65" s="90" t="s">
        <v>66</v>
      </c>
      <c r="I65" s="90" t="s">
        <v>191</v>
      </c>
      <c r="J65" s="188">
        <v>150000</v>
      </c>
      <c r="K65" s="81"/>
      <c r="L65" s="81"/>
      <c r="M65" s="81"/>
      <c r="N65" s="91"/>
      <c r="O65" s="92"/>
      <c r="P65" s="93">
        <f>N65+O65</f>
        <v>0</v>
      </c>
      <c r="Q65" s="82" t="str">
        <f>IFERROR(P65/M65,"-")</f>
        <v>-</v>
      </c>
      <c r="R65" s="81"/>
      <c r="S65" s="81"/>
      <c r="T65" s="82" t="str">
        <f>IFERROR(S65/(O65+P65),"-")</f>
        <v>-</v>
      </c>
      <c r="U65" s="182" t="str">
        <f>IFERROR(J65/SUM(P65:P66),"-")</f>
        <v>-</v>
      </c>
      <c r="V65" s="84"/>
      <c r="W65" s="82" t="str">
        <f>IF(P65=0,"-",V65/P65)</f>
        <v>-</v>
      </c>
      <c r="X65" s="186"/>
      <c r="Y65" s="187" t="str">
        <f>IFERROR(X65/P65,"-")</f>
        <v>-</v>
      </c>
      <c r="Z65" s="187" t="str">
        <f>IFERROR(X65/V65,"-")</f>
        <v>-</v>
      </c>
      <c r="AA65" s="188">
        <f>SUM(X65:X66)-SUM(J65:J66)</f>
        <v>-150000</v>
      </c>
      <c r="AB65" s="85">
        <f>SUM(X65:X66)/SUM(J65:J66)</f>
        <v>0</v>
      </c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/>
      <c r="CP65" s="141"/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192</v>
      </c>
      <c r="C66" s="203"/>
      <c r="D66" s="203" t="s">
        <v>145</v>
      </c>
      <c r="E66" s="203" t="s">
        <v>167</v>
      </c>
      <c r="F66" s="203" t="s">
        <v>76</v>
      </c>
      <c r="G66" s="203"/>
      <c r="H66" s="90"/>
      <c r="I66" s="90" t="s">
        <v>78</v>
      </c>
      <c r="J66" s="188"/>
      <c r="K66" s="81"/>
      <c r="L66" s="81"/>
      <c r="M66" s="81"/>
      <c r="N66" s="91"/>
      <c r="O66" s="92"/>
      <c r="P66" s="93">
        <f>N66+O66</f>
        <v>0</v>
      </c>
      <c r="Q66" s="82" t="str">
        <f>IFERROR(P66/M66,"-")</f>
        <v>-</v>
      </c>
      <c r="R66" s="81"/>
      <c r="S66" s="81"/>
      <c r="T66" s="82" t="str">
        <f>IFERROR(S66/(O66+P66),"-")</f>
        <v>-</v>
      </c>
      <c r="U66" s="182"/>
      <c r="V66" s="84"/>
      <c r="W66" s="82" t="str">
        <f>IF(P66=0,"-",V66/P66)</f>
        <v>-</v>
      </c>
      <c r="X66" s="186"/>
      <c r="Y66" s="187" t="str">
        <f>IFERROR(X66/P66,"-")</f>
        <v>-</v>
      </c>
      <c r="Z66" s="187" t="str">
        <f>IFERROR(X66/V66,"-")</f>
        <v>-</v>
      </c>
      <c r="AA66" s="188"/>
      <c r="AB66" s="85"/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/>
      <c r="CP66" s="141"/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</v>
      </c>
      <c r="B67" s="203" t="s">
        <v>193</v>
      </c>
      <c r="C67" s="203"/>
      <c r="D67" s="203" t="s">
        <v>118</v>
      </c>
      <c r="E67" s="203" t="s">
        <v>194</v>
      </c>
      <c r="F67" s="203" t="s">
        <v>86</v>
      </c>
      <c r="G67" s="203" t="s">
        <v>190</v>
      </c>
      <c r="H67" s="90" t="s">
        <v>88</v>
      </c>
      <c r="I67" s="90" t="s">
        <v>195</v>
      </c>
      <c r="J67" s="188">
        <v>90000</v>
      </c>
      <c r="K67" s="81"/>
      <c r="L67" s="81"/>
      <c r="M67" s="81"/>
      <c r="N67" s="91"/>
      <c r="O67" s="92"/>
      <c r="P67" s="93">
        <f>N67+O67</f>
        <v>0</v>
      </c>
      <c r="Q67" s="82" t="str">
        <f>IFERROR(P67/M67,"-")</f>
        <v>-</v>
      </c>
      <c r="R67" s="81"/>
      <c r="S67" s="81"/>
      <c r="T67" s="82" t="str">
        <f>IFERROR(S67/(O67+P67),"-")</f>
        <v>-</v>
      </c>
      <c r="U67" s="182" t="str">
        <f>IFERROR(J67/SUM(P67:P68),"-")</f>
        <v>-</v>
      </c>
      <c r="V67" s="84"/>
      <c r="W67" s="82" t="str">
        <f>IF(P67=0,"-",V67/P67)</f>
        <v>-</v>
      </c>
      <c r="X67" s="186"/>
      <c r="Y67" s="187" t="str">
        <f>IFERROR(X67/P67,"-")</f>
        <v>-</v>
      </c>
      <c r="Z67" s="187" t="str">
        <f>IFERROR(X67/V67,"-")</f>
        <v>-</v>
      </c>
      <c r="AA67" s="188">
        <f>SUM(X67:X68)-SUM(J67:J68)</f>
        <v>-90000</v>
      </c>
      <c r="AB67" s="85">
        <f>SUM(X67:X68)/SUM(J67:J68)</f>
        <v>0</v>
      </c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/>
      <c r="CP67" s="141"/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196</v>
      </c>
      <c r="C68" s="203"/>
      <c r="D68" s="203" t="s">
        <v>118</v>
      </c>
      <c r="E68" s="203" t="s">
        <v>194</v>
      </c>
      <c r="F68" s="203" t="s">
        <v>76</v>
      </c>
      <c r="G68" s="203"/>
      <c r="H68" s="90"/>
      <c r="I68" s="90" t="s">
        <v>78</v>
      </c>
      <c r="J68" s="188"/>
      <c r="K68" s="81"/>
      <c r="L68" s="81"/>
      <c r="M68" s="81"/>
      <c r="N68" s="91"/>
      <c r="O68" s="92"/>
      <c r="P68" s="93">
        <f>N68+O68</f>
        <v>0</v>
      </c>
      <c r="Q68" s="82" t="str">
        <f>IFERROR(P68/M68,"-")</f>
        <v>-</v>
      </c>
      <c r="R68" s="81"/>
      <c r="S68" s="81"/>
      <c r="T68" s="82" t="str">
        <f>IFERROR(S68/(O68+P68),"-")</f>
        <v>-</v>
      </c>
      <c r="U68" s="182"/>
      <c r="V68" s="84"/>
      <c r="W68" s="82" t="str">
        <f>IF(P68=0,"-",V68/P68)</f>
        <v>-</v>
      </c>
      <c r="X68" s="186"/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/>
      <c r="CP68" s="141"/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 t="str">
        <f>AB69</f>
        <v>0</v>
      </c>
      <c r="B69" s="203" t="s">
        <v>197</v>
      </c>
      <c r="C69" s="203"/>
      <c r="D69" s="203"/>
      <c r="E69" s="203"/>
      <c r="F69" s="203" t="s">
        <v>64</v>
      </c>
      <c r="G69" s="203" t="s">
        <v>152</v>
      </c>
      <c r="H69" s="90" t="s">
        <v>198</v>
      </c>
      <c r="I69" s="204" t="s">
        <v>82</v>
      </c>
      <c r="J69" s="188">
        <v>0</v>
      </c>
      <c r="K69" s="81"/>
      <c r="L69" s="81"/>
      <c r="M69" s="81"/>
      <c r="N69" s="91"/>
      <c r="O69" s="92"/>
      <c r="P69" s="93">
        <f>N69+O69</f>
        <v>0</v>
      </c>
      <c r="Q69" s="82" t="str">
        <f>IFERROR(P69/M69,"-")</f>
        <v>-</v>
      </c>
      <c r="R69" s="81"/>
      <c r="S69" s="81"/>
      <c r="T69" s="82" t="str">
        <f>IFERROR(S69/(O69+P69),"-")</f>
        <v>-</v>
      </c>
      <c r="U69" s="182" t="str">
        <f>IFERROR(J69/SUM(P69:P70),"-")</f>
        <v>-</v>
      </c>
      <c r="V69" s="84"/>
      <c r="W69" s="82" t="str">
        <f>IF(P69=0,"-",V69/P69)</f>
        <v>-</v>
      </c>
      <c r="X69" s="186"/>
      <c r="Y69" s="187" t="str">
        <f>IFERROR(X69/P69,"-")</f>
        <v>-</v>
      </c>
      <c r="Z69" s="187" t="str">
        <f>IFERROR(X69/V69,"-")</f>
        <v>-</v>
      </c>
      <c r="AA69" s="188">
        <f>SUM(X69:X70)-SUM(J69:J70)</f>
        <v>0</v>
      </c>
      <c r="AB69" s="85" t="str">
        <f>SUM(X69:X70)/SUM(J69:J70)</f>
        <v>0</v>
      </c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/>
      <c r="CP69" s="141"/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199</v>
      </c>
      <c r="C70" s="203"/>
      <c r="D70" s="203"/>
      <c r="E70" s="203"/>
      <c r="F70" s="203" t="s">
        <v>76</v>
      </c>
      <c r="G70" s="203"/>
      <c r="H70" s="90"/>
      <c r="I70" s="90" t="s">
        <v>78</v>
      </c>
      <c r="J70" s="188"/>
      <c r="K70" s="81"/>
      <c r="L70" s="81"/>
      <c r="M70" s="81"/>
      <c r="N70" s="91"/>
      <c r="O70" s="92"/>
      <c r="P70" s="93">
        <f>N70+O70</f>
        <v>0</v>
      </c>
      <c r="Q70" s="82" t="str">
        <f>IFERROR(P70/M70,"-")</f>
        <v>-</v>
      </c>
      <c r="R70" s="81"/>
      <c r="S70" s="81"/>
      <c r="T70" s="82" t="str">
        <f>IFERROR(S70/(O70+P70),"-")</f>
        <v>-</v>
      </c>
      <c r="U70" s="182"/>
      <c r="V70" s="84"/>
      <c r="W70" s="82" t="str">
        <f>IF(P70=0,"-",V70/P70)</f>
        <v>-</v>
      </c>
      <c r="X70" s="186"/>
      <c r="Y70" s="187" t="str">
        <f>IFERROR(X70/P70,"-")</f>
        <v>-</v>
      </c>
      <c r="Z70" s="187" t="str">
        <f>IFERROR(X70/V70,"-")</f>
        <v>-</v>
      </c>
      <c r="AA70" s="188"/>
      <c r="AB70" s="85"/>
      <c r="AC70" s="79"/>
      <c r="AD70" s="94"/>
      <c r="AE70" s="95" t="str">
        <f>IF(P70=0,"",IF(AD70=0,"",(AD70/P70)))</f>
        <v/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 t="str">
        <f>IF(P70=0,"",IF(AM70=0,"",(AM70/P70)))</f>
        <v/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 t="str">
        <f>IF(P70=0,"",IF(AV70=0,"",(AV70/P70)))</f>
        <v/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 t="str">
        <f>IF(P70=0,"",IF(BE70=0,"",(BE70/P70)))</f>
        <v/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 t="str">
        <f>IF(P70=0,"",IF(BN70=0,"",(BN70/P70)))</f>
        <v/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 t="str">
        <f>IF(P70=0,"",IF(BW70=0,"",(BW70/P70)))</f>
        <v/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 t="str">
        <f>IF(P70=0,"",IF(CF70=0,"",(CF70/P70)))</f>
        <v/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/>
      <c r="CP70" s="141"/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30"/>
      <c r="B71" s="87"/>
      <c r="C71" s="88"/>
      <c r="D71" s="88"/>
      <c r="E71" s="88"/>
      <c r="F71" s="89"/>
      <c r="G71" s="90"/>
      <c r="H71" s="90"/>
      <c r="I71" s="90"/>
      <c r="J71" s="192"/>
      <c r="K71" s="34"/>
      <c r="L71" s="34"/>
      <c r="M71" s="31"/>
      <c r="N71" s="23"/>
      <c r="O71" s="23"/>
      <c r="P71" s="23"/>
      <c r="Q71" s="33"/>
      <c r="R71" s="32"/>
      <c r="S71" s="23"/>
      <c r="T71" s="32"/>
      <c r="U71" s="183"/>
      <c r="V71" s="25"/>
      <c r="W71" s="25"/>
      <c r="X71" s="189"/>
      <c r="Y71" s="189"/>
      <c r="Z71" s="189"/>
      <c r="AA71" s="189"/>
      <c r="AB71" s="33"/>
      <c r="AC71" s="59"/>
      <c r="AD71" s="63"/>
      <c r="AE71" s="64"/>
      <c r="AF71" s="63"/>
      <c r="AG71" s="67"/>
      <c r="AH71" s="68"/>
      <c r="AI71" s="69"/>
      <c r="AJ71" s="70"/>
      <c r="AK71" s="70"/>
      <c r="AL71" s="70"/>
      <c r="AM71" s="63"/>
      <c r="AN71" s="64"/>
      <c r="AO71" s="63"/>
      <c r="AP71" s="67"/>
      <c r="AQ71" s="68"/>
      <c r="AR71" s="69"/>
      <c r="AS71" s="70"/>
      <c r="AT71" s="70"/>
      <c r="AU71" s="70"/>
      <c r="AV71" s="63"/>
      <c r="AW71" s="64"/>
      <c r="AX71" s="63"/>
      <c r="AY71" s="67"/>
      <c r="AZ71" s="68"/>
      <c r="BA71" s="69"/>
      <c r="BB71" s="70"/>
      <c r="BC71" s="70"/>
      <c r="BD71" s="70"/>
      <c r="BE71" s="63"/>
      <c r="BF71" s="64"/>
      <c r="BG71" s="63"/>
      <c r="BH71" s="67"/>
      <c r="BI71" s="68"/>
      <c r="BJ71" s="69"/>
      <c r="BK71" s="70"/>
      <c r="BL71" s="70"/>
      <c r="BM71" s="70"/>
      <c r="BN71" s="65"/>
      <c r="BO71" s="66"/>
      <c r="BP71" s="63"/>
      <c r="BQ71" s="67"/>
      <c r="BR71" s="68"/>
      <c r="BS71" s="69"/>
      <c r="BT71" s="70"/>
      <c r="BU71" s="70"/>
      <c r="BV71" s="70"/>
      <c r="BW71" s="65"/>
      <c r="BX71" s="66"/>
      <c r="BY71" s="63"/>
      <c r="BZ71" s="67"/>
      <c r="CA71" s="68"/>
      <c r="CB71" s="69"/>
      <c r="CC71" s="70"/>
      <c r="CD71" s="70"/>
      <c r="CE71" s="70"/>
      <c r="CF71" s="65"/>
      <c r="CG71" s="66"/>
      <c r="CH71" s="63"/>
      <c r="CI71" s="67"/>
      <c r="CJ71" s="68"/>
      <c r="CK71" s="69"/>
      <c r="CL71" s="70"/>
      <c r="CM71" s="70"/>
      <c r="CN71" s="70"/>
      <c r="CO71" s="71"/>
      <c r="CP71" s="68"/>
      <c r="CQ71" s="68"/>
      <c r="CR71" s="68"/>
      <c r="CS71" s="72"/>
    </row>
    <row r="72" spans="1:98">
      <c r="A72" s="30"/>
      <c r="B72" s="37"/>
      <c r="C72" s="21"/>
      <c r="D72" s="21"/>
      <c r="E72" s="21"/>
      <c r="F72" s="22"/>
      <c r="G72" s="36"/>
      <c r="H72" s="36"/>
      <c r="I72" s="75"/>
      <c r="J72" s="193"/>
      <c r="K72" s="34"/>
      <c r="L72" s="34"/>
      <c r="M72" s="31"/>
      <c r="N72" s="23"/>
      <c r="O72" s="23"/>
      <c r="P72" s="23"/>
      <c r="Q72" s="33"/>
      <c r="R72" s="32"/>
      <c r="S72" s="23"/>
      <c r="T72" s="32"/>
      <c r="U72" s="183"/>
      <c r="V72" s="25"/>
      <c r="W72" s="25"/>
      <c r="X72" s="189"/>
      <c r="Y72" s="189"/>
      <c r="Z72" s="189"/>
      <c r="AA72" s="189"/>
      <c r="AB72" s="33"/>
      <c r="AC72" s="61"/>
      <c r="AD72" s="63"/>
      <c r="AE72" s="64"/>
      <c r="AF72" s="63"/>
      <c r="AG72" s="67"/>
      <c r="AH72" s="68"/>
      <c r="AI72" s="69"/>
      <c r="AJ72" s="70"/>
      <c r="AK72" s="70"/>
      <c r="AL72" s="70"/>
      <c r="AM72" s="63"/>
      <c r="AN72" s="64"/>
      <c r="AO72" s="63"/>
      <c r="AP72" s="67"/>
      <c r="AQ72" s="68"/>
      <c r="AR72" s="69"/>
      <c r="AS72" s="70"/>
      <c r="AT72" s="70"/>
      <c r="AU72" s="70"/>
      <c r="AV72" s="63"/>
      <c r="AW72" s="64"/>
      <c r="AX72" s="63"/>
      <c r="AY72" s="67"/>
      <c r="AZ72" s="68"/>
      <c r="BA72" s="69"/>
      <c r="BB72" s="70"/>
      <c r="BC72" s="70"/>
      <c r="BD72" s="70"/>
      <c r="BE72" s="63"/>
      <c r="BF72" s="64"/>
      <c r="BG72" s="63"/>
      <c r="BH72" s="67"/>
      <c r="BI72" s="68"/>
      <c r="BJ72" s="69"/>
      <c r="BK72" s="70"/>
      <c r="BL72" s="70"/>
      <c r="BM72" s="70"/>
      <c r="BN72" s="65"/>
      <c r="BO72" s="66"/>
      <c r="BP72" s="63"/>
      <c r="BQ72" s="67"/>
      <c r="BR72" s="68"/>
      <c r="BS72" s="69"/>
      <c r="BT72" s="70"/>
      <c r="BU72" s="70"/>
      <c r="BV72" s="70"/>
      <c r="BW72" s="65"/>
      <c r="BX72" s="66"/>
      <c r="BY72" s="63"/>
      <c r="BZ72" s="67"/>
      <c r="CA72" s="68"/>
      <c r="CB72" s="69"/>
      <c r="CC72" s="70"/>
      <c r="CD72" s="70"/>
      <c r="CE72" s="70"/>
      <c r="CF72" s="65"/>
      <c r="CG72" s="66"/>
      <c r="CH72" s="63"/>
      <c r="CI72" s="67"/>
      <c r="CJ72" s="68"/>
      <c r="CK72" s="69"/>
      <c r="CL72" s="70"/>
      <c r="CM72" s="70"/>
      <c r="CN72" s="70"/>
      <c r="CO72" s="71"/>
      <c r="CP72" s="68"/>
      <c r="CQ72" s="68"/>
      <c r="CR72" s="68"/>
      <c r="CS72" s="72"/>
    </row>
    <row r="73" spans="1:98">
      <c r="A73" s="19">
        <f>AB73</f>
        <v>0</v>
      </c>
      <c r="B73" s="39"/>
      <c r="C73" s="39"/>
      <c r="D73" s="39"/>
      <c r="E73" s="39"/>
      <c r="F73" s="39"/>
      <c r="G73" s="40" t="s">
        <v>200</v>
      </c>
      <c r="H73" s="40"/>
      <c r="I73" s="40"/>
      <c r="J73" s="190">
        <f>SUM(J6:J72)</f>
        <v>5375000</v>
      </c>
      <c r="K73" s="41">
        <f>SUM(K6:K72)</f>
        <v>0</v>
      </c>
      <c r="L73" s="41">
        <f>SUM(L6:L72)</f>
        <v>0</v>
      </c>
      <c r="M73" s="41">
        <f>SUM(M6:M72)</f>
        <v>0</v>
      </c>
      <c r="N73" s="41">
        <f>SUM(N6:N72)</f>
        <v>0</v>
      </c>
      <c r="O73" s="41">
        <f>SUM(O6:O72)</f>
        <v>0</v>
      </c>
      <c r="P73" s="41">
        <f>SUM(P6:P72)</f>
        <v>0</v>
      </c>
      <c r="Q73" s="42" t="str">
        <f>IFERROR(P73/M73,"-")</f>
        <v>-</v>
      </c>
      <c r="R73" s="78">
        <f>SUM(R6:R72)</f>
        <v>0</v>
      </c>
      <c r="S73" s="78">
        <f>SUM(S6:S72)</f>
        <v>0</v>
      </c>
      <c r="T73" s="42" t="str">
        <f>IFERROR(R73/P73,"-")</f>
        <v>-</v>
      </c>
      <c r="U73" s="184" t="str">
        <f>IFERROR(J73/P73,"-")</f>
        <v>-</v>
      </c>
      <c r="V73" s="44">
        <f>SUM(V6:V72)</f>
        <v>0</v>
      </c>
      <c r="W73" s="42" t="str">
        <f>IFERROR(V73/P73,"-")</f>
        <v>-</v>
      </c>
      <c r="X73" s="190">
        <f>SUM(X6:X72)</f>
        <v>0</v>
      </c>
      <c r="Y73" s="190" t="str">
        <f>IFERROR(X73/P73,"-")</f>
        <v>-</v>
      </c>
      <c r="Z73" s="190" t="str">
        <f>IFERROR(X73/V73,"-")</f>
        <v>-</v>
      </c>
      <c r="AA73" s="190">
        <f>X73-J73</f>
        <v>-5375000</v>
      </c>
      <c r="AB73" s="47">
        <f>X73/J73</f>
        <v>0</v>
      </c>
      <c r="AC73" s="60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4"/>
    <mergeCell ref="J61:J64"/>
    <mergeCell ref="U61:U64"/>
    <mergeCell ref="AA61:AA64"/>
    <mergeCell ref="AB61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202</v>
      </c>
      <c r="C6" s="203"/>
      <c r="D6" s="203" t="s">
        <v>127</v>
      </c>
      <c r="E6" s="203" t="s">
        <v>63</v>
      </c>
      <c r="F6" s="203" t="s">
        <v>94</v>
      </c>
      <c r="G6" s="203" t="s">
        <v>203</v>
      </c>
      <c r="H6" s="90" t="s">
        <v>204</v>
      </c>
      <c r="I6" s="90" t="s">
        <v>195</v>
      </c>
      <c r="J6" s="188">
        <v>100000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-100000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205</v>
      </c>
      <c r="C7" s="203"/>
      <c r="D7" s="203"/>
      <c r="E7" s="203"/>
      <c r="F7" s="203" t="s">
        <v>76</v>
      </c>
      <c r="G7" s="203"/>
      <c r="H7" s="90"/>
      <c r="I7" s="90" t="s">
        <v>78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206</v>
      </c>
      <c r="C8" s="203"/>
      <c r="D8" s="203" t="s">
        <v>207</v>
      </c>
      <c r="E8" s="203" t="s">
        <v>63</v>
      </c>
      <c r="F8" s="203" t="s">
        <v>64</v>
      </c>
      <c r="G8" s="203" t="s">
        <v>208</v>
      </c>
      <c r="H8" s="90" t="s">
        <v>204</v>
      </c>
      <c r="I8" s="90" t="s">
        <v>209</v>
      </c>
      <c r="J8" s="188">
        <v>275000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IFERROR(J8/SUM(P8:P9),"-")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SUM(X8:X9)-SUM(J8:J9)</f>
        <v>-275000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210</v>
      </c>
      <c r="C9" s="203"/>
      <c r="D9" s="203"/>
      <c r="E9" s="203"/>
      <c r="F9" s="203" t="s">
        <v>76</v>
      </c>
      <c r="G9" s="203"/>
      <c r="H9" s="90"/>
      <c r="I9" s="90" t="s">
        <v>78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211</v>
      </c>
      <c r="C10" s="203"/>
      <c r="D10" s="203" t="s">
        <v>207</v>
      </c>
      <c r="E10" s="203" t="s">
        <v>63</v>
      </c>
      <c r="F10" s="203" t="s">
        <v>64</v>
      </c>
      <c r="G10" s="203" t="s">
        <v>212</v>
      </c>
      <c r="H10" s="90" t="s">
        <v>213</v>
      </c>
      <c r="I10" s="90" t="s">
        <v>214</v>
      </c>
      <c r="J10" s="188">
        <v>370000</v>
      </c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 t="str">
        <f>IFERROR(J10/SUM(P10:P11),"-")</f>
        <v>-</v>
      </c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>
        <f>SUM(X10:X11)-SUM(J10:J11)</f>
        <v>-370000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215</v>
      </c>
      <c r="C11" s="203"/>
      <c r="D11" s="203"/>
      <c r="E11" s="203"/>
      <c r="F11" s="203" t="s">
        <v>76</v>
      </c>
      <c r="G11" s="203"/>
      <c r="H11" s="90"/>
      <c r="I11" s="90" t="s">
        <v>78</v>
      </c>
      <c r="J11" s="188"/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/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216</v>
      </c>
      <c r="C12" s="203"/>
      <c r="D12" s="203"/>
      <c r="E12" s="203" t="s">
        <v>217</v>
      </c>
      <c r="F12" s="203" t="s">
        <v>64</v>
      </c>
      <c r="G12" s="203" t="s">
        <v>218</v>
      </c>
      <c r="H12" s="90" t="s">
        <v>219</v>
      </c>
      <c r="I12" s="205" t="s">
        <v>129</v>
      </c>
      <c r="J12" s="188">
        <v>175000</v>
      </c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 t="str">
        <f>IFERROR(J12/SUM(P12:P15),"-")</f>
        <v>-</v>
      </c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>
        <f>SUM(X12:X15)-SUM(J12:J15)</f>
        <v>-175000</v>
      </c>
      <c r="AB12" s="85">
        <f>SUM(X12:X15)/SUM(J12:J15)</f>
        <v>0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220</v>
      </c>
      <c r="C13" s="203"/>
      <c r="D13" s="203"/>
      <c r="E13" s="203"/>
      <c r="F13" s="203" t="s">
        <v>76</v>
      </c>
      <c r="G13" s="203"/>
      <c r="H13" s="90"/>
      <c r="I13" s="90" t="s">
        <v>78</v>
      </c>
      <c r="J13" s="188"/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/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221</v>
      </c>
      <c r="C14" s="203"/>
      <c r="D14" s="203"/>
      <c r="E14" s="203" t="s">
        <v>222</v>
      </c>
      <c r="F14" s="203" t="s">
        <v>64</v>
      </c>
      <c r="G14" s="203" t="s">
        <v>218</v>
      </c>
      <c r="H14" s="90" t="s">
        <v>219</v>
      </c>
      <c r="I14" s="90" t="s">
        <v>78</v>
      </c>
      <c r="J14" s="188"/>
      <c r="K14" s="81"/>
      <c r="L14" s="81"/>
      <c r="M14" s="81"/>
      <c r="N14" s="91"/>
      <c r="O14" s="92"/>
      <c r="P14" s="93">
        <f>N14+O14</f>
        <v>0</v>
      </c>
      <c r="Q14" s="82" t="str">
        <f>IFERROR(P14/M14,"-")</f>
        <v>-</v>
      </c>
      <c r="R14" s="81"/>
      <c r="S14" s="81"/>
      <c r="T14" s="82" t="str">
        <f>IFERROR(S14/(O14+P14),"-")</f>
        <v>-</v>
      </c>
      <c r="U14" s="182"/>
      <c r="V14" s="84"/>
      <c r="W14" s="82" t="str">
        <f>IF(P14=0,"-",V14/P14)</f>
        <v>-</v>
      </c>
      <c r="X14" s="186"/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/>
      <c r="CP14" s="141"/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223</v>
      </c>
      <c r="C15" s="203"/>
      <c r="D15" s="203"/>
      <c r="E15" s="203"/>
      <c r="F15" s="203" t="s">
        <v>76</v>
      </c>
      <c r="G15" s="203"/>
      <c r="H15" s="90"/>
      <c r="I15" s="90" t="s">
        <v>78</v>
      </c>
      <c r="J15" s="188"/>
      <c r="K15" s="81"/>
      <c r="L15" s="81"/>
      <c r="M15" s="81"/>
      <c r="N15" s="91"/>
      <c r="O15" s="92"/>
      <c r="P15" s="93">
        <f>N15+O15</f>
        <v>0</v>
      </c>
      <c r="Q15" s="82" t="str">
        <f>IFERROR(P15/M15,"-")</f>
        <v>-</v>
      </c>
      <c r="R15" s="81"/>
      <c r="S15" s="81"/>
      <c r="T15" s="82" t="str">
        <f>IFERROR(S15/(O15+P15),"-")</f>
        <v>-</v>
      </c>
      <c r="U15" s="182"/>
      <c r="V15" s="84"/>
      <c r="W15" s="82" t="str">
        <f>IF(P15=0,"-",V15/P15)</f>
        <v>-</v>
      </c>
      <c r="X15" s="186"/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/>
      <c r="CP15" s="141"/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</v>
      </c>
      <c r="B18" s="39"/>
      <c r="C18" s="39"/>
      <c r="D18" s="39"/>
      <c r="E18" s="39"/>
      <c r="F18" s="39"/>
      <c r="G18" s="40" t="s">
        <v>224</v>
      </c>
      <c r="H18" s="40"/>
      <c r="I18" s="40"/>
      <c r="J18" s="190">
        <f>SUM(J6:J17)</f>
        <v>920000</v>
      </c>
      <c r="K18" s="41">
        <f>SUM(K6:K17)</f>
        <v>0</v>
      </c>
      <c r="L18" s="41">
        <f>SUM(L6:L17)</f>
        <v>0</v>
      </c>
      <c r="M18" s="41">
        <f>SUM(M6:M17)</f>
        <v>0</v>
      </c>
      <c r="N18" s="41">
        <f>SUM(N6:N17)</f>
        <v>0</v>
      </c>
      <c r="O18" s="41">
        <f>SUM(O6:O17)</f>
        <v>0</v>
      </c>
      <c r="P18" s="41">
        <f>SUM(P6:P17)</f>
        <v>0</v>
      </c>
      <c r="Q18" s="42" t="str">
        <f>IFERROR(P18/M18,"-")</f>
        <v>-</v>
      </c>
      <c r="R18" s="78">
        <f>SUM(R6:R17)</f>
        <v>0</v>
      </c>
      <c r="S18" s="78">
        <f>SUM(S6:S17)</f>
        <v>0</v>
      </c>
      <c r="T18" s="42" t="str">
        <f>IFERROR(R18/P18,"-")</f>
        <v>-</v>
      </c>
      <c r="U18" s="184" t="str">
        <f>IFERROR(J18/P18,"-")</f>
        <v>-</v>
      </c>
      <c r="V18" s="44">
        <f>SUM(V6:V17)</f>
        <v>0</v>
      </c>
      <c r="W18" s="42" t="str">
        <f>IFERROR(V18/P18,"-")</f>
        <v>-</v>
      </c>
      <c r="X18" s="190">
        <f>SUM(X6:X17)</f>
        <v>0</v>
      </c>
      <c r="Y18" s="190" t="str">
        <f>IFERROR(X18/P18,"-")</f>
        <v>-</v>
      </c>
      <c r="Z18" s="190" t="str">
        <f>IFERROR(X18/V18,"-")</f>
        <v>-</v>
      </c>
      <c r="AA18" s="190">
        <f>X18-J18</f>
        <v>-920000</v>
      </c>
      <c r="AB18" s="47">
        <f>X18/J18</f>
        <v>0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