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<sst xmlns="http://schemas.openxmlformats.org/spreadsheetml/2006/main" uniqueCount="88">
  <si>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</si>
  <si>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</si>
  <si>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</si>
  <si>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</si>
  <si>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</si>
  <si>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</si>
  <si>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</si>
  <si>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</si>
  <si>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</si>
  <si>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</si>
  <si>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</si>
  <si>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</si>
  <si>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</si>
  <si>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</si>
  <si>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</si>
  <si>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</si>
  <si>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</si>
  <si>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</si>
  <si>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</si>
  <si>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</si>
  <si>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</si>
  <si>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</si>
  <si>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</si>
  <si>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</si>
  <si>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03月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</si>
  <si>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</si>
  <si>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</si>
  <si>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</si>
  <si>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</si>
  <si>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</si>
  <si>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</si>
  <si>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</si>
  <si>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</si>
  <si>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</si>
  <si>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</si>
  <si>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</si>
  <si>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</si>
  <si>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</si>
  <si>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</si>
  <si>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</si>
  <si>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</si>
  <si>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</si>
  <si>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</si>
  <si>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</si>
  <si>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</si>
  <si>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</si>
  <si>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</si>
  <si>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</si>
  <si>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</si>
  <si>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</si>
  <si>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</si>
  <si>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</si>
  <si>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</si>
  <si>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</si>
  <si>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</si>
  <si>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</si>
  <si>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</si>
  <si>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</si>
  <si>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</si>
  <si>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</si>
  <si>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pk179</t>
  </si>
  <si>
    <t>ダイアプレス</t>
  </si>
  <si>
    <t>DVD漫画たかし</t>
  </si>
  <si>
    <t>A4、780円</t>
  </si>
  <si>
    <t>lp02</t>
  </si>
  <si>
    <t>覗き男</t>
  </si>
  <si>
    <t>DVD袋表4C</t>
  </si>
  <si>
    <t>3月15日(金)</t>
  </si>
  <si>
    <t>pk180</t>
  </si>
  <si>
    <t>空電</t>
  </si>
  <si>
    <t>1月01日(木)</t>
  </si>
  <si>
    <t>pk181</t>
  </si>
  <si>
    <t>一水社</t>
  </si>
  <si>
    <t>本気でイク地下DVDベストHコレクション</t>
  </si>
  <si>
    <t>3月16日(土)</t>
  </si>
  <si>
    <t>pk182</t>
  </si>
  <si>
    <t>pk183</t>
  </si>
  <si>
    <t>インフォメディア</t>
  </si>
  <si>
    <t>A5、日版PB、540円、8万部</t>
  </si>
  <si>
    <t>うぶ女子JK 痙攣ナマ挿入!</t>
  </si>
  <si>
    <t>DVD対向4C1P</t>
  </si>
  <si>
    <t>3月23日(土)</t>
  </si>
  <si>
    <t>pk184</t>
  </si>
  <si>
    <t>pk185</t>
  </si>
  <si>
    <t>美しすぎる募集しろうとヤリ放題</t>
  </si>
  <si>
    <t>3月29日(金)</t>
  </si>
  <si>
    <t>pk186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</si>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</sst>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310000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-310000</v>
      </c>
      <c r="V6" s="85">
        <f>R6/D6</f>
        <v>0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310000</v>
      </c>
      <c r="E9" s="41">
        <f>SUM(E6:E7)</f>
        <v>0</v>
      </c>
      <c r="F9" s="41">
        <f>SUM(F6:F7)</f>
        <v>0</v>
      </c>
      <c r="G9" s="41">
        <f>SUM(G6:G7)</f>
        <v>0</v>
      </c>
      <c r="H9" s="41">
        <f>SUM(H6:H7)</f>
        <v>0</v>
      </c>
      <c r="I9" s="41">
        <f>SUM(I6:I7)</f>
        <v>0</v>
      </c>
      <c r="J9" s="41">
        <f>SUM(J6:J7)</f>
        <v>0</v>
      </c>
      <c r="K9" s="42" t="str">
        <f>IFERROR(J9/G9,"-")</f>
        <v>-</v>
      </c>
      <c r="L9" s="78">
        <f>SUM(L6:L7)</f>
        <v>0</v>
      </c>
      <c r="M9" s="78">
        <f>SUM(M6:M7)</f>
        <v>0</v>
      </c>
      <c r="N9" s="42" t="str">
        <f>IFERROR(L9/J9,"-")</f>
        <v>-</v>
      </c>
      <c r="O9" s="43" t="str">
        <f>IFERROR(D9/J9,"-")</f>
        <v>-</v>
      </c>
      <c r="P9" s="44">
        <f>SUM(P6:P7)</f>
        <v>0</v>
      </c>
      <c r="Q9" s="42" t="str">
        <f>IFERROR(P9/J9,"-")</f>
        <v>-</v>
      </c>
      <c r="R9" s="45">
        <f>SUM(R6:R7)</f>
        <v>0</v>
      </c>
      <c r="S9" s="45" t="str">
        <f>IFERROR(R9/J9,"-")</f>
        <v>-</v>
      </c>
      <c r="T9" s="45" t="str">
        <f>IFERROR(R9/P9,"-")</f>
        <v>-</v>
      </c>
      <c r="U9" s="46">
        <f>SUM(U6:U7)</f>
        <v>-310000</v>
      </c>
      <c r="V9" s="47">
        <f>IFERROR(R9/D9,"-")</f>
        <v>0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80000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-80000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 t="s">
        <v>70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71</v>
      </c>
      <c r="C8" s="203" t="s">
        <v>72</v>
      </c>
      <c r="D8" s="203" t="s">
        <v>62</v>
      </c>
      <c r="E8" s="203"/>
      <c r="F8" s="203" t="s">
        <v>64</v>
      </c>
      <c r="G8" s="203" t="s">
        <v>73</v>
      </c>
      <c r="H8" s="90" t="s">
        <v>66</v>
      </c>
      <c r="I8" s="204" t="s">
        <v>74</v>
      </c>
      <c r="J8" s="188">
        <v>75000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IFERROR(J8/SUM(P8:P9),"-")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SUM(X8:X9)-SUM(J8:J9)</f>
        <v>-75000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69</v>
      </c>
      <c r="G9" s="203"/>
      <c r="H9" s="90"/>
      <c r="I9" s="90" t="s">
        <v>70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76</v>
      </c>
      <c r="C10" s="203" t="s">
        <v>77</v>
      </c>
      <c r="D10" s="203" t="s">
        <v>62</v>
      </c>
      <c r="E10" s="203" t="s">
        <v>78</v>
      </c>
      <c r="F10" s="203" t="s">
        <v>64</v>
      </c>
      <c r="G10" s="203" t="s">
        <v>79</v>
      </c>
      <c r="H10" s="90" t="s">
        <v>80</v>
      </c>
      <c r="I10" s="204" t="s">
        <v>81</v>
      </c>
      <c r="J10" s="188">
        <v>75000</v>
      </c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 t="str">
        <f>IFERROR(J10/SUM(P10:P11),"-")</f>
        <v>-</v>
      </c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>
        <f>SUM(X10:X11)-SUM(J10:J11)</f>
        <v>-75000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/>
      <c r="E11" s="203"/>
      <c r="F11" s="203" t="s">
        <v>69</v>
      </c>
      <c r="G11" s="203"/>
      <c r="H11" s="90"/>
      <c r="I11" s="90" t="s">
        <v>70</v>
      </c>
      <c r="J11" s="188"/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/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83</v>
      </c>
      <c r="C12" s="203" t="s">
        <v>61</v>
      </c>
      <c r="D12" s="203" t="s">
        <v>62</v>
      </c>
      <c r="E12" s="203" t="s">
        <v>63</v>
      </c>
      <c r="F12" s="203" t="s">
        <v>64</v>
      </c>
      <c r="G12" s="203" t="s">
        <v>84</v>
      </c>
      <c r="H12" s="90" t="s">
        <v>66</v>
      </c>
      <c r="I12" s="90" t="s">
        <v>85</v>
      </c>
      <c r="J12" s="188">
        <v>80000</v>
      </c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 t="str">
        <f>IFERROR(J12/SUM(P12:P13),"-")</f>
        <v>-</v>
      </c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>
        <f>SUM(X12:X13)-SUM(J12:J13)</f>
        <v>-80000</v>
      </c>
      <c r="AB12" s="85">
        <f>SUM(X12:X13)/SUM(J12:J13)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/>
      <c r="E13" s="203"/>
      <c r="F13" s="203" t="s">
        <v>69</v>
      </c>
      <c r="G13" s="203"/>
      <c r="H13" s="90"/>
      <c r="I13" s="90" t="s">
        <v>70</v>
      </c>
      <c r="J13" s="188"/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/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0</v>
      </c>
      <c r="B16" s="39"/>
      <c r="C16" s="39"/>
      <c r="D16" s="39"/>
      <c r="E16" s="39"/>
      <c r="F16" s="39"/>
      <c r="G16" s="40" t="s">
        <v>87</v>
      </c>
      <c r="H16" s="40"/>
      <c r="I16" s="40"/>
      <c r="J16" s="190">
        <f>SUM(J6:J15)</f>
        <v>310000</v>
      </c>
      <c r="K16" s="41">
        <f>SUM(K6:K15)</f>
        <v>0</v>
      </c>
      <c r="L16" s="41">
        <f>SUM(L6:L15)</f>
        <v>0</v>
      </c>
      <c r="M16" s="41">
        <f>SUM(M6:M15)</f>
        <v>0</v>
      </c>
      <c r="N16" s="41">
        <f>SUM(N6:N15)</f>
        <v>0</v>
      </c>
      <c r="O16" s="41">
        <f>SUM(O6:O15)</f>
        <v>0</v>
      </c>
      <c r="P16" s="41">
        <f>SUM(P6:P15)</f>
        <v>0</v>
      </c>
      <c r="Q16" s="42" t="str">
        <f>IFERROR(P16/M16,"-")</f>
        <v>-</v>
      </c>
      <c r="R16" s="78">
        <f>SUM(R6:R15)</f>
        <v>0</v>
      </c>
      <c r="S16" s="78">
        <f>SUM(S6:S15)</f>
        <v>0</v>
      </c>
      <c r="T16" s="42" t="str">
        <f>IFERROR(R16/P16,"-")</f>
        <v>-</v>
      </c>
      <c r="U16" s="184" t="str">
        <f>IFERROR(J16/P16,"-")</f>
        <v>-</v>
      </c>
      <c r="V16" s="44">
        <f>SUM(V6:V15)</f>
        <v>0</v>
      </c>
      <c r="W16" s="42" t="str">
        <f>IFERROR(V16/P16,"-")</f>
        <v>-</v>
      </c>
      <c r="X16" s="190">
        <f>SUM(X6:X15)</f>
        <v>0</v>
      </c>
      <c r="Y16" s="190" t="str">
        <f>IFERROR(X16/P16,"-")</f>
        <v>-</v>
      </c>
      <c r="Z16" s="190" t="str">
        <f>IFERROR(X16/V16,"-")</f>
        <v>-</v>
      </c>
      <c r="AA16" s="190">
        <f>X16-J16</f>
        <v>-310000</v>
      </c>
      <c r="AB16" s="47">
        <f>X16/J16</f>
        <v>0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