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<sst xmlns="http://schemas.openxmlformats.org/spreadsheetml/2006/main" uniqueCount="144">
  <si>
    <t>03月</t>
  </si>
  <si>
    <t>どきどき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</si>
  <si>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</si>
  <si>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</si>
  <si>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</si>
  <si>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</si>
  <si>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</si>
  <si>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</si>
  <si>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</si>
  <si>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</si>
  <si>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</si>
  <si>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</si>
  <si>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</si>
  <si>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</si>
  <si>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</si>
  <si>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</si>
  <si>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</si>
  <si>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</si>
  <si>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</si>
  <si>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</si>
  <si>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</si>
  <si>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</si>
  <si>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</si>
  <si>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</si>
  <si>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</si>
  <si>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</si>
  <si>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</si>
  <si>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</si>
  <si>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</si>
  <si>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</si>
  <si>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</si>
  <si>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</si>
  <si>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</si>
  <si>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</si>
  <si>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</si>
  <si>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</si>
  <si>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</si>
  <si>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</si>
  <si>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</si>
  <si>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</si>
  <si>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</si>
  <si>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</si>
  <si>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</si>
  <si>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</si>
  <si>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</si>
  <si>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</si>
  <si>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</si>
  <si>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</si>
  <si>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</si>
  <si>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</si>
  <si>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</si>
  <si>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</si>
  <si>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</si>
  <si>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</si>
  <si>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</si>
  <si>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</si>
  <si>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</si>
  <si>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sd953</t>
  </si>
  <si>
    <t>インターカラー</t>
  </si>
  <si>
    <t>1604FLASHリサイズ</t>
  </si>
  <si>
    <t>女性からご飯に誘われる。男性はyesかnoか返事するだけ</t>
  </si>
  <si>
    <t>lp03</t>
  </si>
  <si>
    <t>ニッカン関西</t>
  </si>
  <si>
    <t>4C全面</t>
  </si>
  <si>
    <t>3月02日(土)</t>
  </si>
  <si>
    <t>sd954</t>
  </si>
  <si>
    <t>空電</t>
  </si>
  <si>
    <t>1月01日(木)</t>
  </si>
  <si>
    <t>sd955</t>
  </si>
  <si>
    <t>右女３</t>
  </si>
  <si>
    <t>②60「私、バッグが好きなの（A子さん47歳）」</t>
  </si>
  <si>
    <t>ニッカン関東</t>
  </si>
  <si>
    <t>半2段つかみ10段</t>
  </si>
  <si>
    <t>sd956</t>
  </si>
  <si>
    <t>③61「○○に登録したら一発でデキました！」</t>
  </si>
  <si>
    <t>sd957</t>
  </si>
  <si>
    <t>④62「50代以上の男性と会える！大人の恋愛がしたい女性募集中！」</t>
  </si>
  <si>
    <t>sd958</t>
  </si>
  <si>
    <t>(空電共通)</t>
  </si>
  <si>
    <t>sd959</t>
  </si>
  <si>
    <t>恋愛経験は不要！女性がリードしてくれます</t>
  </si>
  <si>
    <t>サンスポ関東</t>
  </si>
  <si>
    <t>半2段・半3段つかみ10段保証</t>
  </si>
  <si>
    <t>sd960</t>
  </si>
  <si>
    <t>①59「出会いの大御所〇〇に危機！サービス史上最大の男性不足」</t>
  </si>
  <si>
    <t>sd961</t>
  </si>
  <si>
    <t>sd962</t>
  </si>
  <si>
    <t>sd963</t>
  </si>
  <si>
    <t>サンスポ関西</t>
  </si>
  <si>
    <t>sd964</t>
  </si>
  <si>
    <t>sd965</t>
  </si>
  <si>
    <t>sd966</t>
  </si>
  <si>
    <t>sd967</t>
  </si>
  <si>
    <t>黒：右女３</t>
  </si>
  <si>
    <t>もう５０代の熟女だけど、試しに付き合ってみる？</t>
  </si>
  <si>
    <t>日刊ゲンダイ東海版</t>
  </si>
  <si>
    <t>全2段</t>
  </si>
  <si>
    <t>sd968</t>
  </si>
  <si>
    <t>恋愛経験は不要！女性がリードしてくれます！</t>
  </si>
  <si>
    <t>sd969</t>
  </si>
  <si>
    <t>sd970</t>
  </si>
  <si>
    <t>右女3版</t>
  </si>
  <si>
    <t>57歳、明日初デート。俺はまた男になる。</t>
  </si>
  <si>
    <t>スポーツ報知関西</t>
  </si>
  <si>
    <t>全5段つかみ4回</t>
  </si>
  <si>
    <t>sd971</t>
  </si>
  <si>
    <t>記事風版</t>
  </si>
  <si>
    <t>sd972</t>
  </si>
  <si>
    <t>L版熟女＋マコト漫画</t>
  </si>
  <si>
    <t>四十代以上の女性との出会い</t>
  </si>
  <si>
    <t>sd973</t>
  </si>
  <si>
    <t>雑誌版</t>
  </si>
  <si>
    <t>女性から逆指名</t>
  </si>
  <si>
    <t>sd974</t>
  </si>
  <si>
    <t>空電 (共通)</t>
  </si>
  <si>
    <t>新聞 TOTAL</t>
  </si>
  <si>
    <t>●DVD 広告</t>
  </si>
  <si>
    <t>pk179</t>
  </si>
  <si>
    <t>アドライヴ</t>
  </si>
  <si>
    <t>ダイアプレス</t>
  </si>
  <si>
    <t>DVD漫画たかし</t>
  </si>
  <si>
    <t>A4、780円</t>
  </si>
  <si>
    <t>lp02</t>
  </si>
  <si>
    <t>覗き男</t>
  </si>
  <si>
    <t>DVD袋表4C</t>
  </si>
  <si>
    <t>3月15日(金)</t>
  </si>
  <si>
    <t>pk180</t>
  </si>
  <si>
    <t>pk181</t>
  </si>
  <si>
    <t>一水社</t>
  </si>
  <si>
    <t>本気でイク地下DVDベストHコレクション</t>
  </si>
  <si>
    <t>3月16日(土)</t>
  </si>
  <si>
    <t>pk182</t>
  </si>
  <si>
    <t>pk183</t>
  </si>
  <si>
    <t>インフォメディア</t>
  </si>
  <si>
    <t>A5、日版PB、540円、8万部</t>
  </si>
  <si>
    <t>うぶ女子JK 痙攣ナマ挿入!</t>
  </si>
  <si>
    <t>DVD対向4C1P</t>
  </si>
  <si>
    <t>3月23日(土)</t>
  </si>
  <si>
    <t>pk184</t>
  </si>
  <si>
    <t>pk185</t>
  </si>
  <si>
    <t>美しすぎる募集しろうとヤリ放題</t>
  </si>
  <si>
    <t>3月29日(金)</t>
  </si>
  <si>
    <t>pk186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</si>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</sst>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320000</v>
      </c>
      <c r="L6" s="79"/>
      <c r="M6" s="79"/>
      <c r="N6" s="79"/>
      <c r="O6" s="88"/>
      <c r="P6" s="89"/>
      <c r="Q6" s="90">
        <f>O6+P6</f>
        <v>0</v>
      </c>
      <c r="R6" s="80" t="str">
        <f>IFERROR(Q6/N6,"-")</f>
        <v>-</v>
      </c>
      <c r="S6" s="79"/>
      <c r="T6" s="79"/>
      <c r="U6" s="80" t="str">
        <f>IFERROR(T6/(Q6),"-")</f>
        <v>-</v>
      </c>
      <c r="V6" s="81" t="str">
        <f>IFERROR(K6/SUM(Q6:Q7),"-")</f>
        <v>-</v>
      </c>
      <c r="W6" s="82"/>
      <c r="X6" s="80" t="str">
        <f>IF(Q6=0,"-",W6/Q6)</f>
        <v>-</v>
      </c>
      <c r="Y6" s="181"/>
      <c r="Z6" s="182" t="str">
        <f>IFERROR(Y6/Q6,"-")</f>
        <v>-</v>
      </c>
      <c r="AA6" s="182" t="str">
        <f>IFERROR(Y6/W6,"-")</f>
        <v>-</v>
      </c>
      <c r="AB6" s="176">
        <f>SUM(Y6:Y7)-SUM(K6:K7)</f>
        <v>-320000</v>
      </c>
      <c r="AC6" s="83">
        <f>SUM(Y6:Y7)/SUM(K6:K7)</f>
        <v>0</v>
      </c>
      <c r="AD6" s="77"/>
      <c r="AE6" s="91"/>
      <c r="AF6" s="92" t="str">
        <f>IF(Q6=0,"",IF(AE6=0,"",(AE6/Q6)))</f>
        <v/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 t="str">
        <f>IF(Q6=0,"",IF(AN6=0,"",(AN6/Q6)))</f>
        <v/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 t="str">
        <f>IF(Q6=0,"",IF(AW6=0,"",(AW6/Q6)))</f>
        <v/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 t="str">
        <f>IF(Q6=0,"",IF(BF6=0,"",(BF6/Q6)))</f>
        <v/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 t="str">
        <f>IF(Q6=0,"",IF(BO6=0,"",(BO6/Q6)))</f>
        <v/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 t="str">
        <f>IF(Q6=0,"",IF(BX6=0,"",(BX6/Q6)))</f>
        <v/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 t="str">
        <f>IF(Q6=0,"",IF(CG6=0,"",(CG6/Q6)))</f>
        <v/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/>
      <c r="CQ6" s="138"/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 t="s">
        <v>67</v>
      </c>
      <c r="K7" s="176"/>
      <c r="L7" s="79"/>
      <c r="M7" s="79"/>
      <c r="N7" s="79"/>
      <c r="O7" s="88"/>
      <c r="P7" s="89"/>
      <c r="Q7" s="90">
        <f>O7+P7</f>
        <v>0</v>
      </c>
      <c r="R7" s="80" t="str">
        <f>IFERROR(Q7/N7,"-")</f>
        <v>-</v>
      </c>
      <c r="S7" s="79"/>
      <c r="T7" s="79"/>
      <c r="U7" s="80" t="str">
        <f>IFERROR(T7/(Q7),"-")</f>
        <v>-</v>
      </c>
      <c r="V7" s="81"/>
      <c r="W7" s="82"/>
      <c r="X7" s="80" t="str">
        <f>IF(Q7=0,"-",W7/Q7)</f>
        <v>-</v>
      </c>
      <c r="Y7" s="181"/>
      <c r="Z7" s="182" t="str">
        <f>IFERROR(Y7/Q7,"-")</f>
        <v>-</v>
      </c>
      <c r="AA7" s="182" t="str">
        <f>IFERROR(Y7/W7,"-")</f>
        <v>-</v>
      </c>
      <c r="AB7" s="176"/>
      <c r="AC7" s="83"/>
      <c r="AD7" s="77"/>
      <c r="AE7" s="91"/>
      <c r="AF7" s="92" t="str">
        <f>IF(Q7=0,"",IF(AE7=0,"",(AE7/Q7)))</f>
        <v/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 t="str">
        <f>IF(Q7=0,"",IF(AN7=0,"",(AN7/Q7)))</f>
        <v/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 t="str">
        <f>IF(Q7=0,"",IF(AW7=0,"",(AW7/Q7)))</f>
        <v/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 t="str">
        <f>IF(Q7=0,"",IF(BF7=0,"",(BF7/Q7)))</f>
        <v/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 t="str">
        <f>IF(Q7=0,"",IF(BO7=0,"",(BO7/Q7)))</f>
        <v/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/>
      <c r="BY7" s="124" t="str">
        <f>IF(Q7=0,"",IF(BX7=0,"",(BX7/Q7)))</f>
        <v/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 t="str">
        <f>IF(Q7=0,"",IF(CG7=0,"",(CG7/Q7)))</f>
        <v/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/>
      <c r="CQ7" s="138"/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</v>
      </c>
      <c r="B8" s="184" t="s">
        <v>68</v>
      </c>
      <c r="C8" s="184" t="s">
        <v>58</v>
      </c>
      <c r="D8" s="184"/>
      <c r="E8" s="184" t="s">
        <v>69</v>
      </c>
      <c r="F8" s="184" t="s">
        <v>70</v>
      </c>
      <c r="G8" s="184" t="s">
        <v>61</v>
      </c>
      <c r="H8" s="87" t="s">
        <v>71</v>
      </c>
      <c r="I8" s="87" t="s">
        <v>72</v>
      </c>
      <c r="J8" s="87" t="s">
        <v>67</v>
      </c>
      <c r="K8" s="176">
        <v>500000</v>
      </c>
      <c r="L8" s="79"/>
      <c r="M8" s="79"/>
      <c r="N8" s="79"/>
      <c r="O8" s="88"/>
      <c r="P8" s="89"/>
      <c r="Q8" s="90">
        <f>O8+P8</f>
        <v>0</v>
      </c>
      <c r="R8" s="80" t="str">
        <f>IFERROR(Q8/N8,"-")</f>
        <v>-</v>
      </c>
      <c r="S8" s="79"/>
      <c r="T8" s="79"/>
      <c r="U8" s="80" t="str">
        <f>IFERROR(T8/(Q8),"-")</f>
        <v>-</v>
      </c>
      <c r="V8" s="81" t="str">
        <f>IFERROR(K8/SUM(Q8:Q11),"-")</f>
        <v>-</v>
      </c>
      <c r="W8" s="82"/>
      <c r="X8" s="80" t="str">
        <f>IF(Q8=0,"-",W8/Q8)</f>
        <v>-</v>
      </c>
      <c r="Y8" s="181"/>
      <c r="Z8" s="182" t="str">
        <f>IFERROR(Y8/Q8,"-")</f>
        <v>-</v>
      </c>
      <c r="AA8" s="182" t="str">
        <f>IFERROR(Y8/W8,"-")</f>
        <v>-</v>
      </c>
      <c r="AB8" s="176">
        <f>SUM(Y8:Y11)-SUM(K8:K11)</f>
        <v>-500000</v>
      </c>
      <c r="AC8" s="83">
        <f>SUM(Y8:Y11)/SUM(K8:K11)</f>
        <v>0</v>
      </c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/>
      <c r="CQ8" s="138"/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73</v>
      </c>
      <c r="C9" s="184" t="s">
        <v>58</v>
      </c>
      <c r="D9" s="184"/>
      <c r="E9" s="184" t="s">
        <v>69</v>
      </c>
      <c r="F9" s="184" t="s">
        <v>74</v>
      </c>
      <c r="G9" s="184" t="s">
        <v>61</v>
      </c>
      <c r="H9" s="87"/>
      <c r="I9" s="87" t="s">
        <v>72</v>
      </c>
      <c r="J9" s="87" t="s">
        <v>67</v>
      </c>
      <c r="K9" s="176"/>
      <c r="L9" s="79"/>
      <c r="M9" s="79"/>
      <c r="N9" s="79"/>
      <c r="O9" s="88"/>
      <c r="P9" s="89"/>
      <c r="Q9" s="90">
        <f>O9+P9</f>
        <v>0</v>
      </c>
      <c r="R9" s="80" t="str">
        <f>IFERROR(Q9/N9,"-")</f>
        <v>-</v>
      </c>
      <c r="S9" s="79"/>
      <c r="T9" s="79"/>
      <c r="U9" s="80" t="str">
        <f>IFERROR(T9/(Q9),"-")</f>
        <v>-</v>
      </c>
      <c r="V9" s="81"/>
      <c r="W9" s="82"/>
      <c r="X9" s="80" t="str">
        <f>IF(Q9=0,"-",W9/Q9)</f>
        <v>-</v>
      </c>
      <c r="Y9" s="181"/>
      <c r="Z9" s="182" t="str">
        <f>IFERROR(Y9/Q9,"-")</f>
        <v>-</v>
      </c>
      <c r="AA9" s="182" t="str">
        <f>IFERROR(Y9/W9,"-")</f>
        <v>-</v>
      </c>
      <c r="AB9" s="176"/>
      <c r="AC9" s="83"/>
      <c r="AD9" s="77"/>
      <c r="AE9" s="91"/>
      <c r="AF9" s="92" t="str">
        <f>IF(Q9=0,"",IF(AE9=0,"",(AE9/Q9)))</f>
        <v/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 t="str">
        <f>IF(Q9=0,"",IF(AN9=0,"",(AN9/Q9)))</f>
        <v/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 t="str">
        <f>IF(Q9=0,"",IF(AW9=0,"",(AW9/Q9)))</f>
        <v/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 t="str">
        <f>IF(Q9=0,"",IF(BF9=0,"",(BF9/Q9)))</f>
        <v/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 t="str">
        <f>IF(Q9=0,"",IF(BO9=0,"",(BO9/Q9)))</f>
        <v/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 t="str">
        <f>IF(Q9=0,"",IF(BX9=0,"",(BX9/Q9)))</f>
        <v/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 t="str">
        <f>IF(Q9=0,"",IF(CG9=0,"",(CG9/Q9)))</f>
        <v/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/>
      <c r="CQ9" s="138"/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75</v>
      </c>
      <c r="C10" s="184" t="s">
        <v>58</v>
      </c>
      <c r="D10" s="184"/>
      <c r="E10" s="184" t="s">
        <v>69</v>
      </c>
      <c r="F10" s="184" t="s">
        <v>76</v>
      </c>
      <c r="G10" s="184" t="s">
        <v>61</v>
      </c>
      <c r="H10" s="87"/>
      <c r="I10" s="87" t="s">
        <v>72</v>
      </c>
      <c r="J10" s="87" t="s">
        <v>67</v>
      </c>
      <c r="K10" s="176"/>
      <c r="L10" s="79"/>
      <c r="M10" s="79"/>
      <c r="N10" s="79"/>
      <c r="O10" s="88"/>
      <c r="P10" s="89"/>
      <c r="Q10" s="90">
        <f>O10+P10</f>
        <v>0</v>
      </c>
      <c r="R10" s="80" t="str">
        <f>IFERROR(Q10/N10,"-")</f>
        <v>-</v>
      </c>
      <c r="S10" s="79"/>
      <c r="T10" s="79"/>
      <c r="U10" s="80" t="str">
        <f>IFERROR(T10/(Q10),"-")</f>
        <v>-</v>
      </c>
      <c r="V10" s="81"/>
      <c r="W10" s="82"/>
      <c r="X10" s="80" t="str">
        <f>IF(Q10=0,"-",W10/Q10)</f>
        <v>-</v>
      </c>
      <c r="Y10" s="181"/>
      <c r="Z10" s="182" t="str">
        <f>IFERROR(Y10/Q10,"-")</f>
        <v>-</v>
      </c>
      <c r="AA10" s="182" t="str">
        <f>IFERROR(Y10/W10,"-")</f>
        <v>-</v>
      </c>
      <c r="AB10" s="176"/>
      <c r="AC10" s="83"/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/>
      <c r="CQ10" s="138"/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77</v>
      </c>
      <c r="C11" s="184" t="s">
        <v>58</v>
      </c>
      <c r="D11" s="184"/>
      <c r="E11" s="184" t="s">
        <v>78</v>
      </c>
      <c r="F11" s="184" t="s">
        <v>78</v>
      </c>
      <c r="G11" s="184" t="s">
        <v>66</v>
      </c>
      <c r="H11" s="87"/>
      <c r="I11" s="87"/>
      <c r="J11" s="87" t="s">
        <v>67</v>
      </c>
      <c r="K11" s="176"/>
      <c r="L11" s="79"/>
      <c r="M11" s="79"/>
      <c r="N11" s="79"/>
      <c r="O11" s="88"/>
      <c r="P11" s="89"/>
      <c r="Q11" s="90">
        <f>O11+P11</f>
        <v>0</v>
      </c>
      <c r="R11" s="80" t="str">
        <f>IFERROR(Q11/N11,"-")</f>
        <v>-</v>
      </c>
      <c r="S11" s="79"/>
      <c r="T11" s="79"/>
      <c r="U11" s="80" t="str">
        <f>IFERROR(T11/(Q11),"-")</f>
        <v>-</v>
      </c>
      <c r="V11" s="81"/>
      <c r="W11" s="82"/>
      <c r="X11" s="80" t="str">
        <f>IF(Q11=0,"-",W11/Q11)</f>
        <v>-</v>
      </c>
      <c r="Y11" s="181"/>
      <c r="Z11" s="182" t="str">
        <f>IFERROR(Y11/Q11,"-")</f>
        <v>-</v>
      </c>
      <c r="AA11" s="182" t="str">
        <f>IFERROR(Y11/W11,"-")</f>
        <v>-</v>
      </c>
      <c r="AB11" s="176"/>
      <c r="AC11" s="83"/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/>
      <c r="CQ11" s="138"/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</v>
      </c>
      <c r="B12" s="184" t="s">
        <v>79</v>
      </c>
      <c r="C12" s="184" t="s">
        <v>58</v>
      </c>
      <c r="D12" s="184"/>
      <c r="E12" s="184" t="s">
        <v>69</v>
      </c>
      <c r="F12" s="184" t="s">
        <v>80</v>
      </c>
      <c r="G12" s="184" t="s">
        <v>61</v>
      </c>
      <c r="H12" s="87" t="s">
        <v>81</v>
      </c>
      <c r="I12" s="87" t="s">
        <v>82</v>
      </c>
      <c r="J12" s="87" t="s">
        <v>67</v>
      </c>
      <c r="K12" s="176">
        <v>500000</v>
      </c>
      <c r="L12" s="79"/>
      <c r="M12" s="79"/>
      <c r="N12" s="79"/>
      <c r="O12" s="88"/>
      <c r="P12" s="89"/>
      <c r="Q12" s="90">
        <f>O12+P12</f>
        <v>0</v>
      </c>
      <c r="R12" s="80" t="str">
        <f>IFERROR(Q12/N12,"-")</f>
        <v>-</v>
      </c>
      <c r="S12" s="79"/>
      <c r="T12" s="79"/>
      <c r="U12" s="80" t="str">
        <f>IFERROR(T12/(Q12),"-")</f>
        <v>-</v>
      </c>
      <c r="V12" s="81" t="str">
        <f>IFERROR(K12/SUM(Q12:Q19),"-")</f>
        <v>-</v>
      </c>
      <c r="W12" s="82"/>
      <c r="X12" s="80" t="str">
        <f>IF(Q12=0,"-",W12/Q12)</f>
        <v>-</v>
      </c>
      <c r="Y12" s="181"/>
      <c r="Z12" s="182" t="str">
        <f>IFERROR(Y12/Q12,"-")</f>
        <v>-</v>
      </c>
      <c r="AA12" s="182" t="str">
        <f>IFERROR(Y12/W12,"-")</f>
        <v>-</v>
      </c>
      <c r="AB12" s="176">
        <f>SUM(Y12:Y19)-SUM(K12:K19)</f>
        <v>-500000</v>
      </c>
      <c r="AC12" s="83">
        <f>SUM(Y12:Y19)/SUM(K12:K19)</f>
        <v>0</v>
      </c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/>
      <c r="CQ12" s="138"/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83</v>
      </c>
      <c r="C13" s="184" t="s">
        <v>58</v>
      </c>
      <c r="D13" s="184"/>
      <c r="E13" s="184" t="s">
        <v>69</v>
      </c>
      <c r="F13" s="184" t="s">
        <v>84</v>
      </c>
      <c r="G13" s="184" t="s">
        <v>61</v>
      </c>
      <c r="H13" s="87"/>
      <c r="I13" s="87" t="s">
        <v>82</v>
      </c>
      <c r="J13" s="87" t="s">
        <v>67</v>
      </c>
      <c r="K13" s="176"/>
      <c r="L13" s="79"/>
      <c r="M13" s="79"/>
      <c r="N13" s="79"/>
      <c r="O13" s="88"/>
      <c r="P13" s="89"/>
      <c r="Q13" s="90">
        <f>O13+P13</f>
        <v>0</v>
      </c>
      <c r="R13" s="80" t="str">
        <f>IFERROR(Q13/N13,"-")</f>
        <v>-</v>
      </c>
      <c r="S13" s="79"/>
      <c r="T13" s="79"/>
      <c r="U13" s="80" t="str">
        <f>IFERROR(T13/(Q13),"-")</f>
        <v>-</v>
      </c>
      <c r="V13" s="81"/>
      <c r="W13" s="82"/>
      <c r="X13" s="80" t="str">
        <f>IF(Q13=0,"-",W13/Q13)</f>
        <v>-</v>
      </c>
      <c r="Y13" s="181"/>
      <c r="Z13" s="182" t="str">
        <f>IFERROR(Y13/Q13,"-")</f>
        <v>-</v>
      </c>
      <c r="AA13" s="182" t="str">
        <f>IFERROR(Y13/W13,"-")</f>
        <v>-</v>
      </c>
      <c r="AB13" s="176"/>
      <c r="AC13" s="83"/>
      <c r="AD13" s="77"/>
      <c r="AE13" s="91"/>
      <c r="AF13" s="92" t="str">
        <f>IF(Q13=0,"",IF(AE13=0,"",(AE13/Q13)))</f>
        <v/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 t="str">
        <f>IF(Q13=0,"",IF(AN13=0,"",(AN13/Q13)))</f>
        <v/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 t="str">
        <f>IF(Q13=0,"",IF(AW13=0,"",(AW13/Q13)))</f>
        <v/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 t="str">
        <f>IF(Q13=0,"",IF(BF13=0,"",(BF13/Q13)))</f>
        <v/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 t="str">
        <f>IF(Q13=0,"",IF(BO13=0,"",(BO13/Q13)))</f>
        <v/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 t="str">
        <f>IF(Q13=0,"",IF(BX13=0,"",(BX13/Q13)))</f>
        <v/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 t="str">
        <f>IF(Q13=0,"",IF(CG13=0,"",(CG13/Q13)))</f>
        <v/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/>
      <c r="CQ13" s="138"/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85</v>
      </c>
      <c r="C14" s="184" t="s">
        <v>58</v>
      </c>
      <c r="D14" s="184"/>
      <c r="E14" s="184" t="s">
        <v>69</v>
      </c>
      <c r="F14" s="184" t="s">
        <v>76</v>
      </c>
      <c r="G14" s="184" t="s">
        <v>61</v>
      </c>
      <c r="H14" s="87"/>
      <c r="I14" s="87" t="s">
        <v>82</v>
      </c>
      <c r="J14" s="87" t="s">
        <v>67</v>
      </c>
      <c r="K14" s="176"/>
      <c r="L14" s="79"/>
      <c r="M14" s="79"/>
      <c r="N14" s="79"/>
      <c r="O14" s="88"/>
      <c r="P14" s="89"/>
      <c r="Q14" s="90">
        <f>O14+P14</f>
        <v>0</v>
      </c>
      <c r="R14" s="80" t="str">
        <f>IFERROR(Q14/N14,"-")</f>
        <v>-</v>
      </c>
      <c r="S14" s="79"/>
      <c r="T14" s="79"/>
      <c r="U14" s="80" t="str">
        <f>IFERROR(T14/(Q14),"-")</f>
        <v>-</v>
      </c>
      <c r="V14" s="81"/>
      <c r="W14" s="82"/>
      <c r="X14" s="80" t="str">
        <f>IF(Q14=0,"-",W14/Q14)</f>
        <v>-</v>
      </c>
      <c r="Y14" s="181"/>
      <c r="Z14" s="182" t="str">
        <f>IFERROR(Y14/Q14,"-")</f>
        <v>-</v>
      </c>
      <c r="AA14" s="182" t="str">
        <f>IFERROR(Y14/W14,"-")</f>
        <v>-</v>
      </c>
      <c r="AB14" s="176"/>
      <c r="AC14" s="83"/>
      <c r="AD14" s="77"/>
      <c r="AE14" s="91"/>
      <c r="AF14" s="92" t="str">
        <f>IF(Q14=0,"",IF(AE14=0,"",(AE14/Q14)))</f>
        <v/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 t="str">
        <f>IF(Q14=0,"",IF(AN14=0,"",(AN14/Q14)))</f>
        <v/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 t="str">
        <f>IF(Q14=0,"",IF(AW14=0,"",(AW14/Q14)))</f>
        <v/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 t="str">
        <f>IF(Q14=0,"",IF(BF14=0,"",(BF14/Q14)))</f>
        <v/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 t="str">
        <f>IF(Q14=0,"",IF(BO14=0,"",(BO14/Q14)))</f>
        <v/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 t="str">
        <f>IF(Q14=0,"",IF(BX14=0,"",(BX14/Q14)))</f>
        <v/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 t="str">
        <f>IF(Q14=0,"",IF(CG14=0,"",(CG14/Q14)))</f>
        <v/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/>
      <c r="CQ14" s="138"/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86</v>
      </c>
      <c r="C15" s="184" t="s">
        <v>58</v>
      </c>
      <c r="D15" s="184"/>
      <c r="E15" s="184" t="s">
        <v>78</v>
      </c>
      <c r="F15" s="184" t="s">
        <v>78</v>
      </c>
      <c r="G15" s="184" t="s">
        <v>66</v>
      </c>
      <c r="H15" s="87"/>
      <c r="I15" s="87"/>
      <c r="J15" s="87" t="s">
        <v>67</v>
      </c>
      <c r="K15" s="176"/>
      <c r="L15" s="79"/>
      <c r="M15" s="79"/>
      <c r="N15" s="79"/>
      <c r="O15" s="88"/>
      <c r="P15" s="89"/>
      <c r="Q15" s="90">
        <f>O15+P15</f>
        <v>0</v>
      </c>
      <c r="R15" s="80" t="str">
        <f>IFERROR(Q15/N15,"-")</f>
        <v>-</v>
      </c>
      <c r="S15" s="79"/>
      <c r="T15" s="79"/>
      <c r="U15" s="80" t="str">
        <f>IFERROR(T15/(Q15),"-")</f>
        <v>-</v>
      </c>
      <c r="V15" s="81"/>
      <c r="W15" s="82"/>
      <c r="X15" s="80" t="str">
        <f>IF(Q15=0,"-",W15/Q15)</f>
        <v>-</v>
      </c>
      <c r="Y15" s="181"/>
      <c r="Z15" s="182" t="str">
        <f>IFERROR(Y15/Q15,"-")</f>
        <v>-</v>
      </c>
      <c r="AA15" s="182" t="str">
        <f>IFERROR(Y15/W15,"-")</f>
        <v>-</v>
      </c>
      <c r="AB15" s="176"/>
      <c r="AC15" s="83"/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/>
      <c r="CQ15" s="138"/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87</v>
      </c>
      <c r="C16" s="184" t="s">
        <v>58</v>
      </c>
      <c r="D16" s="184"/>
      <c r="E16" s="184" t="s">
        <v>69</v>
      </c>
      <c r="F16" s="184" t="s">
        <v>80</v>
      </c>
      <c r="G16" s="184" t="s">
        <v>61</v>
      </c>
      <c r="H16" s="87" t="s">
        <v>88</v>
      </c>
      <c r="I16" s="87" t="s">
        <v>82</v>
      </c>
      <c r="J16" s="87" t="s">
        <v>67</v>
      </c>
      <c r="K16" s="176"/>
      <c r="L16" s="79"/>
      <c r="M16" s="79"/>
      <c r="N16" s="79"/>
      <c r="O16" s="88"/>
      <c r="P16" s="89"/>
      <c r="Q16" s="90">
        <f>O16+P16</f>
        <v>0</v>
      </c>
      <c r="R16" s="80" t="str">
        <f>IFERROR(Q16/N16,"-")</f>
        <v>-</v>
      </c>
      <c r="S16" s="79"/>
      <c r="T16" s="79"/>
      <c r="U16" s="80" t="str">
        <f>IFERROR(T16/(Q16),"-")</f>
        <v>-</v>
      </c>
      <c r="V16" s="81"/>
      <c r="W16" s="82"/>
      <c r="X16" s="80" t="str">
        <f>IF(Q16=0,"-",W16/Q16)</f>
        <v>-</v>
      </c>
      <c r="Y16" s="181"/>
      <c r="Z16" s="182" t="str">
        <f>IFERROR(Y16/Q16,"-")</f>
        <v>-</v>
      </c>
      <c r="AA16" s="182" t="str">
        <f>IFERROR(Y16/W16,"-")</f>
        <v>-</v>
      </c>
      <c r="AB16" s="176"/>
      <c r="AC16" s="83"/>
      <c r="AD16" s="77"/>
      <c r="AE16" s="91"/>
      <c r="AF16" s="92" t="str">
        <f>IF(Q16=0,"",IF(AE16=0,"",(AE16/Q16)))</f>
        <v/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 t="str">
        <f>IF(Q16=0,"",IF(AN16=0,"",(AN16/Q16)))</f>
        <v/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 t="str">
        <f>IF(Q16=0,"",IF(AW16=0,"",(AW16/Q16)))</f>
        <v/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 t="str">
        <f>IF(Q16=0,"",IF(BF16=0,"",(BF16/Q16)))</f>
        <v/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/>
      <c r="BP16" s="117" t="str">
        <f>IF(Q16=0,"",IF(BO16=0,"",(BO16/Q16)))</f>
        <v/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/>
      <c r="BY16" s="124" t="str">
        <f>IF(Q16=0,"",IF(BX16=0,"",(BX16/Q16)))</f>
        <v/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 t="str">
        <f>IF(Q16=0,"",IF(CG16=0,"",(CG16/Q16)))</f>
        <v/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/>
      <c r="CQ16" s="138"/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89</v>
      </c>
      <c r="C17" s="184" t="s">
        <v>58</v>
      </c>
      <c r="D17" s="184"/>
      <c r="E17" s="184" t="s">
        <v>69</v>
      </c>
      <c r="F17" s="184" t="s">
        <v>84</v>
      </c>
      <c r="G17" s="184" t="s">
        <v>61</v>
      </c>
      <c r="H17" s="87"/>
      <c r="I17" s="87" t="s">
        <v>82</v>
      </c>
      <c r="J17" s="87" t="s">
        <v>67</v>
      </c>
      <c r="K17" s="176"/>
      <c r="L17" s="79"/>
      <c r="M17" s="79"/>
      <c r="N17" s="79"/>
      <c r="O17" s="88"/>
      <c r="P17" s="89"/>
      <c r="Q17" s="90">
        <f>O17+P17</f>
        <v>0</v>
      </c>
      <c r="R17" s="80" t="str">
        <f>IFERROR(Q17/N17,"-")</f>
        <v>-</v>
      </c>
      <c r="S17" s="79"/>
      <c r="T17" s="79"/>
      <c r="U17" s="80" t="str">
        <f>IFERROR(T17/(Q17),"-")</f>
        <v>-</v>
      </c>
      <c r="V17" s="81"/>
      <c r="W17" s="82"/>
      <c r="X17" s="80" t="str">
        <f>IF(Q17=0,"-",W17/Q17)</f>
        <v>-</v>
      </c>
      <c r="Y17" s="181"/>
      <c r="Z17" s="182" t="str">
        <f>IFERROR(Y17/Q17,"-")</f>
        <v>-</v>
      </c>
      <c r="AA17" s="182" t="str">
        <f>IFERROR(Y17/W17,"-")</f>
        <v>-</v>
      </c>
      <c r="AB17" s="176"/>
      <c r="AC17" s="83"/>
      <c r="AD17" s="77"/>
      <c r="AE17" s="91"/>
      <c r="AF17" s="92" t="str">
        <f>IF(Q17=0,"",IF(AE17=0,"",(AE17/Q17)))</f>
        <v/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 t="str">
        <f>IF(Q17=0,"",IF(AN17=0,"",(AN17/Q17)))</f>
        <v/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 t="str">
        <f>IF(Q17=0,"",IF(AW17=0,"",(AW17/Q17)))</f>
        <v/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 t="str">
        <f>IF(Q17=0,"",IF(BF17=0,"",(BF17/Q17)))</f>
        <v/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 t="str">
        <f>IF(Q17=0,"",IF(BO17=0,"",(BO17/Q17)))</f>
        <v/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 t="str">
        <f>IF(Q17=0,"",IF(BX17=0,"",(BX17/Q17)))</f>
        <v/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 t="str">
        <f>IF(Q17=0,"",IF(CG17=0,"",(CG17/Q17)))</f>
        <v/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/>
      <c r="CQ17" s="138"/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90</v>
      </c>
      <c r="C18" s="184" t="s">
        <v>58</v>
      </c>
      <c r="D18" s="184"/>
      <c r="E18" s="184" t="s">
        <v>69</v>
      </c>
      <c r="F18" s="184" t="s">
        <v>76</v>
      </c>
      <c r="G18" s="184" t="s">
        <v>61</v>
      </c>
      <c r="H18" s="87"/>
      <c r="I18" s="87" t="s">
        <v>82</v>
      </c>
      <c r="J18" s="87" t="s">
        <v>67</v>
      </c>
      <c r="K18" s="176"/>
      <c r="L18" s="79"/>
      <c r="M18" s="79"/>
      <c r="N18" s="79"/>
      <c r="O18" s="88"/>
      <c r="P18" s="89"/>
      <c r="Q18" s="90">
        <f>O18+P18</f>
        <v>0</v>
      </c>
      <c r="R18" s="80" t="str">
        <f>IFERROR(Q18/N18,"-")</f>
        <v>-</v>
      </c>
      <c r="S18" s="79"/>
      <c r="T18" s="79"/>
      <c r="U18" s="80" t="str">
        <f>IFERROR(T18/(Q18),"-")</f>
        <v>-</v>
      </c>
      <c r="V18" s="81"/>
      <c r="W18" s="82"/>
      <c r="X18" s="80" t="str">
        <f>IF(Q18=0,"-",W18/Q18)</f>
        <v>-</v>
      </c>
      <c r="Y18" s="181"/>
      <c r="Z18" s="182" t="str">
        <f>IFERROR(Y18/Q18,"-")</f>
        <v>-</v>
      </c>
      <c r="AA18" s="182" t="str">
        <f>IFERROR(Y18/W18,"-")</f>
        <v>-</v>
      </c>
      <c r="AB18" s="176"/>
      <c r="AC18" s="83"/>
      <c r="AD18" s="77"/>
      <c r="AE18" s="91"/>
      <c r="AF18" s="92" t="str">
        <f>IF(Q18=0,"",IF(AE18=0,"",(AE18/Q18)))</f>
        <v/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 t="str">
        <f>IF(Q18=0,"",IF(AN18=0,"",(AN18/Q18)))</f>
        <v/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 t="str">
        <f>IF(Q18=0,"",IF(AW18=0,"",(AW18/Q18)))</f>
        <v/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 t="str">
        <f>IF(Q18=0,"",IF(BF18=0,"",(BF18/Q18)))</f>
        <v/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 t="str">
        <f>IF(Q18=0,"",IF(BO18=0,"",(BO18/Q18)))</f>
        <v/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 t="str">
        <f>IF(Q18=0,"",IF(BX18=0,"",(BX18/Q18)))</f>
        <v/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 t="str">
        <f>IF(Q18=0,"",IF(CG18=0,"",(CG18/Q18)))</f>
        <v/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/>
      <c r="CQ18" s="138"/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91</v>
      </c>
      <c r="C19" s="184" t="s">
        <v>58</v>
      </c>
      <c r="D19" s="184"/>
      <c r="E19" s="184" t="s">
        <v>78</v>
      </c>
      <c r="F19" s="184" t="s">
        <v>78</v>
      </c>
      <c r="G19" s="184" t="s">
        <v>66</v>
      </c>
      <c r="H19" s="87"/>
      <c r="I19" s="87"/>
      <c r="J19" s="87" t="s">
        <v>67</v>
      </c>
      <c r="K19" s="176"/>
      <c r="L19" s="79"/>
      <c r="M19" s="79"/>
      <c r="N19" s="79"/>
      <c r="O19" s="88"/>
      <c r="P19" s="89"/>
      <c r="Q19" s="90">
        <f>O19+P19</f>
        <v>0</v>
      </c>
      <c r="R19" s="80" t="str">
        <f>IFERROR(Q19/N19,"-")</f>
        <v>-</v>
      </c>
      <c r="S19" s="79"/>
      <c r="T19" s="79"/>
      <c r="U19" s="80" t="str">
        <f>IFERROR(T19/(Q19),"-")</f>
        <v>-</v>
      </c>
      <c r="V19" s="81"/>
      <c r="W19" s="82"/>
      <c r="X19" s="80" t="str">
        <f>IF(Q19=0,"-",W19/Q19)</f>
        <v>-</v>
      </c>
      <c r="Y19" s="181"/>
      <c r="Z19" s="182" t="str">
        <f>IFERROR(Y19/Q19,"-")</f>
        <v>-</v>
      </c>
      <c r="AA19" s="182" t="str">
        <f>IFERROR(Y19/W19,"-")</f>
        <v>-</v>
      </c>
      <c r="AB19" s="176"/>
      <c r="AC19" s="83"/>
      <c r="AD19" s="77"/>
      <c r="AE19" s="91"/>
      <c r="AF19" s="92" t="str">
        <f>IF(Q19=0,"",IF(AE19=0,"",(AE19/Q19)))</f>
        <v/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 t="str">
        <f>IF(Q19=0,"",IF(AN19=0,"",(AN19/Q19)))</f>
        <v/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 t="str">
        <f>IF(Q19=0,"",IF(AW19=0,"",(AW19/Q19)))</f>
        <v/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 t="str">
        <f>IF(Q19=0,"",IF(BF19=0,"",(BF19/Q19)))</f>
        <v/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 t="str">
        <f>IF(Q19=0,"",IF(BO19=0,"",(BO19/Q19)))</f>
        <v/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 t="str">
        <f>IF(Q19=0,"",IF(BX19=0,"",(BX19/Q19)))</f>
        <v/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 t="str">
        <f>IF(Q19=0,"",IF(CG19=0,"",(CG19/Q19)))</f>
        <v/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/>
      <c r="CQ19" s="138"/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</v>
      </c>
      <c r="B20" s="184" t="s">
        <v>92</v>
      </c>
      <c r="C20" s="184" t="s">
        <v>58</v>
      </c>
      <c r="D20" s="184"/>
      <c r="E20" s="184" t="s">
        <v>93</v>
      </c>
      <c r="F20" s="184" t="s">
        <v>94</v>
      </c>
      <c r="G20" s="184" t="s">
        <v>61</v>
      </c>
      <c r="H20" s="87" t="s">
        <v>95</v>
      </c>
      <c r="I20" s="87" t="s">
        <v>96</v>
      </c>
      <c r="J20" s="87" t="s">
        <v>67</v>
      </c>
      <c r="K20" s="176">
        <v>100000</v>
      </c>
      <c r="L20" s="79"/>
      <c r="M20" s="79"/>
      <c r="N20" s="79"/>
      <c r="O20" s="88"/>
      <c r="P20" s="89"/>
      <c r="Q20" s="90">
        <f>O20+P20</f>
        <v>0</v>
      </c>
      <c r="R20" s="80" t="str">
        <f>IFERROR(Q20/N20,"-")</f>
        <v>-</v>
      </c>
      <c r="S20" s="79"/>
      <c r="T20" s="79"/>
      <c r="U20" s="80" t="str">
        <f>IFERROR(T20/(Q20),"-")</f>
        <v>-</v>
      </c>
      <c r="V20" s="81" t="str">
        <f>IFERROR(K20/SUM(Q20:Q22),"-")</f>
        <v>-</v>
      </c>
      <c r="W20" s="82"/>
      <c r="X20" s="80" t="str">
        <f>IF(Q20=0,"-",W20/Q20)</f>
        <v>-</v>
      </c>
      <c r="Y20" s="181"/>
      <c r="Z20" s="182" t="str">
        <f>IFERROR(Y20/Q20,"-")</f>
        <v>-</v>
      </c>
      <c r="AA20" s="182" t="str">
        <f>IFERROR(Y20/W20,"-")</f>
        <v>-</v>
      </c>
      <c r="AB20" s="176">
        <f>SUM(Y20:Y22)-SUM(K20:K22)</f>
        <v>-100000</v>
      </c>
      <c r="AC20" s="83">
        <f>SUM(Y20:Y22)/SUM(K20:K22)</f>
        <v>0</v>
      </c>
      <c r="AD20" s="77"/>
      <c r="AE20" s="91"/>
      <c r="AF20" s="92" t="str">
        <f>IF(Q20=0,"",IF(AE20=0,"",(AE20/Q20)))</f>
        <v/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 t="str">
        <f>IF(Q20=0,"",IF(AN20=0,"",(AN20/Q20)))</f>
        <v/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 t="str">
        <f>IF(Q20=0,"",IF(AW20=0,"",(AW20/Q20)))</f>
        <v/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 t="str">
        <f>IF(Q20=0,"",IF(BF20=0,"",(BF20/Q20)))</f>
        <v/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 t="str">
        <f>IF(Q20=0,"",IF(BO20=0,"",(BO20/Q20)))</f>
        <v/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 t="str">
        <f>IF(Q20=0,"",IF(BX20=0,"",(BX20/Q20)))</f>
        <v/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 t="str">
        <f>IF(Q20=0,"",IF(CG20=0,"",(CG20/Q20)))</f>
        <v/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/>
      <c r="CQ20" s="138"/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97</v>
      </c>
      <c r="C21" s="184" t="s">
        <v>58</v>
      </c>
      <c r="D21" s="184"/>
      <c r="E21" s="184" t="s">
        <v>93</v>
      </c>
      <c r="F21" s="184" t="s">
        <v>98</v>
      </c>
      <c r="G21" s="184" t="s">
        <v>61</v>
      </c>
      <c r="H21" s="87"/>
      <c r="I21" s="87" t="s">
        <v>96</v>
      </c>
      <c r="J21" s="87" t="s">
        <v>67</v>
      </c>
      <c r="K21" s="176"/>
      <c r="L21" s="79"/>
      <c r="M21" s="79"/>
      <c r="N21" s="79"/>
      <c r="O21" s="88"/>
      <c r="P21" s="89"/>
      <c r="Q21" s="90">
        <f>O21+P21</f>
        <v>0</v>
      </c>
      <c r="R21" s="80" t="str">
        <f>IFERROR(Q21/N21,"-")</f>
        <v>-</v>
      </c>
      <c r="S21" s="79"/>
      <c r="T21" s="79"/>
      <c r="U21" s="80" t="str">
        <f>IFERROR(T21/(Q21),"-")</f>
        <v>-</v>
      </c>
      <c r="V21" s="81"/>
      <c r="W21" s="82"/>
      <c r="X21" s="80" t="str">
        <f>IF(Q21=0,"-",W21/Q21)</f>
        <v>-</v>
      </c>
      <c r="Y21" s="181"/>
      <c r="Z21" s="182" t="str">
        <f>IFERROR(Y21/Q21,"-")</f>
        <v>-</v>
      </c>
      <c r="AA21" s="182" t="str">
        <f>IFERROR(Y21/W21,"-")</f>
        <v>-</v>
      </c>
      <c r="AB21" s="176"/>
      <c r="AC21" s="83"/>
      <c r="AD21" s="77"/>
      <c r="AE21" s="91"/>
      <c r="AF21" s="92" t="str">
        <f>IF(Q21=0,"",IF(AE21=0,"",(AE21/Q21)))</f>
        <v/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 t="str">
        <f>IF(Q21=0,"",IF(AN21=0,"",(AN21/Q21)))</f>
        <v/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 t="str">
        <f>IF(Q21=0,"",IF(AW21=0,"",(AW21/Q21)))</f>
        <v/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 t="str">
        <f>IF(Q21=0,"",IF(BF21=0,"",(BF21/Q21)))</f>
        <v/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 t="str">
        <f>IF(Q21=0,"",IF(BO21=0,"",(BO21/Q21)))</f>
        <v/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/>
      <c r="BY21" s="124" t="str">
        <f>IF(Q21=0,"",IF(BX21=0,"",(BX21/Q21)))</f>
        <v/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 t="str">
        <f>IF(Q21=0,"",IF(CG21=0,"",(CG21/Q21)))</f>
        <v/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/>
      <c r="CQ21" s="138"/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99</v>
      </c>
      <c r="C22" s="184" t="s">
        <v>58</v>
      </c>
      <c r="D22" s="184"/>
      <c r="E22" s="184" t="s">
        <v>78</v>
      </c>
      <c r="F22" s="184" t="s">
        <v>78</v>
      </c>
      <c r="G22" s="184" t="s">
        <v>66</v>
      </c>
      <c r="H22" s="87"/>
      <c r="I22" s="87"/>
      <c r="J22" s="87" t="s">
        <v>67</v>
      </c>
      <c r="K22" s="176"/>
      <c r="L22" s="79"/>
      <c r="M22" s="79"/>
      <c r="N22" s="79"/>
      <c r="O22" s="88"/>
      <c r="P22" s="89"/>
      <c r="Q22" s="90">
        <f>O22+P22</f>
        <v>0</v>
      </c>
      <c r="R22" s="80" t="str">
        <f>IFERROR(Q22/N22,"-")</f>
        <v>-</v>
      </c>
      <c r="S22" s="79"/>
      <c r="T22" s="79"/>
      <c r="U22" s="80" t="str">
        <f>IFERROR(T22/(Q22),"-")</f>
        <v>-</v>
      </c>
      <c r="V22" s="81"/>
      <c r="W22" s="82"/>
      <c r="X22" s="80" t="str">
        <f>IF(Q22=0,"-",W22/Q22)</f>
        <v>-</v>
      </c>
      <c r="Y22" s="181"/>
      <c r="Z22" s="182" t="str">
        <f>IFERROR(Y22/Q22,"-")</f>
        <v>-</v>
      </c>
      <c r="AA22" s="182" t="str">
        <f>IFERROR(Y22/W22,"-")</f>
        <v>-</v>
      </c>
      <c r="AB22" s="176"/>
      <c r="AC22" s="83"/>
      <c r="AD22" s="77"/>
      <c r="AE22" s="91"/>
      <c r="AF22" s="92" t="str">
        <f>IF(Q22=0,"",IF(AE22=0,"",(AE22/Q22)))</f>
        <v/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 t="str">
        <f>IF(Q22=0,"",IF(AN22=0,"",(AN22/Q22)))</f>
        <v/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 t="str">
        <f>IF(Q22=0,"",IF(AW22=0,"",(AW22/Q22)))</f>
        <v/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 t="str">
        <f>IF(Q22=0,"",IF(BF22=0,"",(BF22/Q22)))</f>
        <v/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 t="str">
        <f>IF(Q22=0,"",IF(BO22=0,"",(BO22/Q22)))</f>
        <v/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 t="str">
        <f>IF(Q22=0,"",IF(BX22=0,"",(BX22/Q22)))</f>
        <v/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 t="str">
        <f>IF(Q22=0,"",IF(CG22=0,"",(CG22/Q22)))</f>
        <v/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/>
      <c r="CQ22" s="138"/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0</v>
      </c>
      <c r="B23" s="184" t="s">
        <v>100</v>
      </c>
      <c r="C23" s="184" t="s">
        <v>58</v>
      </c>
      <c r="D23" s="184"/>
      <c r="E23" s="184" t="s">
        <v>101</v>
      </c>
      <c r="F23" s="184" t="s">
        <v>102</v>
      </c>
      <c r="G23" s="184" t="s">
        <v>61</v>
      </c>
      <c r="H23" s="87" t="s">
        <v>103</v>
      </c>
      <c r="I23" s="87" t="s">
        <v>104</v>
      </c>
      <c r="J23" s="87" t="s">
        <v>67</v>
      </c>
      <c r="K23" s="176">
        <v>280000</v>
      </c>
      <c r="L23" s="79"/>
      <c r="M23" s="79"/>
      <c r="N23" s="79"/>
      <c r="O23" s="88"/>
      <c r="P23" s="89"/>
      <c r="Q23" s="90">
        <f>O23+P23</f>
        <v>0</v>
      </c>
      <c r="R23" s="80" t="str">
        <f>IFERROR(Q23/N23,"-")</f>
        <v>-</v>
      </c>
      <c r="S23" s="79"/>
      <c r="T23" s="79"/>
      <c r="U23" s="80" t="str">
        <f>IFERROR(T23/(Q23),"-")</f>
        <v>-</v>
      </c>
      <c r="V23" s="81" t="str">
        <f>IFERROR(K23/SUM(Q23:Q27),"-")</f>
        <v>-</v>
      </c>
      <c r="W23" s="82"/>
      <c r="X23" s="80" t="str">
        <f>IF(Q23=0,"-",W23/Q23)</f>
        <v>-</v>
      </c>
      <c r="Y23" s="181"/>
      <c r="Z23" s="182" t="str">
        <f>IFERROR(Y23/Q23,"-")</f>
        <v>-</v>
      </c>
      <c r="AA23" s="182" t="str">
        <f>IFERROR(Y23/W23,"-")</f>
        <v>-</v>
      </c>
      <c r="AB23" s="176">
        <f>SUM(Y23:Y27)-SUM(K23:K27)</f>
        <v>-280000</v>
      </c>
      <c r="AC23" s="83">
        <f>SUM(Y23:Y27)/SUM(K23:K27)</f>
        <v>0</v>
      </c>
      <c r="AD23" s="77"/>
      <c r="AE23" s="91"/>
      <c r="AF23" s="92" t="str">
        <f>IF(Q23=0,"",IF(AE23=0,"",(AE23/Q23)))</f>
        <v/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 t="str">
        <f>IF(Q23=0,"",IF(AN23=0,"",(AN23/Q23)))</f>
        <v/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 t="str">
        <f>IF(Q23=0,"",IF(AW23=0,"",(AW23/Q23)))</f>
        <v/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 t="str">
        <f>IF(Q23=0,"",IF(BF23=0,"",(BF23/Q23)))</f>
        <v/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 t="str">
        <f>IF(Q23=0,"",IF(BO23=0,"",(BO23/Q23)))</f>
        <v/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 t="str">
        <f>IF(Q23=0,"",IF(BX23=0,"",(BX23/Q23)))</f>
        <v/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 t="str">
        <f>IF(Q23=0,"",IF(CG23=0,"",(CG23/Q23)))</f>
        <v/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/>
      <c r="CQ23" s="138"/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105</v>
      </c>
      <c r="C24" s="184" t="s">
        <v>58</v>
      </c>
      <c r="D24" s="184"/>
      <c r="E24" s="184" t="s">
        <v>106</v>
      </c>
      <c r="F24" s="184" t="s">
        <v>60</v>
      </c>
      <c r="G24" s="184" t="s">
        <v>61</v>
      </c>
      <c r="H24" s="87" t="s">
        <v>103</v>
      </c>
      <c r="I24" s="87" t="s">
        <v>104</v>
      </c>
      <c r="J24" s="87" t="s">
        <v>67</v>
      </c>
      <c r="K24" s="176"/>
      <c r="L24" s="79"/>
      <c r="M24" s="79"/>
      <c r="N24" s="79"/>
      <c r="O24" s="88"/>
      <c r="P24" s="89"/>
      <c r="Q24" s="90">
        <f>O24+P24</f>
        <v>0</v>
      </c>
      <c r="R24" s="80" t="str">
        <f>IFERROR(Q24/N24,"-")</f>
        <v>-</v>
      </c>
      <c r="S24" s="79"/>
      <c r="T24" s="79"/>
      <c r="U24" s="80" t="str">
        <f>IFERROR(T24/(Q24),"-")</f>
        <v>-</v>
      </c>
      <c r="V24" s="81"/>
      <c r="W24" s="82"/>
      <c r="X24" s="80" t="str">
        <f>IF(Q24=0,"-",W24/Q24)</f>
        <v>-</v>
      </c>
      <c r="Y24" s="181"/>
      <c r="Z24" s="182" t="str">
        <f>IFERROR(Y24/Q24,"-")</f>
        <v>-</v>
      </c>
      <c r="AA24" s="182" t="str">
        <f>IFERROR(Y24/W24,"-")</f>
        <v>-</v>
      </c>
      <c r="AB24" s="176"/>
      <c r="AC24" s="83"/>
      <c r="AD24" s="77"/>
      <c r="AE24" s="91"/>
      <c r="AF24" s="92" t="str">
        <f>IF(Q24=0,"",IF(AE24=0,"",(AE24/Q24)))</f>
        <v/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 t="str">
        <f>IF(Q24=0,"",IF(AN24=0,"",(AN24/Q24)))</f>
        <v/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 t="str">
        <f>IF(Q24=0,"",IF(AW24=0,"",(AW24/Q24)))</f>
        <v/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 t="str">
        <f>IF(Q24=0,"",IF(BF24=0,"",(BF24/Q24)))</f>
        <v/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 t="str">
        <f>IF(Q24=0,"",IF(BO24=0,"",(BO24/Q24)))</f>
        <v/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 t="str">
        <f>IF(Q24=0,"",IF(BX24=0,"",(BX24/Q24)))</f>
        <v/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 t="str">
        <f>IF(Q24=0,"",IF(CG24=0,"",(CG24/Q24)))</f>
        <v/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/>
      <c r="CQ24" s="138"/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107</v>
      </c>
      <c r="C25" s="184" t="s">
        <v>58</v>
      </c>
      <c r="D25" s="184"/>
      <c r="E25" s="184" t="s">
        <v>108</v>
      </c>
      <c r="F25" s="184" t="s">
        <v>109</v>
      </c>
      <c r="G25" s="184" t="s">
        <v>61</v>
      </c>
      <c r="H25" s="87" t="s">
        <v>103</v>
      </c>
      <c r="I25" s="87" t="s">
        <v>104</v>
      </c>
      <c r="J25" s="87" t="s">
        <v>67</v>
      </c>
      <c r="K25" s="176"/>
      <c r="L25" s="79"/>
      <c r="M25" s="79"/>
      <c r="N25" s="79"/>
      <c r="O25" s="88"/>
      <c r="P25" s="89"/>
      <c r="Q25" s="90">
        <f>O25+P25</f>
        <v>0</v>
      </c>
      <c r="R25" s="80" t="str">
        <f>IFERROR(Q25/N25,"-")</f>
        <v>-</v>
      </c>
      <c r="S25" s="79"/>
      <c r="T25" s="79"/>
      <c r="U25" s="80" t="str">
        <f>IFERROR(T25/(Q25),"-")</f>
        <v>-</v>
      </c>
      <c r="V25" s="81"/>
      <c r="W25" s="82"/>
      <c r="X25" s="80" t="str">
        <f>IF(Q25=0,"-",W25/Q25)</f>
        <v>-</v>
      </c>
      <c r="Y25" s="181"/>
      <c r="Z25" s="182" t="str">
        <f>IFERROR(Y25/Q25,"-")</f>
        <v>-</v>
      </c>
      <c r="AA25" s="182" t="str">
        <f>IFERROR(Y25/W25,"-")</f>
        <v>-</v>
      </c>
      <c r="AB25" s="176"/>
      <c r="AC25" s="83"/>
      <c r="AD25" s="77"/>
      <c r="AE25" s="91"/>
      <c r="AF25" s="92" t="str">
        <f>IF(Q25=0,"",IF(AE25=0,"",(AE25/Q25)))</f>
        <v/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 t="str">
        <f>IF(Q25=0,"",IF(AN25=0,"",(AN25/Q25)))</f>
        <v/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 t="str">
        <f>IF(Q25=0,"",IF(AW25=0,"",(AW25/Q25)))</f>
        <v/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 t="str">
        <f>IF(Q25=0,"",IF(BF25=0,"",(BF25/Q25)))</f>
        <v/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/>
      <c r="BP25" s="117" t="str">
        <f>IF(Q25=0,"",IF(BO25=0,"",(BO25/Q25)))</f>
        <v/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 t="str">
        <f>IF(Q25=0,"",IF(BX25=0,"",(BX25/Q25)))</f>
        <v/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 t="str">
        <f>IF(Q25=0,"",IF(CG25=0,"",(CG25/Q25)))</f>
        <v/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/>
      <c r="CQ25" s="138"/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110</v>
      </c>
      <c r="C26" s="184" t="s">
        <v>58</v>
      </c>
      <c r="D26" s="184"/>
      <c r="E26" s="184" t="s">
        <v>111</v>
      </c>
      <c r="F26" s="184" t="s">
        <v>112</v>
      </c>
      <c r="G26" s="184" t="s">
        <v>61</v>
      </c>
      <c r="H26" s="87" t="s">
        <v>103</v>
      </c>
      <c r="I26" s="87" t="s">
        <v>104</v>
      </c>
      <c r="J26" s="87" t="s">
        <v>67</v>
      </c>
      <c r="K26" s="176"/>
      <c r="L26" s="79"/>
      <c r="M26" s="79"/>
      <c r="N26" s="79"/>
      <c r="O26" s="88"/>
      <c r="P26" s="89"/>
      <c r="Q26" s="90">
        <f>O26+P26</f>
        <v>0</v>
      </c>
      <c r="R26" s="80" t="str">
        <f>IFERROR(Q26/N26,"-")</f>
        <v>-</v>
      </c>
      <c r="S26" s="79"/>
      <c r="T26" s="79"/>
      <c r="U26" s="80" t="str">
        <f>IFERROR(T26/(Q26),"-")</f>
        <v>-</v>
      </c>
      <c r="V26" s="81"/>
      <c r="W26" s="82"/>
      <c r="X26" s="80" t="str">
        <f>IF(Q26=0,"-",W26/Q26)</f>
        <v>-</v>
      </c>
      <c r="Y26" s="181"/>
      <c r="Z26" s="182" t="str">
        <f>IFERROR(Y26/Q26,"-")</f>
        <v>-</v>
      </c>
      <c r="AA26" s="182" t="str">
        <f>IFERROR(Y26/W26,"-")</f>
        <v>-</v>
      </c>
      <c r="AB26" s="176"/>
      <c r="AC26" s="83"/>
      <c r="AD26" s="77"/>
      <c r="AE26" s="91"/>
      <c r="AF26" s="92" t="str">
        <f>IF(Q26=0,"",IF(AE26=0,"",(AE26/Q26)))</f>
        <v/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 t="str">
        <f>IF(Q26=0,"",IF(AN26=0,"",(AN26/Q26)))</f>
        <v/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 t="str">
        <f>IF(Q26=0,"",IF(AW26=0,"",(AW26/Q26)))</f>
        <v/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 t="str">
        <f>IF(Q26=0,"",IF(BF26=0,"",(BF26/Q26)))</f>
        <v/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 t="str">
        <f>IF(Q26=0,"",IF(BO26=0,"",(BO26/Q26)))</f>
        <v/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 t="str">
        <f>IF(Q26=0,"",IF(BX26=0,"",(BX26/Q26)))</f>
        <v/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 t="str">
        <f>IF(Q26=0,"",IF(CG26=0,"",(CG26/Q26)))</f>
        <v/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/>
      <c r="CQ26" s="138"/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113</v>
      </c>
      <c r="C27" s="184" t="s">
        <v>58</v>
      </c>
      <c r="D27" s="184"/>
      <c r="E27" s="184" t="s">
        <v>78</v>
      </c>
      <c r="F27" s="184" t="s">
        <v>78</v>
      </c>
      <c r="G27" s="184" t="s">
        <v>66</v>
      </c>
      <c r="H27" s="87" t="s">
        <v>114</v>
      </c>
      <c r="I27" s="87"/>
      <c r="J27" s="87" t="s">
        <v>67</v>
      </c>
      <c r="K27" s="176"/>
      <c r="L27" s="79"/>
      <c r="M27" s="79"/>
      <c r="N27" s="79"/>
      <c r="O27" s="88"/>
      <c r="P27" s="89"/>
      <c r="Q27" s="90">
        <f>O27+P27</f>
        <v>0</v>
      </c>
      <c r="R27" s="80" t="str">
        <f>IFERROR(Q27/N27,"-")</f>
        <v>-</v>
      </c>
      <c r="S27" s="79"/>
      <c r="T27" s="79"/>
      <c r="U27" s="80" t="str">
        <f>IFERROR(T27/(Q27),"-")</f>
        <v>-</v>
      </c>
      <c r="V27" s="81"/>
      <c r="W27" s="82"/>
      <c r="X27" s="80" t="str">
        <f>IF(Q27=0,"-",W27/Q27)</f>
        <v>-</v>
      </c>
      <c r="Y27" s="181"/>
      <c r="Z27" s="182" t="str">
        <f>IFERROR(Y27/Q27,"-")</f>
        <v>-</v>
      </c>
      <c r="AA27" s="182" t="str">
        <f>IFERROR(Y27/W27,"-")</f>
        <v>-</v>
      </c>
      <c r="AB27" s="176"/>
      <c r="AC27" s="83"/>
      <c r="AD27" s="77"/>
      <c r="AE27" s="91"/>
      <c r="AF27" s="92" t="str">
        <f>IF(Q27=0,"",IF(AE27=0,"",(AE27/Q27)))</f>
        <v/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 t="str">
        <f>IF(Q27=0,"",IF(AN27=0,"",(AN27/Q27)))</f>
        <v/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 t="str">
        <f>IF(Q27=0,"",IF(AW27=0,"",(AW27/Q27)))</f>
        <v/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 t="str">
        <f>IF(Q27=0,"",IF(BF27=0,"",(BF27/Q27)))</f>
        <v/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/>
      <c r="BP27" s="117" t="str">
        <f>IF(Q27=0,"",IF(BO27=0,"",(BO27/Q27)))</f>
        <v/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/>
      <c r="BY27" s="124" t="str">
        <f>IF(Q27=0,"",IF(BX27=0,"",(BX27/Q27)))</f>
        <v/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 t="str">
        <f>IF(Q27=0,"",IF(CG27=0,"",(CG27/Q27)))</f>
        <v/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/>
      <c r="CQ27" s="138"/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30"/>
      <c r="B28" s="84"/>
      <c r="C28" s="84"/>
      <c r="D28" s="85"/>
      <c r="E28" s="85"/>
      <c r="F28" s="85"/>
      <c r="G28" s="86"/>
      <c r="H28" s="87"/>
      <c r="I28" s="87"/>
      <c r="J28" s="87"/>
      <c r="K28" s="177"/>
      <c r="L28" s="34"/>
      <c r="M28" s="34"/>
      <c r="N28" s="31"/>
      <c r="O28" s="23"/>
      <c r="P28" s="23"/>
      <c r="Q28" s="23"/>
      <c r="R28" s="32"/>
      <c r="S28" s="32"/>
      <c r="T28" s="23"/>
      <c r="U28" s="32"/>
      <c r="V28" s="25"/>
      <c r="W28" s="25"/>
      <c r="X28" s="25"/>
      <c r="Y28" s="183"/>
      <c r="Z28" s="183"/>
      <c r="AA28" s="183"/>
      <c r="AB28" s="183"/>
      <c r="AC28" s="33"/>
      <c r="AD28" s="57"/>
      <c r="AE28" s="61"/>
      <c r="AF28" s="62"/>
      <c r="AG28" s="61"/>
      <c r="AH28" s="65"/>
      <c r="AI28" s="66"/>
      <c r="AJ28" s="67"/>
      <c r="AK28" s="68"/>
      <c r="AL28" s="68"/>
      <c r="AM28" s="68"/>
      <c r="AN28" s="61"/>
      <c r="AO28" s="62"/>
      <c r="AP28" s="61"/>
      <c r="AQ28" s="65"/>
      <c r="AR28" s="66"/>
      <c r="AS28" s="67"/>
      <c r="AT28" s="68"/>
      <c r="AU28" s="68"/>
      <c r="AV28" s="68"/>
      <c r="AW28" s="61"/>
      <c r="AX28" s="62"/>
      <c r="AY28" s="61"/>
      <c r="AZ28" s="65"/>
      <c r="BA28" s="66"/>
      <c r="BB28" s="67"/>
      <c r="BC28" s="68"/>
      <c r="BD28" s="68"/>
      <c r="BE28" s="68"/>
      <c r="BF28" s="61"/>
      <c r="BG28" s="62"/>
      <c r="BH28" s="61"/>
      <c r="BI28" s="65"/>
      <c r="BJ28" s="66"/>
      <c r="BK28" s="67"/>
      <c r="BL28" s="68"/>
      <c r="BM28" s="68"/>
      <c r="BN28" s="68"/>
      <c r="BO28" s="63"/>
      <c r="BP28" s="64"/>
      <c r="BQ28" s="61"/>
      <c r="BR28" s="65"/>
      <c r="BS28" s="66"/>
      <c r="BT28" s="67"/>
      <c r="BU28" s="68"/>
      <c r="BV28" s="68"/>
      <c r="BW28" s="68"/>
      <c r="BX28" s="63"/>
      <c r="BY28" s="64"/>
      <c r="BZ28" s="61"/>
      <c r="CA28" s="65"/>
      <c r="CB28" s="66"/>
      <c r="CC28" s="67"/>
      <c r="CD28" s="68"/>
      <c r="CE28" s="68"/>
      <c r="CF28" s="68"/>
      <c r="CG28" s="63"/>
      <c r="CH28" s="64"/>
      <c r="CI28" s="61"/>
      <c r="CJ28" s="65"/>
      <c r="CK28" s="66"/>
      <c r="CL28" s="67"/>
      <c r="CM28" s="68"/>
      <c r="CN28" s="68"/>
      <c r="CO28" s="68"/>
      <c r="CP28" s="69"/>
      <c r="CQ28" s="66"/>
      <c r="CR28" s="66"/>
      <c r="CS28" s="66"/>
      <c r="CT28" s="70"/>
    </row>
    <row r="29" spans="1:99">
      <c r="A29" s="30"/>
      <c r="B29" s="37"/>
      <c r="C29" s="37"/>
      <c r="D29" s="21"/>
      <c r="E29" s="21"/>
      <c r="F29" s="21"/>
      <c r="G29" s="22"/>
      <c r="H29" s="36"/>
      <c r="I29" s="36"/>
      <c r="J29" s="73"/>
      <c r="K29" s="178"/>
      <c r="L29" s="34"/>
      <c r="M29" s="34"/>
      <c r="N29" s="31"/>
      <c r="O29" s="23"/>
      <c r="P29" s="23"/>
      <c r="Q29" s="23"/>
      <c r="R29" s="32"/>
      <c r="S29" s="32"/>
      <c r="T29" s="23"/>
      <c r="U29" s="32"/>
      <c r="V29" s="25"/>
      <c r="W29" s="25"/>
      <c r="X29" s="25"/>
      <c r="Y29" s="183"/>
      <c r="Z29" s="183"/>
      <c r="AA29" s="183"/>
      <c r="AB29" s="183"/>
      <c r="AC29" s="33"/>
      <c r="AD29" s="59"/>
      <c r="AE29" s="61"/>
      <c r="AF29" s="62"/>
      <c r="AG29" s="61"/>
      <c r="AH29" s="65"/>
      <c r="AI29" s="66"/>
      <c r="AJ29" s="67"/>
      <c r="AK29" s="68"/>
      <c r="AL29" s="68"/>
      <c r="AM29" s="68"/>
      <c r="AN29" s="61"/>
      <c r="AO29" s="62"/>
      <c r="AP29" s="61"/>
      <c r="AQ29" s="65"/>
      <c r="AR29" s="66"/>
      <c r="AS29" s="67"/>
      <c r="AT29" s="68"/>
      <c r="AU29" s="68"/>
      <c r="AV29" s="68"/>
      <c r="AW29" s="61"/>
      <c r="AX29" s="62"/>
      <c r="AY29" s="61"/>
      <c r="AZ29" s="65"/>
      <c r="BA29" s="66"/>
      <c r="BB29" s="67"/>
      <c r="BC29" s="68"/>
      <c r="BD29" s="68"/>
      <c r="BE29" s="68"/>
      <c r="BF29" s="61"/>
      <c r="BG29" s="62"/>
      <c r="BH29" s="61"/>
      <c r="BI29" s="65"/>
      <c r="BJ29" s="66"/>
      <c r="BK29" s="67"/>
      <c r="BL29" s="68"/>
      <c r="BM29" s="68"/>
      <c r="BN29" s="68"/>
      <c r="BO29" s="63"/>
      <c r="BP29" s="64"/>
      <c r="BQ29" s="61"/>
      <c r="BR29" s="65"/>
      <c r="BS29" s="66"/>
      <c r="BT29" s="67"/>
      <c r="BU29" s="68"/>
      <c r="BV29" s="68"/>
      <c r="BW29" s="68"/>
      <c r="BX29" s="63"/>
      <c r="BY29" s="64"/>
      <c r="BZ29" s="61"/>
      <c r="CA29" s="65"/>
      <c r="CB29" s="66"/>
      <c r="CC29" s="67"/>
      <c r="CD29" s="68"/>
      <c r="CE29" s="68"/>
      <c r="CF29" s="68"/>
      <c r="CG29" s="63"/>
      <c r="CH29" s="64"/>
      <c r="CI29" s="61"/>
      <c r="CJ29" s="65"/>
      <c r="CK29" s="66"/>
      <c r="CL29" s="67"/>
      <c r="CM29" s="68"/>
      <c r="CN29" s="68"/>
      <c r="CO29" s="68"/>
      <c r="CP29" s="69"/>
      <c r="CQ29" s="66"/>
      <c r="CR29" s="66"/>
      <c r="CS29" s="66"/>
      <c r="CT29" s="70"/>
    </row>
    <row r="30" spans="1:99">
      <c r="A30" s="19">
        <f>AC30</f>
        <v>0</v>
      </c>
      <c r="B30" s="39"/>
      <c r="C30" s="39"/>
      <c r="D30" s="39"/>
      <c r="E30" s="39"/>
      <c r="F30" s="39"/>
      <c r="G30" s="39"/>
      <c r="H30" s="40" t="s">
        <v>115</v>
      </c>
      <c r="I30" s="40"/>
      <c r="J30" s="40"/>
      <c r="K30" s="179">
        <f>SUM(K6:K29)</f>
        <v>1700000</v>
      </c>
      <c r="L30" s="41">
        <f>SUM(L6:L29)</f>
        <v>0</v>
      </c>
      <c r="M30" s="41">
        <f>SUM(M6:M29)</f>
        <v>0</v>
      </c>
      <c r="N30" s="41">
        <f>SUM(N6:N29)</f>
        <v>0</v>
      </c>
      <c r="O30" s="41">
        <f>SUM(O6:O29)</f>
        <v>0</v>
      </c>
      <c r="P30" s="41">
        <f>SUM(P6:P29)</f>
        <v>0</v>
      </c>
      <c r="Q30" s="41">
        <f>SUM(Q6:Q29)</f>
        <v>0</v>
      </c>
      <c r="R30" s="42" t="str">
        <f>IFERROR(Q30/N30,"-")</f>
        <v>-</v>
      </c>
      <c r="S30" s="76">
        <f>SUM(S6:S29)</f>
        <v>0</v>
      </c>
      <c r="T30" s="76">
        <f>SUM(T6:T29)</f>
        <v>0</v>
      </c>
      <c r="U30" s="42" t="str">
        <f>IFERROR(S30/Q30,"-")</f>
        <v>-</v>
      </c>
      <c r="V30" s="43" t="str">
        <f>IFERROR(K30/Q30,"-")</f>
        <v>-</v>
      </c>
      <c r="W30" s="44">
        <f>SUM(W6:W29)</f>
        <v>0</v>
      </c>
      <c r="X30" s="42" t="str">
        <f>IFERROR(W30/Q30,"-")</f>
        <v>-</v>
      </c>
      <c r="Y30" s="179">
        <f>SUM(Y6:Y29)</f>
        <v>0</v>
      </c>
      <c r="Z30" s="179" t="str">
        <f>IFERROR(Y30/Q30,"-")</f>
        <v>-</v>
      </c>
      <c r="AA30" s="179" t="str">
        <f>IFERROR(Y30/W30,"-")</f>
        <v>-</v>
      </c>
      <c r="AB30" s="179">
        <f>Y30-K30</f>
        <v>-1700000</v>
      </c>
      <c r="AC30" s="45">
        <f>Y30/K30</f>
        <v>0</v>
      </c>
      <c r="AD30" s="58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11"/>
    <mergeCell ref="K8:K11"/>
    <mergeCell ref="V8:V11"/>
    <mergeCell ref="AB8:AB11"/>
    <mergeCell ref="AC8:AC11"/>
    <mergeCell ref="A12:A19"/>
    <mergeCell ref="K12:K19"/>
    <mergeCell ref="V12:V19"/>
    <mergeCell ref="AB12:AB19"/>
    <mergeCell ref="AC12:AC19"/>
    <mergeCell ref="A20:A22"/>
    <mergeCell ref="K20:K22"/>
    <mergeCell ref="V20:V22"/>
    <mergeCell ref="AB20:AB22"/>
    <mergeCell ref="AC20:AC22"/>
    <mergeCell ref="A23:A27"/>
    <mergeCell ref="K23:K27"/>
    <mergeCell ref="V23:V27"/>
    <mergeCell ref="AB23:AB27"/>
    <mergeCell ref="AC23:AC2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116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</v>
      </c>
      <c r="B6" s="184" t="s">
        <v>117</v>
      </c>
      <c r="C6" s="184" t="s">
        <v>118</v>
      </c>
      <c r="D6" s="184" t="s">
        <v>119</v>
      </c>
      <c r="E6" s="184" t="s">
        <v>120</v>
      </c>
      <c r="F6" s="184" t="s">
        <v>121</v>
      </c>
      <c r="G6" s="184" t="s">
        <v>122</v>
      </c>
      <c r="H6" s="87" t="s">
        <v>123</v>
      </c>
      <c r="I6" s="87" t="s">
        <v>124</v>
      </c>
      <c r="J6" s="87" t="s">
        <v>125</v>
      </c>
      <c r="K6" s="176">
        <v>80000</v>
      </c>
      <c r="L6" s="79"/>
      <c r="M6" s="79"/>
      <c r="N6" s="79"/>
      <c r="O6" s="88"/>
      <c r="P6" s="89"/>
      <c r="Q6" s="90">
        <f>O6+P6</f>
        <v>0</v>
      </c>
      <c r="R6" s="80" t="str">
        <f>IFERROR(Q6/N6,"-")</f>
        <v>-</v>
      </c>
      <c r="S6" s="79"/>
      <c r="T6" s="79"/>
      <c r="U6" s="80" t="str">
        <f>IFERROR(T6/(Q6),"-")</f>
        <v>-</v>
      </c>
      <c r="V6" s="81" t="str">
        <f>IFERROR(K6/SUM(Q6:Q7),"-")</f>
        <v>-</v>
      </c>
      <c r="W6" s="82"/>
      <c r="X6" s="80" t="str">
        <f>IF(Q6=0,"-",W6/Q6)</f>
        <v>-</v>
      </c>
      <c r="Y6" s="181"/>
      <c r="Z6" s="182" t="str">
        <f>IFERROR(Y6/Q6,"-")</f>
        <v>-</v>
      </c>
      <c r="AA6" s="182" t="str">
        <f>IFERROR(Y6/W6,"-")</f>
        <v>-</v>
      </c>
      <c r="AB6" s="176">
        <f>SUM(Y6:Y7)-SUM(K6:K7)</f>
        <v>-80000</v>
      </c>
      <c r="AC6" s="83">
        <f>SUM(Y6:Y7)/SUM(K6:K7)</f>
        <v>0</v>
      </c>
      <c r="AD6" s="77"/>
      <c r="AE6" s="91"/>
      <c r="AF6" s="92" t="str">
        <f>IF(Q6=0,"",IF(AE6=0,"",(AE6/Q6)))</f>
        <v/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 t="str">
        <f>IF(Q6=0,"",IF(AN6=0,"",(AN6/Q6)))</f>
        <v/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 t="str">
        <f>IF(Q6=0,"",IF(AW6=0,"",(AW6/Q6)))</f>
        <v/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 t="str">
        <f>IF(Q6=0,"",IF(BF6=0,"",(BF6/Q6)))</f>
        <v/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 t="str">
        <f>IF(Q6=0,"",IF(BO6=0,"",(BO6/Q6)))</f>
        <v/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 t="str">
        <f>IF(Q6=0,"",IF(BX6=0,"",(BX6/Q6)))</f>
        <v/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 t="str">
        <f>IF(Q6=0,"",IF(CG6=0,"",(CG6/Q6)))</f>
        <v/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/>
      <c r="CQ6" s="138"/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126</v>
      </c>
      <c r="C7" s="184" t="s">
        <v>118</v>
      </c>
      <c r="D7" s="184"/>
      <c r="E7" s="184"/>
      <c r="F7" s="184"/>
      <c r="G7" s="184" t="s">
        <v>66</v>
      </c>
      <c r="H7" s="87"/>
      <c r="I7" s="87"/>
      <c r="J7" s="87" t="s">
        <v>67</v>
      </c>
      <c r="K7" s="176"/>
      <c r="L7" s="79"/>
      <c r="M7" s="79"/>
      <c r="N7" s="79"/>
      <c r="O7" s="88"/>
      <c r="P7" s="89"/>
      <c r="Q7" s="90">
        <f>O7+P7</f>
        <v>0</v>
      </c>
      <c r="R7" s="80" t="str">
        <f>IFERROR(Q7/N7,"-")</f>
        <v>-</v>
      </c>
      <c r="S7" s="79"/>
      <c r="T7" s="79"/>
      <c r="U7" s="80" t="str">
        <f>IFERROR(T7/(Q7),"-")</f>
        <v>-</v>
      </c>
      <c r="V7" s="81"/>
      <c r="W7" s="82"/>
      <c r="X7" s="80" t="str">
        <f>IF(Q7=0,"-",W7/Q7)</f>
        <v>-</v>
      </c>
      <c r="Y7" s="181"/>
      <c r="Z7" s="182" t="str">
        <f>IFERROR(Y7/Q7,"-")</f>
        <v>-</v>
      </c>
      <c r="AA7" s="182" t="str">
        <f>IFERROR(Y7/W7,"-")</f>
        <v>-</v>
      </c>
      <c r="AB7" s="176"/>
      <c r="AC7" s="83"/>
      <c r="AD7" s="77"/>
      <c r="AE7" s="91"/>
      <c r="AF7" s="92" t="str">
        <f>IF(Q7=0,"",IF(AE7=0,"",(AE7/Q7)))</f>
        <v/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 t="str">
        <f>IF(Q7=0,"",IF(AN7=0,"",(AN7/Q7)))</f>
        <v/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 t="str">
        <f>IF(Q7=0,"",IF(AW7=0,"",(AW7/Q7)))</f>
        <v/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 t="str">
        <f>IF(Q7=0,"",IF(BF7=0,"",(BF7/Q7)))</f>
        <v/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 t="str">
        <f>IF(Q7=0,"",IF(BO7=0,"",(BO7/Q7)))</f>
        <v/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/>
      <c r="BY7" s="124" t="str">
        <f>IF(Q7=0,"",IF(BX7=0,"",(BX7/Q7)))</f>
        <v/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 t="str">
        <f>IF(Q7=0,"",IF(CG7=0,"",(CG7/Q7)))</f>
        <v/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/>
      <c r="CQ7" s="138"/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</v>
      </c>
      <c r="B8" s="184" t="s">
        <v>127</v>
      </c>
      <c r="C8" s="184" t="s">
        <v>118</v>
      </c>
      <c r="D8" s="184" t="s">
        <v>128</v>
      </c>
      <c r="E8" s="184" t="s">
        <v>120</v>
      </c>
      <c r="F8" s="184"/>
      <c r="G8" s="184" t="s">
        <v>122</v>
      </c>
      <c r="H8" s="87" t="s">
        <v>129</v>
      </c>
      <c r="I8" s="87" t="s">
        <v>124</v>
      </c>
      <c r="J8" s="185" t="s">
        <v>130</v>
      </c>
      <c r="K8" s="176">
        <v>75000</v>
      </c>
      <c r="L8" s="79"/>
      <c r="M8" s="79"/>
      <c r="N8" s="79"/>
      <c r="O8" s="88"/>
      <c r="P8" s="89"/>
      <c r="Q8" s="90">
        <f>O8+P8</f>
        <v>0</v>
      </c>
      <c r="R8" s="80" t="str">
        <f>IFERROR(Q8/N8,"-")</f>
        <v>-</v>
      </c>
      <c r="S8" s="79"/>
      <c r="T8" s="79"/>
      <c r="U8" s="80" t="str">
        <f>IFERROR(T8/(Q8),"-")</f>
        <v>-</v>
      </c>
      <c r="V8" s="81" t="str">
        <f>IFERROR(K8/SUM(Q8:Q9),"-")</f>
        <v>-</v>
      </c>
      <c r="W8" s="82"/>
      <c r="X8" s="80" t="str">
        <f>IF(Q8=0,"-",W8/Q8)</f>
        <v>-</v>
      </c>
      <c r="Y8" s="181"/>
      <c r="Z8" s="182" t="str">
        <f>IFERROR(Y8/Q8,"-")</f>
        <v>-</v>
      </c>
      <c r="AA8" s="182" t="str">
        <f>IFERROR(Y8/W8,"-")</f>
        <v>-</v>
      </c>
      <c r="AB8" s="176">
        <f>SUM(Y8:Y9)-SUM(K8:K9)</f>
        <v>-75000</v>
      </c>
      <c r="AC8" s="83">
        <f>SUM(Y8:Y9)/SUM(K8:K9)</f>
        <v>0</v>
      </c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/>
      <c r="CQ8" s="138"/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131</v>
      </c>
      <c r="C9" s="184" t="s">
        <v>118</v>
      </c>
      <c r="D9" s="184"/>
      <c r="E9" s="184"/>
      <c r="F9" s="184"/>
      <c r="G9" s="184" t="s">
        <v>66</v>
      </c>
      <c r="H9" s="87"/>
      <c r="I9" s="87"/>
      <c r="J9" s="87" t="s">
        <v>67</v>
      </c>
      <c r="K9" s="176"/>
      <c r="L9" s="79"/>
      <c r="M9" s="79"/>
      <c r="N9" s="79"/>
      <c r="O9" s="88"/>
      <c r="P9" s="89"/>
      <c r="Q9" s="90">
        <f>O9+P9</f>
        <v>0</v>
      </c>
      <c r="R9" s="80" t="str">
        <f>IFERROR(Q9/N9,"-")</f>
        <v>-</v>
      </c>
      <c r="S9" s="79"/>
      <c r="T9" s="79"/>
      <c r="U9" s="80" t="str">
        <f>IFERROR(T9/(Q9),"-")</f>
        <v>-</v>
      </c>
      <c r="V9" s="81"/>
      <c r="W9" s="82"/>
      <c r="X9" s="80" t="str">
        <f>IF(Q9=0,"-",W9/Q9)</f>
        <v>-</v>
      </c>
      <c r="Y9" s="181"/>
      <c r="Z9" s="182" t="str">
        <f>IFERROR(Y9/Q9,"-")</f>
        <v>-</v>
      </c>
      <c r="AA9" s="182" t="str">
        <f>IFERROR(Y9/W9,"-")</f>
        <v>-</v>
      </c>
      <c r="AB9" s="176"/>
      <c r="AC9" s="83"/>
      <c r="AD9" s="77"/>
      <c r="AE9" s="91"/>
      <c r="AF9" s="92" t="str">
        <f>IF(Q9=0,"",IF(AE9=0,"",(AE9/Q9)))</f>
        <v/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 t="str">
        <f>IF(Q9=0,"",IF(AN9=0,"",(AN9/Q9)))</f>
        <v/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 t="str">
        <f>IF(Q9=0,"",IF(AW9=0,"",(AW9/Q9)))</f>
        <v/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 t="str">
        <f>IF(Q9=0,"",IF(BF9=0,"",(BF9/Q9)))</f>
        <v/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 t="str">
        <f>IF(Q9=0,"",IF(BO9=0,"",(BO9/Q9)))</f>
        <v/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 t="str">
        <f>IF(Q9=0,"",IF(BX9=0,"",(BX9/Q9)))</f>
        <v/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 t="str">
        <f>IF(Q9=0,"",IF(CG9=0,"",(CG9/Q9)))</f>
        <v/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/>
      <c r="CQ9" s="138"/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</v>
      </c>
      <c r="B10" s="184" t="s">
        <v>132</v>
      </c>
      <c r="C10" s="184" t="s">
        <v>118</v>
      </c>
      <c r="D10" s="184" t="s">
        <v>133</v>
      </c>
      <c r="E10" s="184" t="s">
        <v>120</v>
      </c>
      <c r="F10" s="184" t="s">
        <v>134</v>
      </c>
      <c r="G10" s="184" t="s">
        <v>122</v>
      </c>
      <c r="H10" s="87" t="s">
        <v>135</v>
      </c>
      <c r="I10" s="87" t="s">
        <v>136</v>
      </c>
      <c r="J10" s="185" t="s">
        <v>137</v>
      </c>
      <c r="K10" s="176">
        <v>75000</v>
      </c>
      <c r="L10" s="79"/>
      <c r="M10" s="79"/>
      <c r="N10" s="79"/>
      <c r="O10" s="88"/>
      <c r="P10" s="89"/>
      <c r="Q10" s="90">
        <f>O10+P10</f>
        <v>0</v>
      </c>
      <c r="R10" s="80" t="str">
        <f>IFERROR(Q10/N10,"-")</f>
        <v>-</v>
      </c>
      <c r="S10" s="79"/>
      <c r="T10" s="79"/>
      <c r="U10" s="80" t="str">
        <f>IFERROR(T10/(Q10),"-")</f>
        <v>-</v>
      </c>
      <c r="V10" s="81" t="str">
        <f>IFERROR(K10/SUM(Q10:Q11),"-")</f>
        <v>-</v>
      </c>
      <c r="W10" s="82"/>
      <c r="X10" s="80" t="str">
        <f>IF(Q10=0,"-",W10/Q10)</f>
        <v>-</v>
      </c>
      <c r="Y10" s="181"/>
      <c r="Z10" s="182" t="str">
        <f>IFERROR(Y10/Q10,"-")</f>
        <v>-</v>
      </c>
      <c r="AA10" s="182" t="str">
        <f>IFERROR(Y10/W10,"-")</f>
        <v>-</v>
      </c>
      <c r="AB10" s="176">
        <f>SUM(Y10:Y11)-SUM(K10:K11)</f>
        <v>-75000</v>
      </c>
      <c r="AC10" s="83">
        <f>SUM(Y10:Y11)/SUM(K10:K11)</f>
        <v>0</v>
      </c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/>
      <c r="CQ10" s="138"/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138</v>
      </c>
      <c r="C11" s="184" t="s">
        <v>118</v>
      </c>
      <c r="D11" s="184"/>
      <c r="E11" s="184"/>
      <c r="F11" s="184"/>
      <c r="G11" s="184" t="s">
        <v>66</v>
      </c>
      <c r="H11" s="87"/>
      <c r="I11" s="87"/>
      <c r="J11" s="87" t="s">
        <v>67</v>
      </c>
      <c r="K11" s="176"/>
      <c r="L11" s="79"/>
      <c r="M11" s="79"/>
      <c r="N11" s="79"/>
      <c r="O11" s="88"/>
      <c r="P11" s="89"/>
      <c r="Q11" s="90">
        <f>O11+P11</f>
        <v>0</v>
      </c>
      <c r="R11" s="80" t="str">
        <f>IFERROR(Q11/N11,"-")</f>
        <v>-</v>
      </c>
      <c r="S11" s="79"/>
      <c r="T11" s="79"/>
      <c r="U11" s="80" t="str">
        <f>IFERROR(T11/(Q11),"-")</f>
        <v>-</v>
      </c>
      <c r="V11" s="81"/>
      <c r="W11" s="82"/>
      <c r="X11" s="80" t="str">
        <f>IF(Q11=0,"-",W11/Q11)</f>
        <v>-</v>
      </c>
      <c r="Y11" s="181"/>
      <c r="Z11" s="182" t="str">
        <f>IFERROR(Y11/Q11,"-")</f>
        <v>-</v>
      </c>
      <c r="AA11" s="182" t="str">
        <f>IFERROR(Y11/W11,"-")</f>
        <v>-</v>
      </c>
      <c r="AB11" s="176"/>
      <c r="AC11" s="83"/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/>
      <c r="CQ11" s="138"/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</v>
      </c>
      <c r="B12" s="184" t="s">
        <v>139</v>
      </c>
      <c r="C12" s="184" t="s">
        <v>118</v>
      </c>
      <c r="D12" s="184" t="s">
        <v>119</v>
      </c>
      <c r="E12" s="184" t="s">
        <v>120</v>
      </c>
      <c r="F12" s="184" t="s">
        <v>121</v>
      </c>
      <c r="G12" s="184" t="s">
        <v>122</v>
      </c>
      <c r="H12" s="87" t="s">
        <v>140</v>
      </c>
      <c r="I12" s="87" t="s">
        <v>124</v>
      </c>
      <c r="J12" s="87" t="s">
        <v>141</v>
      </c>
      <c r="K12" s="176">
        <v>80000</v>
      </c>
      <c r="L12" s="79"/>
      <c r="M12" s="79"/>
      <c r="N12" s="79"/>
      <c r="O12" s="88"/>
      <c r="P12" s="89"/>
      <c r="Q12" s="90">
        <f>O12+P12</f>
        <v>0</v>
      </c>
      <c r="R12" s="80" t="str">
        <f>IFERROR(Q12/N12,"-")</f>
        <v>-</v>
      </c>
      <c r="S12" s="79"/>
      <c r="T12" s="79"/>
      <c r="U12" s="80" t="str">
        <f>IFERROR(T12/(Q12),"-")</f>
        <v>-</v>
      </c>
      <c r="V12" s="81" t="str">
        <f>IFERROR(K12/SUM(Q12:Q13),"-")</f>
        <v>-</v>
      </c>
      <c r="W12" s="82"/>
      <c r="X12" s="80" t="str">
        <f>IF(Q12=0,"-",W12/Q12)</f>
        <v>-</v>
      </c>
      <c r="Y12" s="181"/>
      <c r="Z12" s="182" t="str">
        <f>IFERROR(Y12/Q12,"-")</f>
        <v>-</v>
      </c>
      <c r="AA12" s="182" t="str">
        <f>IFERROR(Y12/W12,"-")</f>
        <v>-</v>
      </c>
      <c r="AB12" s="176">
        <f>SUM(Y12:Y13)-SUM(K12:K13)</f>
        <v>-80000</v>
      </c>
      <c r="AC12" s="83">
        <f>SUM(Y12:Y13)/SUM(K12:K13)</f>
        <v>0</v>
      </c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/>
      <c r="CQ12" s="138"/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142</v>
      </c>
      <c r="C13" s="184" t="s">
        <v>118</v>
      </c>
      <c r="D13" s="184"/>
      <c r="E13" s="184"/>
      <c r="F13" s="184"/>
      <c r="G13" s="184" t="s">
        <v>66</v>
      </c>
      <c r="H13" s="87"/>
      <c r="I13" s="87"/>
      <c r="J13" s="87" t="s">
        <v>67</v>
      </c>
      <c r="K13" s="176"/>
      <c r="L13" s="79"/>
      <c r="M13" s="79"/>
      <c r="N13" s="79"/>
      <c r="O13" s="88"/>
      <c r="P13" s="89"/>
      <c r="Q13" s="90">
        <f>O13+P13</f>
        <v>0</v>
      </c>
      <c r="R13" s="80" t="str">
        <f>IFERROR(Q13/N13,"-")</f>
        <v>-</v>
      </c>
      <c r="S13" s="79"/>
      <c r="T13" s="79"/>
      <c r="U13" s="80" t="str">
        <f>IFERROR(T13/(Q13),"-")</f>
        <v>-</v>
      </c>
      <c r="V13" s="81"/>
      <c r="W13" s="82"/>
      <c r="X13" s="80" t="str">
        <f>IF(Q13=0,"-",W13/Q13)</f>
        <v>-</v>
      </c>
      <c r="Y13" s="181"/>
      <c r="Z13" s="182" t="str">
        <f>IFERROR(Y13/Q13,"-")</f>
        <v>-</v>
      </c>
      <c r="AA13" s="182" t="str">
        <f>IFERROR(Y13/W13,"-")</f>
        <v>-</v>
      </c>
      <c r="AB13" s="176"/>
      <c r="AC13" s="83"/>
      <c r="AD13" s="77"/>
      <c r="AE13" s="91"/>
      <c r="AF13" s="92" t="str">
        <f>IF(Q13=0,"",IF(AE13=0,"",(AE13/Q13)))</f>
        <v/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 t="str">
        <f>IF(Q13=0,"",IF(AN13=0,"",(AN13/Q13)))</f>
        <v/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 t="str">
        <f>IF(Q13=0,"",IF(AW13=0,"",(AW13/Q13)))</f>
        <v/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 t="str">
        <f>IF(Q13=0,"",IF(BF13=0,"",(BF13/Q13)))</f>
        <v/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 t="str">
        <f>IF(Q13=0,"",IF(BO13=0,"",(BO13/Q13)))</f>
        <v/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 t="str">
        <f>IF(Q13=0,"",IF(BX13=0,"",(BX13/Q13)))</f>
        <v/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 t="str">
        <f>IF(Q13=0,"",IF(CG13=0,"",(CG13/Q13)))</f>
        <v/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/>
      <c r="CQ13" s="138"/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30"/>
      <c r="B14" s="84"/>
      <c r="C14" s="84"/>
      <c r="D14" s="85"/>
      <c r="E14" s="85"/>
      <c r="F14" s="85"/>
      <c r="G14" s="86"/>
      <c r="H14" s="87"/>
      <c r="I14" s="87"/>
      <c r="J14" s="87"/>
      <c r="K14" s="177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3"/>
      <c r="Z14" s="183"/>
      <c r="AA14" s="183"/>
      <c r="AB14" s="183"/>
      <c r="AC14" s="33"/>
      <c r="AD14" s="57"/>
      <c r="AE14" s="61"/>
      <c r="AF14" s="62"/>
      <c r="AG14" s="61"/>
      <c r="AH14" s="65"/>
      <c r="AI14" s="66"/>
      <c r="AJ14" s="67"/>
      <c r="AK14" s="68"/>
      <c r="AL14" s="68"/>
      <c r="AM14" s="68"/>
      <c r="AN14" s="61"/>
      <c r="AO14" s="62"/>
      <c r="AP14" s="61"/>
      <c r="AQ14" s="65"/>
      <c r="AR14" s="66"/>
      <c r="AS14" s="67"/>
      <c r="AT14" s="68"/>
      <c r="AU14" s="68"/>
      <c r="AV14" s="68"/>
      <c r="AW14" s="61"/>
      <c r="AX14" s="62"/>
      <c r="AY14" s="61"/>
      <c r="AZ14" s="65"/>
      <c r="BA14" s="66"/>
      <c r="BB14" s="67"/>
      <c r="BC14" s="68"/>
      <c r="BD14" s="68"/>
      <c r="BE14" s="68"/>
      <c r="BF14" s="61"/>
      <c r="BG14" s="62"/>
      <c r="BH14" s="61"/>
      <c r="BI14" s="65"/>
      <c r="BJ14" s="66"/>
      <c r="BK14" s="67"/>
      <c r="BL14" s="68"/>
      <c r="BM14" s="68"/>
      <c r="BN14" s="68"/>
      <c r="BO14" s="63"/>
      <c r="BP14" s="64"/>
      <c r="BQ14" s="61"/>
      <c r="BR14" s="65"/>
      <c r="BS14" s="66"/>
      <c r="BT14" s="67"/>
      <c r="BU14" s="68"/>
      <c r="BV14" s="68"/>
      <c r="BW14" s="68"/>
      <c r="BX14" s="63"/>
      <c r="BY14" s="64"/>
      <c r="BZ14" s="61"/>
      <c r="CA14" s="65"/>
      <c r="CB14" s="66"/>
      <c r="CC14" s="67"/>
      <c r="CD14" s="68"/>
      <c r="CE14" s="68"/>
      <c r="CF14" s="68"/>
      <c r="CG14" s="63"/>
      <c r="CH14" s="64"/>
      <c r="CI14" s="61"/>
      <c r="CJ14" s="65"/>
      <c r="CK14" s="66"/>
      <c r="CL14" s="67"/>
      <c r="CM14" s="68"/>
      <c r="CN14" s="68"/>
      <c r="CO14" s="68"/>
      <c r="CP14" s="69"/>
      <c r="CQ14" s="66"/>
      <c r="CR14" s="66"/>
      <c r="CS14" s="66"/>
      <c r="CT14" s="70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3"/>
      <c r="K15" s="178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3"/>
      <c r="Z15" s="183"/>
      <c r="AA15" s="183"/>
      <c r="AB15" s="183"/>
      <c r="AC15" s="33"/>
      <c r="AD15" s="59"/>
      <c r="AE15" s="61"/>
      <c r="AF15" s="62"/>
      <c r="AG15" s="61"/>
      <c r="AH15" s="65"/>
      <c r="AI15" s="66"/>
      <c r="AJ15" s="67"/>
      <c r="AK15" s="68"/>
      <c r="AL15" s="68"/>
      <c r="AM15" s="68"/>
      <c r="AN15" s="61"/>
      <c r="AO15" s="62"/>
      <c r="AP15" s="61"/>
      <c r="AQ15" s="65"/>
      <c r="AR15" s="66"/>
      <c r="AS15" s="67"/>
      <c r="AT15" s="68"/>
      <c r="AU15" s="68"/>
      <c r="AV15" s="68"/>
      <c r="AW15" s="61"/>
      <c r="AX15" s="62"/>
      <c r="AY15" s="61"/>
      <c r="AZ15" s="65"/>
      <c r="BA15" s="66"/>
      <c r="BB15" s="67"/>
      <c r="BC15" s="68"/>
      <c r="BD15" s="68"/>
      <c r="BE15" s="68"/>
      <c r="BF15" s="61"/>
      <c r="BG15" s="62"/>
      <c r="BH15" s="61"/>
      <c r="BI15" s="65"/>
      <c r="BJ15" s="66"/>
      <c r="BK15" s="67"/>
      <c r="BL15" s="68"/>
      <c r="BM15" s="68"/>
      <c r="BN15" s="68"/>
      <c r="BO15" s="63"/>
      <c r="BP15" s="64"/>
      <c r="BQ15" s="61"/>
      <c r="BR15" s="65"/>
      <c r="BS15" s="66"/>
      <c r="BT15" s="67"/>
      <c r="BU15" s="68"/>
      <c r="BV15" s="68"/>
      <c r="BW15" s="68"/>
      <c r="BX15" s="63"/>
      <c r="BY15" s="64"/>
      <c r="BZ15" s="61"/>
      <c r="CA15" s="65"/>
      <c r="CB15" s="66"/>
      <c r="CC15" s="67"/>
      <c r="CD15" s="68"/>
      <c r="CE15" s="68"/>
      <c r="CF15" s="68"/>
      <c r="CG15" s="63"/>
      <c r="CH15" s="64"/>
      <c r="CI15" s="61"/>
      <c r="CJ15" s="65"/>
      <c r="CK15" s="66"/>
      <c r="CL15" s="67"/>
      <c r="CM15" s="68"/>
      <c r="CN15" s="68"/>
      <c r="CO15" s="68"/>
      <c r="CP15" s="69"/>
      <c r="CQ15" s="66"/>
      <c r="CR15" s="66"/>
      <c r="CS15" s="66"/>
      <c r="CT15" s="70"/>
    </row>
    <row r="16" spans="1:99">
      <c r="A16" s="19">
        <f>AC16</f>
        <v>0</v>
      </c>
      <c r="B16" s="39"/>
      <c r="C16" s="39"/>
      <c r="D16" s="39"/>
      <c r="E16" s="39"/>
      <c r="F16" s="39"/>
      <c r="G16" s="39"/>
      <c r="H16" s="40" t="s">
        <v>143</v>
      </c>
      <c r="I16" s="40"/>
      <c r="J16" s="40"/>
      <c r="K16" s="179">
        <f>SUM(K6:K15)</f>
        <v>310000</v>
      </c>
      <c r="L16" s="41">
        <f>SUM(L6:L15)</f>
        <v>0</v>
      </c>
      <c r="M16" s="41">
        <f>SUM(M6:M15)</f>
        <v>0</v>
      </c>
      <c r="N16" s="41">
        <f>SUM(N6:N15)</f>
        <v>0</v>
      </c>
      <c r="O16" s="41">
        <f>SUM(O6:O15)</f>
        <v>0</v>
      </c>
      <c r="P16" s="41">
        <f>SUM(P6:P15)</f>
        <v>0</v>
      </c>
      <c r="Q16" s="41">
        <f>SUM(Q6:Q15)</f>
        <v>0</v>
      </c>
      <c r="R16" s="42" t="str">
        <f>IFERROR(Q16/N16,"-")</f>
        <v>-</v>
      </c>
      <c r="S16" s="76">
        <f>SUM(S6:S15)</f>
        <v>0</v>
      </c>
      <c r="T16" s="76">
        <f>SUM(T6:T15)</f>
        <v>0</v>
      </c>
      <c r="U16" s="42" t="str">
        <f>IFERROR(S16/Q16,"-")</f>
        <v>-</v>
      </c>
      <c r="V16" s="43" t="str">
        <f>IFERROR(K16/Q16,"-")</f>
        <v>-</v>
      </c>
      <c r="W16" s="44">
        <f>SUM(W6:W15)</f>
        <v>0</v>
      </c>
      <c r="X16" s="42" t="str">
        <f>IFERROR(W16/Q16,"-")</f>
        <v>-</v>
      </c>
      <c r="Y16" s="179">
        <f>SUM(Y6:Y15)</f>
        <v>0</v>
      </c>
      <c r="Z16" s="179" t="str">
        <f>IFERROR(Y16/Q16,"-")</f>
        <v>-</v>
      </c>
      <c r="AA16" s="179" t="str">
        <f>IFERROR(Y16/W16,"-")</f>
        <v>-</v>
      </c>
      <c r="AB16" s="179">
        <f>Y16-K16</f>
        <v>-310000</v>
      </c>
      <c r="AC16" s="45">
        <f>Y16/K16</f>
        <v>0</v>
      </c>
      <c r="AD16" s="58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